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528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webseiten\stemueweb\html\lernen\"/>
    </mc:Choice>
  </mc:AlternateContent>
  <bookViews>
    <workbookView xWindow="0" yWindow="0" windowWidth="23040" windowHeight="9204" activeTab="1"/>
  </bookViews>
  <sheets>
    <sheet name="Berechnung Farbe" sheetId="9" r:id="rId1"/>
    <sheet name="Berechnung" sheetId="10" r:id="rId2"/>
    <sheet name="leere Vorlage" sheetId="2" r:id="rId3"/>
    <sheet name="Berechnung_alternativ +" sheetId="7" r:id="rId4"/>
    <sheet name="Berechnung_alternativ_leer" sheetId="4" r:id="rId5"/>
    <sheet name="Berechnung Diagonalmatrix +" sheetId="8" r:id="rId6"/>
  </sheets>
  <definedNames>
    <definedName name="_xlnm.Print_Area" localSheetId="1">Berechnung!$A$1:$V$35</definedName>
    <definedName name="_xlnm.Print_Area" localSheetId="5">'Berechnung Diagonalmatrix +'!$A$1:$V$36</definedName>
    <definedName name="_xlnm.Print_Area" localSheetId="0">'Berechnung Farbe'!$A$1:$V$35</definedName>
    <definedName name="_xlnm.Print_Area" localSheetId="3">'Berechnung_alternativ +'!$A$1:$AH$35</definedName>
    <definedName name="_xlnm.Print_Area" localSheetId="4">Berechnung_alternativ_leer!$A$1:$AH$35</definedName>
    <definedName name="_xlnm.Print_Area" localSheetId="2">'leere Vorlage'!$A$1:$V$35</definedName>
  </definedNames>
  <calcPr calcId="162913"/>
  <fileRecoveryPr autoRecover="0"/>
</workbook>
</file>

<file path=xl/calcChain.xml><?xml version="1.0" encoding="utf-8"?>
<calcChain xmlns="http://schemas.openxmlformats.org/spreadsheetml/2006/main">
  <c r="A32" i="7" l="1"/>
  <c r="A31" i="7"/>
  <c r="A20" i="7" l="1"/>
  <c r="P18" i="10"/>
  <c r="B18" i="10"/>
  <c r="A20" i="10" s="1"/>
  <c r="O17" i="10"/>
  <c r="B17" i="10"/>
  <c r="O16" i="10"/>
  <c r="B13" i="10"/>
  <c r="U12" i="10"/>
  <c r="N12" i="10" s="1"/>
  <c r="O12" i="10"/>
  <c r="B12" i="10"/>
  <c r="U11" i="10"/>
  <c r="N11" i="10" s="1"/>
  <c r="Q11" i="10" s="1"/>
  <c r="O11" i="10"/>
  <c r="G11" i="10"/>
  <c r="G16" i="10" s="1"/>
  <c r="F11" i="10"/>
  <c r="F16" i="10" s="1"/>
  <c r="E11" i="10"/>
  <c r="E16" i="10" s="1"/>
  <c r="D11" i="10"/>
  <c r="D16" i="10" s="1"/>
  <c r="U7" i="10"/>
  <c r="N7" i="10" s="1"/>
  <c r="Q7" i="10" s="1"/>
  <c r="O7" i="10"/>
  <c r="U6" i="10"/>
  <c r="N6" i="10" s="1"/>
  <c r="O6" i="10"/>
  <c r="S5" i="10"/>
  <c r="S10" i="10" s="1"/>
  <c r="S15" i="10" s="1"/>
  <c r="R5" i="10"/>
  <c r="R10" i="10" s="1"/>
  <c r="R15" i="10" s="1"/>
  <c r="Q5" i="10"/>
  <c r="Q10" i="10" s="1"/>
  <c r="Q15" i="10" s="1"/>
  <c r="P5" i="10"/>
  <c r="P10" i="10" s="1"/>
  <c r="P15" i="10" s="1"/>
  <c r="I7" i="10" l="1"/>
  <c r="R12" i="10"/>
  <c r="P12" i="10"/>
  <c r="Q12" i="10"/>
  <c r="Q13" i="10" s="1"/>
  <c r="E13" i="10" s="1"/>
  <c r="S12" i="10"/>
  <c r="R6" i="10"/>
  <c r="R7" i="10"/>
  <c r="S6" i="10"/>
  <c r="S7" i="10"/>
  <c r="P6" i="10"/>
  <c r="P11" i="10"/>
  <c r="P13" i="10" s="1"/>
  <c r="R11" i="10"/>
  <c r="S11" i="10"/>
  <c r="S13" i="10" s="1"/>
  <c r="G13" i="10" s="1"/>
  <c r="P7" i="10"/>
  <c r="Q6" i="10"/>
  <c r="Q8" i="10" s="1"/>
  <c r="E12" i="10" s="1"/>
  <c r="I8" i="10"/>
  <c r="I13" i="2"/>
  <c r="I8" i="2"/>
  <c r="I7" i="2"/>
  <c r="P8" i="10" l="1"/>
  <c r="R8" i="10"/>
  <c r="F12" i="10" s="1"/>
  <c r="F17" i="10" s="1"/>
  <c r="R13" i="10"/>
  <c r="F13" i="10" s="1"/>
  <c r="S8" i="10"/>
  <c r="G12" i="10" s="1"/>
  <c r="U17" i="10"/>
  <c r="N17" i="10" s="1"/>
  <c r="E17" i="10"/>
  <c r="U16" i="10"/>
  <c r="N16" i="10" s="1"/>
  <c r="U11" i="8"/>
  <c r="U10" i="8"/>
  <c r="U7" i="8"/>
  <c r="U6" i="8"/>
  <c r="U12" i="9"/>
  <c r="N12" i="9" s="1"/>
  <c r="U11" i="9"/>
  <c r="N11" i="9" s="1"/>
  <c r="Q11" i="9" s="1"/>
  <c r="U7" i="9"/>
  <c r="N7" i="9" s="1"/>
  <c r="U6" i="9"/>
  <c r="N6" i="9" s="1"/>
  <c r="P18" i="9"/>
  <c r="B18" i="9"/>
  <c r="A20" i="9" s="1"/>
  <c r="O17" i="9"/>
  <c r="B17" i="9"/>
  <c r="O16" i="9"/>
  <c r="B13" i="9"/>
  <c r="O12" i="9"/>
  <c r="B12" i="9"/>
  <c r="O11" i="9"/>
  <c r="G11" i="9"/>
  <c r="G16" i="9" s="1"/>
  <c r="F11" i="9"/>
  <c r="F16" i="9" s="1"/>
  <c r="E11" i="9"/>
  <c r="E16" i="9" s="1"/>
  <c r="D11" i="9"/>
  <c r="D16" i="9" s="1"/>
  <c r="O7" i="9"/>
  <c r="O6" i="9"/>
  <c r="S5" i="9"/>
  <c r="S10" i="9" s="1"/>
  <c r="S15" i="9" s="1"/>
  <c r="R5" i="9"/>
  <c r="R10" i="9" s="1"/>
  <c r="R15" i="9" s="1"/>
  <c r="Q5" i="9"/>
  <c r="Q10" i="9" s="1"/>
  <c r="Q15" i="9" s="1"/>
  <c r="P5" i="9"/>
  <c r="P10" i="9" s="1"/>
  <c r="P15" i="9" s="1"/>
  <c r="Z26" i="10" l="1"/>
  <c r="Z30" i="10" s="1"/>
  <c r="Z31" i="10" s="1"/>
  <c r="Z32" i="10" s="1"/>
  <c r="S16" i="10"/>
  <c r="Q16" i="10"/>
  <c r="R16" i="10"/>
  <c r="I13" i="10"/>
  <c r="Q17" i="10"/>
  <c r="S17" i="10"/>
  <c r="R17" i="10"/>
  <c r="X24" i="10"/>
  <c r="G17" i="10"/>
  <c r="I7" i="9"/>
  <c r="Q7" i="9"/>
  <c r="R7" i="9"/>
  <c r="R12" i="9"/>
  <c r="S12" i="9"/>
  <c r="Q12" i="9"/>
  <c r="Q13" i="9" s="1"/>
  <c r="E13" i="9" s="1"/>
  <c r="P12" i="9"/>
  <c r="R6" i="9"/>
  <c r="R11" i="9"/>
  <c r="S6" i="9"/>
  <c r="S7" i="9"/>
  <c r="S11" i="9"/>
  <c r="S13" i="9" s="1"/>
  <c r="G13" i="9" s="1"/>
  <c r="P6" i="9"/>
  <c r="P7" i="9"/>
  <c r="P11" i="9"/>
  <c r="Q6" i="9"/>
  <c r="I8" i="9"/>
  <c r="F18" i="7"/>
  <c r="Y27" i="10" l="1"/>
  <c r="Y26" i="10"/>
  <c r="Y30" i="10" s="1"/>
  <c r="Y31" i="10" s="1"/>
  <c r="Y32" i="10" s="1"/>
  <c r="Y34" i="10" s="1"/>
  <c r="R18" i="10"/>
  <c r="F18" i="10" s="1"/>
  <c r="Q18" i="10"/>
  <c r="S18" i="10"/>
  <c r="G18" i="10" s="1"/>
  <c r="P13" i="9"/>
  <c r="Q8" i="9"/>
  <c r="E12" i="9" s="1"/>
  <c r="R8" i="9"/>
  <c r="F12" i="9" s="1"/>
  <c r="F17" i="9" s="1"/>
  <c r="P8" i="9"/>
  <c r="R13" i="9"/>
  <c r="F13" i="9" s="1"/>
  <c r="S8" i="9"/>
  <c r="G12" i="9" s="1"/>
  <c r="N11" i="8"/>
  <c r="N10" i="8"/>
  <c r="N7" i="8"/>
  <c r="N6" i="8"/>
  <c r="B36" i="8"/>
  <c r="B35" i="8"/>
  <c r="B34" i="8"/>
  <c r="B32" i="8"/>
  <c r="B31" i="8"/>
  <c r="B30" i="8"/>
  <c r="O28" i="8"/>
  <c r="B28" i="8"/>
  <c r="O27" i="8"/>
  <c r="B27" i="8"/>
  <c r="O26" i="8"/>
  <c r="B24" i="8"/>
  <c r="B23" i="8"/>
  <c r="B20" i="8"/>
  <c r="O19" i="8"/>
  <c r="B19" i="8"/>
  <c r="P18" i="8"/>
  <c r="O18" i="8"/>
  <c r="B16" i="8"/>
  <c r="O15" i="8"/>
  <c r="B15" i="8"/>
  <c r="O14" i="8"/>
  <c r="B12" i="8"/>
  <c r="O11" i="8"/>
  <c r="B11" i="8"/>
  <c r="O10" i="8"/>
  <c r="G10" i="8"/>
  <c r="G14" i="8" s="1"/>
  <c r="G18" i="8" s="1"/>
  <c r="G22" i="8" s="1"/>
  <c r="G26" i="8" s="1"/>
  <c r="S26" i="8" s="1"/>
  <c r="F10" i="8"/>
  <c r="F14" i="8" s="1"/>
  <c r="F18" i="8" s="1"/>
  <c r="F22" i="8" s="1"/>
  <c r="F26" i="8" s="1"/>
  <c r="N28" i="8" s="1"/>
  <c r="E10" i="8"/>
  <c r="E14" i="8" s="1"/>
  <c r="E18" i="8" s="1"/>
  <c r="E22" i="8" s="1"/>
  <c r="E26" i="8" s="1"/>
  <c r="N27" i="8" s="1"/>
  <c r="D10" i="8"/>
  <c r="D14" i="8" s="1"/>
  <c r="D18" i="8" s="1"/>
  <c r="D22" i="8" s="1"/>
  <c r="D26" i="8" s="1"/>
  <c r="P26" i="8" s="1"/>
  <c r="P29" i="8" s="1"/>
  <c r="D30" i="8" s="1"/>
  <c r="I30" i="8" s="1"/>
  <c r="O7" i="8"/>
  <c r="O6" i="8"/>
  <c r="S5" i="8"/>
  <c r="R5" i="8"/>
  <c r="Q5" i="8"/>
  <c r="P5" i="8"/>
  <c r="B18" i="7"/>
  <c r="U17" i="7"/>
  <c r="B17" i="7"/>
  <c r="U16" i="7"/>
  <c r="B13" i="7"/>
  <c r="AG12" i="7"/>
  <c r="T12" i="7" s="1"/>
  <c r="Y12" i="7" s="1"/>
  <c r="X12" i="7" s="1"/>
  <c r="U12" i="7"/>
  <c r="B12" i="7"/>
  <c r="AG11" i="7"/>
  <c r="T11" i="7" s="1"/>
  <c r="O8" i="7" s="1"/>
  <c r="U11" i="7"/>
  <c r="M11" i="7"/>
  <c r="M16" i="7" s="1"/>
  <c r="J11" i="7"/>
  <c r="J16" i="7" s="1"/>
  <c r="I16" i="7" s="1"/>
  <c r="G11" i="7"/>
  <c r="G16" i="7" s="1"/>
  <c r="F16" i="7" s="1"/>
  <c r="D11" i="7"/>
  <c r="D16" i="7" s="1"/>
  <c r="AB10" i="7"/>
  <c r="AB15" i="7" s="1"/>
  <c r="I8" i="7"/>
  <c r="F8" i="7"/>
  <c r="AG7" i="7"/>
  <c r="T7" i="7" s="1"/>
  <c r="U7" i="7"/>
  <c r="I7" i="7"/>
  <c r="F7" i="7"/>
  <c r="AG6" i="7"/>
  <c r="T6" i="7" s="1"/>
  <c r="O7" i="7" s="1"/>
  <c r="U6" i="7"/>
  <c r="I6" i="7"/>
  <c r="F6" i="7"/>
  <c r="AE5" i="7"/>
  <c r="AE10" i="7" s="1"/>
  <c r="AE15" i="7" s="1"/>
  <c r="AB5" i="7"/>
  <c r="Y5" i="7"/>
  <c r="Y10" i="7" s="1"/>
  <c r="Y15" i="7" s="1"/>
  <c r="V5" i="7"/>
  <c r="V10" i="7" s="1"/>
  <c r="V15" i="7" s="1"/>
  <c r="I8" i="8" l="1"/>
  <c r="I27" i="8"/>
  <c r="I11" i="7"/>
  <c r="Y11" i="7"/>
  <c r="X11" i="7" s="1"/>
  <c r="X22" i="10"/>
  <c r="X25" i="10" s="1"/>
  <c r="X26" i="10" s="1"/>
  <c r="X27" i="10" s="1"/>
  <c r="X30" i="10" s="1"/>
  <c r="X31" i="10" s="1"/>
  <c r="X32" i="10" s="1"/>
  <c r="E21" i="10"/>
  <c r="J21" i="10"/>
  <c r="E17" i="9"/>
  <c r="U17" i="9"/>
  <c r="N17" i="9" s="1"/>
  <c r="Q17" i="9" s="1"/>
  <c r="U16" i="9"/>
  <c r="N16" i="9" s="1"/>
  <c r="R16" i="9" s="1"/>
  <c r="I7" i="8"/>
  <c r="X24" i="9"/>
  <c r="G17" i="9"/>
  <c r="Y27" i="9" s="1"/>
  <c r="W23" i="8"/>
  <c r="Q26" i="8"/>
  <c r="W24" i="8"/>
  <c r="R26" i="8"/>
  <c r="V11" i="7"/>
  <c r="AB11" i="7"/>
  <c r="AA11" i="7" s="1"/>
  <c r="V12" i="7"/>
  <c r="AB12" i="7"/>
  <c r="AA12" i="7" s="1"/>
  <c r="Y13" i="7"/>
  <c r="F11" i="7"/>
  <c r="AE11" i="7"/>
  <c r="AE12" i="7"/>
  <c r="G30" i="4"/>
  <c r="O31" i="4"/>
  <c r="O30" i="4"/>
  <c r="G32" i="4"/>
  <c r="G31" i="4"/>
  <c r="G27" i="4"/>
  <c r="O26" i="4"/>
  <c r="G26" i="4"/>
  <c r="G25" i="4"/>
  <c r="O25" i="4"/>
  <c r="O21" i="4"/>
  <c r="G22" i="4"/>
  <c r="G21" i="4"/>
  <c r="F18" i="4"/>
  <c r="B18" i="4"/>
  <c r="A20" i="4" s="1"/>
  <c r="U17" i="4"/>
  <c r="B17" i="4"/>
  <c r="U16" i="4"/>
  <c r="B13" i="4"/>
  <c r="AG12" i="4"/>
  <c r="U12" i="4"/>
  <c r="B12" i="4"/>
  <c r="AG11" i="4"/>
  <c r="U11" i="4"/>
  <c r="I16" i="4"/>
  <c r="F11" i="4"/>
  <c r="Y10" i="4"/>
  <c r="Y15" i="4" s="1"/>
  <c r="V10" i="4"/>
  <c r="V15" i="4" s="1"/>
  <c r="I8" i="4"/>
  <c r="F8" i="4"/>
  <c r="AG7" i="4"/>
  <c r="U7" i="4"/>
  <c r="I7" i="4"/>
  <c r="F7" i="4"/>
  <c r="AG6" i="4"/>
  <c r="U6" i="4"/>
  <c r="I6" i="4"/>
  <c r="F6" i="4"/>
  <c r="AE5" i="4"/>
  <c r="AE10" i="4" s="1"/>
  <c r="AE15" i="4" s="1"/>
  <c r="AB5" i="4"/>
  <c r="AB10" i="4" s="1"/>
  <c r="AB15" i="4" s="1"/>
  <c r="Y5" i="4"/>
  <c r="V5" i="4"/>
  <c r="F35" i="2"/>
  <c r="E32" i="2"/>
  <c r="I31" i="2"/>
  <c r="I26" i="2"/>
  <c r="I21" i="2"/>
  <c r="E31" i="2"/>
  <c r="I30" i="2"/>
  <c r="D30" i="2"/>
  <c r="E27" i="2"/>
  <c r="E26" i="2"/>
  <c r="I25" i="2"/>
  <c r="E25" i="2"/>
  <c r="E21" i="2"/>
  <c r="E22" i="2"/>
  <c r="A20" i="2"/>
  <c r="B18" i="2"/>
  <c r="O17" i="2"/>
  <c r="B17" i="2"/>
  <c r="O16" i="2"/>
  <c r="B13" i="2"/>
  <c r="U12" i="2"/>
  <c r="O12" i="2"/>
  <c r="B12" i="2"/>
  <c r="U11" i="2"/>
  <c r="O11" i="2"/>
  <c r="S10" i="2"/>
  <c r="S15" i="2" s="1"/>
  <c r="P10" i="2"/>
  <c r="P15" i="2" s="1"/>
  <c r="U7" i="2"/>
  <c r="O7" i="2"/>
  <c r="U6" i="2"/>
  <c r="O6" i="2"/>
  <c r="S5" i="2"/>
  <c r="R5" i="2"/>
  <c r="R10" i="2" s="1"/>
  <c r="R15" i="2" s="1"/>
  <c r="Q5" i="2"/>
  <c r="Q10" i="2" s="1"/>
  <c r="Q15" i="2" s="1"/>
  <c r="P5" i="2"/>
  <c r="E32" i="10" l="1"/>
  <c r="E31" i="10"/>
  <c r="Z26" i="9"/>
  <c r="Z30" i="9" s="1"/>
  <c r="Z31" i="9" s="1"/>
  <c r="Z32" i="9" s="1"/>
  <c r="Y26" i="9"/>
  <c r="Y30" i="9" s="1"/>
  <c r="Y31" i="9" s="1"/>
  <c r="Y32" i="9" s="1"/>
  <c r="F35" i="10"/>
  <c r="E27" i="10"/>
  <c r="E25" i="10"/>
  <c r="E26" i="10"/>
  <c r="I31" i="10"/>
  <c r="I25" i="10"/>
  <c r="E22" i="10"/>
  <c r="I30" i="10"/>
  <c r="I26" i="10"/>
  <c r="D30" i="10"/>
  <c r="I21" i="10"/>
  <c r="S17" i="9"/>
  <c r="R17" i="9"/>
  <c r="S16" i="9"/>
  <c r="I13" i="9"/>
  <c r="Q16" i="9"/>
  <c r="Q18" i="9" s="1"/>
  <c r="R18" i="9"/>
  <c r="F18" i="9" s="1"/>
  <c r="AE13" i="7"/>
  <c r="M13" i="7" s="1"/>
  <c r="S7" i="8"/>
  <c r="R7" i="8"/>
  <c r="Q7" i="8"/>
  <c r="P7" i="8"/>
  <c r="S10" i="8"/>
  <c r="R10" i="8"/>
  <c r="P10" i="8"/>
  <c r="Q10" i="8"/>
  <c r="P6" i="8"/>
  <c r="S6" i="8"/>
  <c r="S8" i="8" s="1"/>
  <c r="G11" i="8" s="1"/>
  <c r="G15" i="8" s="1"/>
  <c r="G19" i="8" s="1"/>
  <c r="S18" i="8" s="1"/>
  <c r="R6" i="8"/>
  <c r="Q6" i="8"/>
  <c r="Q27" i="8"/>
  <c r="S11" i="8"/>
  <c r="R11" i="8"/>
  <c r="Q11" i="8"/>
  <c r="P11" i="8"/>
  <c r="Q28" i="8"/>
  <c r="P28" i="8"/>
  <c r="R28" i="8"/>
  <c r="G13" i="7"/>
  <c r="F13" i="7" s="1"/>
  <c r="X13" i="7"/>
  <c r="V13" i="7"/>
  <c r="AB13" i="7"/>
  <c r="F16" i="4"/>
  <c r="I11" i="4"/>
  <c r="O7" i="4"/>
  <c r="Y34" i="9" l="1"/>
  <c r="S18" i="9"/>
  <c r="G18" i="9" s="1"/>
  <c r="P12" i="8"/>
  <c r="Q8" i="8"/>
  <c r="E11" i="8" s="1"/>
  <c r="P8" i="8"/>
  <c r="R12" i="8"/>
  <c r="F12" i="8" s="1"/>
  <c r="R8" i="8"/>
  <c r="F11" i="8" s="1"/>
  <c r="F15" i="8" s="1"/>
  <c r="F19" i="8" s="1"/>
  <c r="Q12" i="8"/>
  <c r="E12" i="8" s="1"/>
  <c r="S12" i="8"/>
  <c r="G12" i="8" s="1"/>
  <c r="AA13" i="7"/>
  <c r="J13" i="7"/>
  <c r="I13" i="7" s="1"/>
  <c r="O8" i="4"/>
  <c r="U16" i="2"/>
  <c r="X24" i="2"/>
  <c r="N19" i="8" l="1"/>
  <c r="I19" i="8" s="1"/>
  <c r="E21" i="9"/>
  <c r="J21" i="9"/>
  <c r="X22" i="9"/>
  <c r="U15" i="8"/>
  <c r="N15" i="8" s="1"/>
  <c r="U14" i="8"/>
  <c r="N14" i="8" s="1"/>
  <c r="R18" i="8"/>
  <c r="E15" i="8"/>
  <c r="E19" i="8" s="1"/>
  <c r="Q18" i="8" s="1"/>
  <c r="AJ24" i="4"/>
  <c r="U17" i="2"/>
  <c r="I12" i="8" l="1"/>
  <c r="E25" i="9"/>
  <c r="I26" i="9"/>
  <c r="I31" i="9"/>
  <c r="I21" i="9"/>
  <c r="E22" i="9"/>
  <c r="X25" i="9"/>
  <c r="I25" i="9" s="1"/>
  <c r="P16" i="8"/>
  <c r="R19" i="8"/>
  <c r="R20" i="8" s="1"/>
  <c r="Q19" i="8"/>
  <c r="Q20" i="8" s="1"/>
  <c r="E23" i="8" s="1"/>
  <c r="I23" i="8" s="1"/>
  <c r="P19" i="8"/>
  <c r="P20" i="8" s="1"/>
  <c r="D23" i="8" s="1"/>
  <c r="D27" i="8" s="1"/>
  <c r="P27" i="8" s="1"/>
  <c r="F13" i="4"/>
  <c r="I13" i="4"/>
  <c r="X22" i="2"/>
  <c r="X26" i="9" l="1"/>
  <c r="E26" i="9" s="1"/>
  <c r="R27" i="8"/>
  <c r="Q15" i="8"/>
  <c r="S15" i="8"/>
  <c r="R15" i="8"/>
  <c r="S14" i="8"/>
  <c r="Q14" i="8"/>
  <c r="R14" i="8"/>
  <c r="AG17" i="4"/>
  <c r="F12" i="4"/>
  <c r="AG16" i="4"/>
  <c r="I12" i="4"/>
  <c r="X25" i="2"/>
  <c r="X26" i="2" s="1"/>
  <c r="X27" i="9" l="1"/>
  <c r="R16" i="8"/>
  <c r="F16" i="8" s="1"/>
  <c r="I16" i="8" s="1"/>
  <c r="S16" i="8"/>
  <c r="G16" i="8" s="1"/>
  <c r="Q16" i="8"/>
  <c r="V18" i="4"/>
  <c r="AJ22" i="4"/>
  <c r="F17" i="4"/>
  <c r="I17" i="4"/>
  <c r="I18" i="4"/>
  <c r="X27" i="2"/>
  <c r="G20" i="8" l="1"/>
  <c r="G24" i="8" s="1"/>
  <c r="G28" i="8" s="1"/>
  <c r="E27" i="9"/>
  <c r="D30" i="9"/>
  <c r="X30" i="9"/>
  <c r="I30" i="9" s="1"/>
  <c r="AJ25" i="4"/>
  <c r="AJ26" i="4" s="1"/>
  <c r="O13" i="4"/>
  <c r="X30" i="2"/>
  <c r="S19" i="8" l="1"/>
  <c r="S20" i="8" s="1"/>
  <c r="G23" i="8" s="1"/>
  <c r="G32" i="8"/>
  <c r="G36" i="8" s="1"/>
  <c r="S28" i="8"/>
  <c r="X31" i="9"/>
  <c r="E31" i="9" s="1"/>
  <c r="AJ27" i="4"/>
  <c r="X31" i="2"/>
  <c r="G27" i="8" l="1"/>
  <c r="S27" i="8" s="1"/>
  <c r="S29" i="8" s="1"/>
  <c r="G30" i="8" s="1"/>
  <c r="G34" i="8" s="1"/>
  <c r="X32" i="9"/>
  <c r="E32" i="9" s="1"/>
  <c r="AJ30" i="4"/>
  <c r="X32" i="2"/>
  <c r="P34" i="8" l="1"/>
  <c r="G31" i="8"/>
  <c r="G35" i="8" s="1"/>
  <c r="F35" i="9"/>
  <c r="AJ31" i="4"/>
  <c r="AJ32" i="4" l="1"/>
  <c r="V6" i="7" l="1"/>
  <c r="Y6" i="7"/>
  <c r="X6" i="7" s="1"/>
  <c r="AB6" i="7"/>
  <c r="AA6" i="7" s="1"/>
  <c r="AE6" i="7"/>
  <c r="V7" i="7"/>
  <c r="V8" i="7"/>
  <c r="AE7" i="7"/>
  <c r="AE8" i="7"/>
  <c r="M12" i="7" s="1"/>
  <c r="AB7" i="7"/>
  <c r="AB8" i="7" s="1"/>
  <c r="AA8" i="7" s="1"/>
  <c r="Y7" i="7"/>
  <c r="X7" i="7" s="1"/>
  <c r="AA7" i="7" l="1"/>
  <c r="M17" i="7"/>
  <c r="Y8" i="7"/>
  <c r="J12" i="7"/>
  <c r="X24" i="7" l="1"/>
  <c r="J17" i="7"/>
  <c r="I12" i="7"/>
  <c r="X8" i="7"/>
  <c r="G12" i="7"/>
  <c r="AG16" i="7" l="1"/>
  <c r="T16" i="7" s="1"/>
  <c r="AG17" i="7"/>
  <c r="T17" i="7" s="1"/>
  <c r="F12" i="7"/>
  <c r="G17" i="7"/>
  <c r="Z26" i="7" s="1"/>
  <c r="I17" i="7"/>
  <c r="O13" i="7" l="1"/>
  <c r="Z30" i="7"/>
  <c r="Z31" i="7" s="1"/>
  <c r="Z32" i="7" s="1"/>
  <c r="F17" i="7"/>
  <c r="Y27" i="7"/>
  <c r="Y26" i="7"/>
  <c r="Y30" i="7" s="1"/>
  <c r="Y31" i="7" s="1"/>
  <c r="Y32" i="7" s="1"/>
  <c r="V18" i="7"/>
  <c r="Y34" i="7" l="1"/>
  <c r="AB17" i="7"/>
  <c r="AA17" i="7" s="1"/>
  <c r="AE17" i="7"/>
  <c r="Y17" i="7"/>
  <c r="X17" i="7" s="1"/>
  <c r="AE16" i="7"/>
  <c r="AE18" i="7" s="1"/>
  <c r="M18" i="7" s="1"/>
  <c r="AB16" i="7"/>
  <c r="Y16" i="7"/>
  <c r="X16" i="7" l="1"/>
  <c r="Y18" i="7"/>
  <c r="X18" i="7" s="1"/>
  <c r="AA16" i="7"/>
  <c r="AB18" i="7"/>
  <c r="AA18" i="7" l="1"/>
  <c r="J18" i="7"/>
  <c r="O21" i="7" l="1"/>
  <c r="E21" i="7"/>
  <c r="I18" i="7"/>
  <c r="X22" i="7"/>
  <c r="X25" i="7" s="1"/>
  <c r="X26" i="7" s="1"/>
  <c r="X27" i="7" s="1"/>
  <c r="X30" i="7" s="1"/>
  <c r="X31" i="7" s="1"/>
  <c r="X32" i="7" s="1"/>
  <c r="A26" i="7" l="1"/>
  <c r="A25" i="7"/>
  <c r="I25" i="7"/>
  <c r="A27" i="7"/>
  <c r="E22" i="7"/>
  <c r="A30" i="7"/>
  <c r="I21" i="7"/>
  <c r="I26" i="7"/>
  <c r="I31" i="7"/>
  <c r="I30" i="7"/>
  <c r="H35" i="7"/>
</calcChain>
</file>

<file path=xl/sharedStrings.xml><?xml version="1.0" encoding="utf-8"?>
<sst xmlns="http://schemas.openxmlformats.org/spreadsheetml/2006/main" count="365" uniqueCount="32">
  <si>
    <t>I</t>
  </si>
  <si>
    <t>II</t>
  </si>
  <si>
    <t>III</t>
  </si>
  <si>
    <t>x1</t>
  </si>
  <si>
    <t>x2</t>
  </si>
  <si>
    <t>x3</t>
  </si>
  <si>
    <t>Umformung</t>
  </si>
  <si>
    <t>Sortiere die Gleichungen in deine gewünschte Reihenfolge.</t>
  </si>
  <si>
    <t>Nebenrechnungen</t>
  </si>
  <si>
    <t>II'</t>
  </si>
  <si>
    <t>III'</t>
  </si>
  <si>
    <t>III''</t>
  </si>
  <si>
    <t>r.S.</t>
  </si>
  <si>
    <t>x₃</t>
  </si>
  <si>
    <t>x₂</t>
  </si>
  <si>
    <t>x₁</t>
  </si>
  <si>
    <t>in II' einsetzen:</t>
  </si>
  <si>
    <t>in I einsetzen:</t>
  </si>
  <si>
    <t>ls</t>
  </si>
  <si>
    <t xml:space="preserve">Lösungsmenge: </t>
  </si>
  <si>
    <t xml:space="preserve">   </t>
  </si>
  <si>
    <t xml:space="preserve">    </t>
  </si>
  <si>
    <t>Lösen eines linearen 3x3 - Gleichungssystems</t>
  </si>
  <si>
    <t>Stufenform !</t>
  </si>
  <si>
    <t>www.stemue-web.de</t>
  </si>
  <si>
    <t>=</t>
  </si>
  <si>
    <t>II''</t>
  </si>
  <si>
    <t>I'</t>
  </si>
  <si>
    <t>Diagonalform !</t>
  </si>
  <si>
    <t>+</t>
  </si>
  <si>
    <t>t</t>
  </si>
  <si>
    <t xml:space="preserve">L =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</si>
</sst>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0"/>
      <name val="Arial"/>
    </font>
    <font>
      <b/>
      <sz val="12"/>
      <name val="Arial"/>
      <family val="2"/>
    </font>
    <font>
      <b/>
      <sz val="12"/>
      <color indexed="9"/>
      <name val="Arial"/>
      <family val="2"/>
    </font>
    <font>
      <b/>
      <sz val="12"/>
      <color rgb="FFFF0000"/>
      <name val="Arial"/>
      <family val="2"/>
    </font>
    <font>
      <b/>
      <sz val="14"/>
      <name val="Arial"/>
      <family val="2"/>
    </font>
    <font>
      <b/>
      <u/>
      <sz val="14"/>
      <name val="Arial"/>
      <family val="2"/>
    </font>
    <font>
      <b/>
      <u/>
      <sz val="12"/>
      <name val="Arial"/>
      <family val="2"/>
    </font>
    <font>
      <b/>
      <sz val="12"/>
      <name val="Calibri"/>
      <family val="2"/>
    </font>
    <font>
      <b/>
      <sz val="12"/>
      <color theme="0"/>
      <name val="Arial"/>
      <family val="2"/>
    </font>
    <font>
      <b/>
      <sz val="12"/>
      <color theme="0" tint="-0.14999847407452621"/>
      <name val="Arial"/>
      <family val="2"/>
    </font>
    <font>
      <b/>
      <sz val="10"/>
      <color theme="1" tint="0.499984740745262"/>
      <name val="Arial"/>
      <family val="2"/>
    </font>
    <font>
      <b/>
      <sz val="12"/>
      <color theme="5"/>
      <name val="Arial"/>
      <family val="2"/>
    </font>
    <font>
      <b/>
      <sz val="10"/>
      <color theme="5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/>
    <xf numFmtId="0" fontId="2" fillId="2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1" fillId="0" borderId="1" xfId="0" quotePrefix="1" applyFont="1" applyBorder="1"/>
    <xf numFmtId="0" fontId="4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5" fillId="0" borderId="0" xfId="0" applyFont="1" applyAlignment="1"/>
    <xf numFmtId="0" fontId="6" fillId="0" borderId="0" xfId="0" applyFont="1"/>
    <xf numFmtId="0" fontId="1" fillId="0" borderId="0" xfId="0" applyFont="1" applyBorder="1"/>
    <xf numFmtId="0" fontId="1" fillId="0" borderId="5" xfId="0" applyFont="1" applyBorder="1"/>
    <xf numFmtId="0" fontId="1" fillId="0" borderId="6" xfId="0" applyFont="1" applyBorder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3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3" xfId="0" applyFont="1" applyFill="1" applyBorder="1" applyAlignment="1" applyProtection="1">
      <alignment horizontal="center"/>
      <protection locked="0"/>
    </xf>
    <xf numFmtId="0" fontId="1" fillId="0" borderId="0" xfId="0" applyFont="1" applyFill="1"/>
    <xf numFmtId="0" fontId="1" fillId="7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>
      <alignment horizontal="center"/>
    </xf>
    <xf numFmtId="0" fontId="7" fillId="0" borderId="0" xfId="0" applyFont="1"/>
    <xf numFmtId="0" fontId="1" fillId="0" borderId="7" xfId="0" applyFont="1" applyBorder="1"/>
    <xf numFmtId="0" fontId="1" fillId="0" borderId="2" xfId="0" applyFont="1" applyBorder="1"/>
    <xf numFmtId="0" fontId="2" fillId="2" borderId="0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1" fillId="3" borderId="0" xfId="0" applyFont="1" applyFill="1" applyBorder="1"/>
    <xf numFmtId="0" fontId="1" fillId="0" borderId="0" xfId="0" quotePrefix="1" applyFont="1" applyBorder="1"/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11" xfId="0" applyFont="1" applyBorder="1"/>
    <xf numFmtId="0" fontId="1" fillId="0" borderId="12" xfId="0" applyFont="1" applyBorder="1"/>
    <xf numFmtId="0" fontId="8" fillId="0" borderId="0" xfId="0" applyFont="1"/>
    <xf numFmtId="0" fontId="1" fillId="7" borderId="3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0" fillId="0" borderId="0" xfId="0" applyFont="1"/>
    <xf numFmtId="0" fontId="1" fillId="7" borderId="13" xfId="0" applyFont="1" applyFill="1" applyBorder="1" applyAlignment="1" applyProtection="1">
      <alignment horizontal="center"/>
      <protection locked="0"/>
    </xf>
    <xf numFmtId="0" fontId="1" fillId="8" borderId="14" xfId="0" applyFont="1" applyFill="1" applyBorder="1" applyAlignment="1" applyProtection="1">
      <alignment horizontal="center"/>
      <protection locked="0"/>
    </xf>
    <xf numFmtId="0" fontId="1" fillId="0" borderId="0" xfId="0" applyFont="1" applyFill="1" applyBorder="1"/>
    <xf numFmtId="0" fontId="1" fillId="0" borderId="4" xfId="0" quotePrefix="1" applyFont="1" applyBorder="1" applyAlignment="1">
      <alignment horizontal="left"/>
    </xf>
    <xf numFmtId="0" fontId="1" fillId="11" borderId="1" xfId="0" applyFont="1" applyFill="1" applyBorder="1" applyAlignment="1" applyProtection="1">
      <alignment horizontal="center"/>
      <protection locked="0"/>
    </xf>
    <xf numFmtId="0" fontId="1" fillId="13" borderId="1" xfId="0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3" xfId="0" applyFont="1" applyFill="1" applyBorder="1" applyAlignment="1" applyProtection="1">
      <alignment horizontal="center"/>
      <protection locked="0"/>
    </xf>
    <xf numFmtId="0" fontId="5" fillId="0" borderId="0" xfId="0" applyFont="1" applyAlignment="1" applyProtection="1"/>
    <xf numFmtId="0" fontId="6" fillId="0" borderId="0" xfId="0" applyFont="1" applyProtection="1"/>
    <xf numFmtId="0" fontId="1" fillId="0" borderId="0" xfId="0" applyFont="1" applyProtection="1"/>
    <xf numFmtId="0" fontId="8" fillId="0" borderId="0" xfId="0" applyFont="1" applyBorder="1" applyProtection="1"/>
    <xf numFmtId="0" fontId="8" fillId="0" borderId="0" xfId="0" applyFont="1" applyProtection="1"/>
    <xf numFmtId="0" fontId="4" fillId="0" borderId="0" xfId="0" applyFont="1" applyAlignment="1" applyProtection="1">
      <alignment horizontal="center"/>
    </xf>
    <xf numFmtId="0" fontId="1" fillId="0" borderId="6" xfId="0" applyFont="1" applyBorder="1" applyProtection="1"/>
    <xf numFmtId="0" fontId="1" fillId="0" borderId="10" xfId="0" applyFont="1" applyBorder="1" applyProtection="1"/>
    <xf numFmtId="0" fontId="1" fillId="0" borderId="11" xfId="0" applyFont="1" applyBorder="1" applyProtection="1"/>
    <xf numFmtId="0" fontId="1" fillId="0" borderId="12" xfId="0" applyFont="1" applyBorder="1" applyProtection="1"/>
    <xf numFmtId="0" fontId="1" fillId="0" borderId="0" xfId="0" applyFont="1" applyAlignment="1" applyProtection="1">
      <alignment horizontal="left"/>
    </xf>
    <xf numFmtId="0" fontId="1" fillId="0" borderId="0" xfId="0" applyFont="1" applyBorder="1" applyProtection="1"/>
    <xf numFmtId="0" fontId="2" fillId="2" borderId="0" xfId="0" applyFont="1" applyFill="1" applyAlignment="1" applyProtection="1">
      <alignment horizontal="center"/>
    </xf>
    <xf numFmtId="0" fontId="2" fillId="2" borderId="0" xfId="0" applyFont="1" applyFill="1" applyBorder="1" applyAlignment="1" applyProtection="1">
      <alignment horizontal="center"/>
    </xf>
    <xf numFmtId="0" fontId="2" fillId="2" borderId="6" xfId="0" applyFont="1" applyFill="1" applyBorder="1" applyAlignment="1" applyProtection="1">
      <alignment horizontal="center"/>
    </xf>
    <xf numFmtId="0" fontId="1" fillId="0" borderId="1" xfId="0" applyFont="1" applyBorder="1" applyProtection="1"/>
    <xf numFmtId="0" fontId="1" fillId="0" borderId="1" xfId="0" applyFont="1" applyFill="1" applyBorder="1" applyAlignment="1" applyProtection="1">
      <alignment horizontal="center"/>
    </xf>
    <xf numFmtId="0" fontId="1" fillId="0" borderId="0" xfId="0" applyFont="1" applyFill="1" applyProtection="1"/>
    <xf numFmtId="0" fontId="1" fillId="3" borderId="1" xfId="0" applyFont="1" applyFill="1" applyBorder="1" applyAlignment="1" applyProtection="1">
      <alignment horizontal="center"/>
    </xf>
    <xf numFmtId="0" fontId="1" fillId="0" borderId="0" xfId="0" applyFont="1" applyFill="1" applyBorder="1" applyProtection="1"/>
    <xf numFmtId="0" fontId="1" fillId="0" borderId="4" xfId="0" applyFont="1" applyBorder="1" applyAlignment="1" applyProtection="1">
      <alignment horizontal="left"/>
    </xf>
    <xf numFmtId="0" fontId="1" fillId="0" borderId="4" xfId="0" applyFont="1" applyBorder="1" applyProtection="1"/>
    <xf numFmtId="0" fontId="1" fillId="0" borderId="5" xfId="0" applyFont="1" applyBorder="1" applyProtection="1"/>
    <xf numFmtId="0" fontId="1" fillId="11" borderId="3" xfId="0" applyFont="1" applyFill="1" applyBorder="1" applyAlignment="1" applyProtection="1">
      <alignment horizontal="center"/>
    </xf>
    <xf numFmtId="0" fontId="1" fillId="10" borderId="1" xfId="0" applyFont="1" applyFill="1" applyBorder="1" applyAlignment="1" applyProtection="1">
      <alignment horizontal="center"/>
    </xf>
    <xf numFmtId="0" fontId="1" fillId="0" borderId="0" xfId="0" applyFont="1" applyAlignment="1" applyProtection="1">
      <alignment horizontal="center"/>
    </xf>
    <xf numFmtId="0" fontId="1" fillId="3" borderId="0" xfId="0" applyFont="1" applyFill="1" applyBorder="1" applyProtection="1"/>
    <xf numFmtId="0" fontId="1" fillId="0" borderId="1" xfId="0" quotePrefix="1" applyFont="1" applyBorder="1" applyProtection="1"/>
    <xf numFmtId="0" fontId="1" fillId="13" borderId="3" xfId="0" applyFont="1" applyFill="1" applyBorder="1" applyAlignment="1" applyProtection="1">
      <alignment horizontal="center"/>
    </xf>
    <xf numFmtId="0" fontId="1" fillId="12" borderId="1" xfId="0" applyFont="1" applyFill="1" applyBorder="1" applyAlignment="1" applyProtection="1">
      <alignment horizontal="center"/>
    </xf>
    <xf numFmtId="0" fontId="1" fillId="0" borderId="0" xfId="0" quotePrefix="1" applyFont="1" applyBorder="1" applyProtection="1"/>
    <xf numFmtId="0" fontId="3" fillId="0" borderId="0" xfId="0" applyFont="1" applyAlignment="1" applyProtection="1">
      <alignment horizontal="center"/>
    </xf>
    <xf numFmtId="0" fontId="1" fillId="9" borderId="3" xfId="0" applyFont="1" applyFill="1" applyBorder="1" applyAlignment="1" applyProtection="1">
      <alignment horizontal="center"/>
    </xf>
    <xf numFmtId="0" fontId="1" fillId="14" borderId="1" xfId="0" applyFont="1" applyFill="1" applyBorder="1" applyAlignment="1" applyProtection="1">
      <alignment horizontal="center"/>
    </xf>
    <xf numFmtId="0" fontId="1" fillId="0" borderId="7" xfId="0" applyFont="1" applyBorder="1" applyProtection="1"/>
    <xf numFmtId="0" fontId="1" fillId="0" borderId="2" xfId="0" applyFont="1" applyBorder="1" applyProtection="1"/>
    <xf numFmtId="0" fontId="1" fillId="0" borderId="8" xfId="0" applyFont="1" applyBorder="1" applyProtection="1"/>
    <xf numFmtId="0" fontId="7" fillId="0" borderId="0" xfId="0" applyFont="1" applyProtection="1"/>
    <xf numFmtId="0" fontId="10" fillId="0" borderId="0" xfId="0" applyFont="1" applyProtection="1"/>
    <xf numFmtId="0" fontId="1" fillId="4" borderId="1" xfId="0" applyFont="1" applyFill="1" applyBorder="1" applyAlignment="1" applyProtection="1">
      <alignment horizontal="center"/>
    </xf>
    <xf numFmtId="0" fontId="1" fillId="0" borderId="3" xfId="0" applyFont="1" applyFill="1" applyBorder="1" applyAlignment="1" applyProtection="1">
      <alignment horizontal="center"/>
    </xf>
    <xf numFmtId="0" fontId="1" fillId="4" borderId="3" xfId="0" applyFont="1" applyFill="1" applyBorder="1" applyAlignment="1" applyProtection="1">
      <alignment horizontal="center"/>
    </xf>
    <xf numFmtId="0" fontId="1" fillId="5" borderId="1" xfId="0" applyFont="1" applyFill="1" applyBorder="1" applyAlignment="1" applyProtection="1">
      <alignment horizontal="center"/>
    </xf>
    <xf numFmtId="0" fontId="1" fillId="5" borderId="3" xfId="0" applyFont="1" applyFill="1" applyBorder="1" applyAlignment="1" applyProtection="1">
      <alignment horizontal="center"/>
    </xf>
    <xf numFmtId="0" fontId="11" fillId="0" borderId="0" xfId="0" applyFont="1" applyProtection="1"/>
    <xf numFmtId="0" fontId="8" fillId="0" borderId="0" xfId="0" applyFont="1" applyFill="1" applyBorder="1" applyAlignment="1" applyProtection="1">
      <alignment horizontal="center"/>
    </xf>
    <xf numFmtId="0" fontId="8" fillId="0" borderId="0" xfId="0" applyFont="1" applyFill="1" applyBorder="1" applyProtection="1"/>
    <xf numFmtId="0" fontId="6" fillId="0" borderId="0" xfId="0" applyFont="1" applyAlignment="1" applyProtection="1">
      <alignment horizontal="center"/>
    </xf>
    <xf numFmtId="0" fontId="2" fillId="0" borderId="0" xfId="0" applyFont="1" applyFill="1" applyBorder="1" applyAlignment="1" applyProtection="1">
      <alignment horizontal="center"/>
    </xf>
    <xf numFmtId="0" fontId="1" fillId="0" borderId="0" xfId="0" applyFont="1" applyFill="1" applyBorder="1" applyAlignment="1" applyProtection="1">
      <alignment horizontal="center"/>
    </xf>
    <xf numFmtId="0" fontId="1" fillId="4" borderId="0" xfId="0" applyFont="1" applyFill="1" applyProtection="1"/>
    <xf numFmtId="0" fontId="1" fillId="4" borderId="0" xfId="0" applyFont="1" applyFill="1" applyBorder="1" applyProtection="1"/>
    <xf numFmtId="0" fontId="1" fillId="0" borderId="9" xfId="0" applyFont="1" applyBorder="1" applyProtection="1"/>
    <xf numFmtId="0" fontId="1" fillId="4" borderId="4" xfId="0" applyFont="1" applyFill="1" applyBorder="1" applyAlignment="1" applyProtection="1">
      <alignment horizontal="left"/>
    </xf>
    <xf numFmtId="0" fontId="1" fillId="4" borderId="4" xfId="0" applyFont="1" applyFill="1" applyBorder="1" applyProtection="1"/>
    <xf numFmtId="0" fontId="1" fillId="0" borderId="4" xfId="0" applyFont="1" applyFill="1" applyBorder="1" applyAlignment="1" applyProtection="1">
      <alignment horizontal="center"/>
    </xf>
    <xf numFmtId="0" fontId="1" fillId="4" borderId="0" xfId="0" applyFont="1" applyFill="1" applyBorder="1" applyAlignment="1" applyProtection="1">
      <alignment horizontal="left"/>
    </xf>
    <xf numFmtId="0" fontId="1" fillId="5" borderId="0" xfId="0" applyFont="1" applyFill="1" applyBorder="1" applyAlignment="1" applyProtection="1">
      <alignment horizontal="center"/>
    </xf>
    <xf numFmtId="0" fontId="1" fillId="0" borderId="15" xfId="0" applyFont="1" applyFill="1" applyBorder="1" applyAlignment="1" applyProtection="1">
      <alignment horizontal="center"/>
    </xf>
    <xf numFmtId="0" fontId="1" fillId="0" borderId="16" xfId="0" applyFont="1" applyFill="1" applyBorder="1" applyAlignment="1" applyProtection="1">
      <alignment horizontal="center"/>
    </xf>
    <xf numFmtId="0" fontId="1" fillId="5" borderId="15" xfId="0" applyFont="1" applyFill="1" applyBorder="1" applyAlignment="1" applyProtection="1">
      <alignment horizontal="center"/>
    </xf>
    <xf numFmtId="0" fontId="1" fillId="5" borderId="4" xfId="0" applyFont="1" applyFill="1" applyBorder="1" applyAlignment="1" applyProtection="1">
      <alignment horizontal="center"/>
    </xf>
    <xf numFmtId="0" fontId="12" fillId="0" borderId="0" xfId="0" applyFont="1" applyProtection="1"/>
    <xf numFmtId="0" fontId="11" fillId="0" borderId="0" xfId="0" applyFont="1" applyBorder="1" applyProtection="1"/>
    <xf numFmtId="0" fontId="9" fillId="4" borderId="4" xfId="0" quotePrefix="1" applyFont="1" applyFill="1" applyBorder="1" applyAlignment="1" applyProtection="1">
      <alignment horizontal="left"/>
    </xf>
    <xf numFmtId="0" fontId="1" fillId="3" borderId="3" xfId="0" applyFont="1" applyFill="1" applyBorder="1" applyAlignment="1" applyProtection="1">
      <alignment horizontal="center"/>
    </xf>
    <xf numFmtId="0" fontId="1" fillId="6" borderId="1" xfId="0" applyFont="1" applyFill="1" applyBorder="1" applyAlignment="1" applyProtection="1">
      <alignment horizontal="center"/>
    </xf>
    <xf numFmtId="0" fontId="1" fillId="0" borderId="0" xfId="0" applyFont="1" applyAlignment="1" applyProtection="1">
      <alignment horizontal="center"/>
    </xf>
    <xf numFmtId="0" fontId="1" fillId="6" borderId="0" xfId="0" applyFont="1" applyFill="1" applyAlignment="1" applyProtection="1">
      <alignment horizontal="center"/>
    </xf>
    <xf numFmtId="0" fontId="6" fillId="0" borderId="0" xfId="0" applyFont="1" applyBorder="1" applyAlignment="1" applyProtection="1">
      <alignment horizontal="center"/>
    </xf>
    <xf numFmtId="0" fontId="1" fillId="0" borderId="0" xfId="0" applyFont="1" applyAlignment="1">
      <alignment horizontal="center"/>
    </xf>
    <xf numFmtId="0" fontId="1" fillId="6" borderId="0" xfId="0" applyFont="1" applyFill="1" applyAlignment="1">
      <alignment horizontal="center"/>
    </xf>
    <xf numFmtId="0" fontId="6" fillId="0" borderId="0" xfId="0" applyFont="1" applyBorder="1" applyAlignment="1">
      <alignment horizontal="center"/>
    </xf>
    <xf numFmtId="0" fontId="1" fillId="15" borderId="0" xfId="0" applyFont="1" applyFill="1" applyAlignment="1" applyProtection="1">
      <alignment horizontal="center"/>
    </xf>
    <xf numFmtId="0" fontId="2" fillId="2" borderId="0" xfId="0" applyFont="1" applyFill="1" applyAlignment="1" applyProtection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1303020</xdr:colOff>
      <xdr:row>6</xdr:row>
      <xdr:rowOff>99060</xdr:rowOff>
    </xdr:from>
    <xdr:to>
      <xdr:col>11</xdr:col>
      <xdr:colOff>327660</xdr:colOff>
      <xdr:row>6</xdr:row>
      <xdr:rowOff>106680</xdr:rowOff>
    </xdr:to>
    <xdr:cxnSp macro="">
      <xdr:nvCxnSpPr>
        <xdr:cNvPr id="2" name="Gerade Verbindung mit Pfeil 1">
          <a:extLst>
            <a:ext uri="{FF2B5EF4-FFF2-40B4-BE49-F238E27FC236}">
              <a16:creationId xmlns:a16="http://schemas.microsoft.com/office/drawing/2014/main" id="{95FD584A-8451-4E29-B933-6337BE76DEDC}"/>
            </a:ext>
          </a:extLst>
        </xdr:cNvPr>
        <xdr:cNvCxnSpPr/>
      </xdr:nvCxnSpPr>
      <xdr:spPr>
        <a:xfrm flipV="1">
          <a:off x="4008120" y="1097280"/>
          <a:ext cx="1150620" cy="7620"/>
        </a:xfrm>
        <a:prstGeom prst="straightConnector1">
          <a:avLst/>
        </a:prstGeom>
        <a:ln>
          <a:tailEnd type="triangle"/>
        </a:ln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8</xdr:col>
      <xdr:colOff>1325880</xdr:colOff>
      <xdr:row>7</xdr:row>
      <xdr:rowOff>91440</xdr:rowOff>
    </xdr:from>
    <xdr:to>
      <xdr:col>11</xdr:col>
      <xdr:colOff>312420</xdr:colOff>
      <xdr:row>11</xdr:row>
      <xdr:rowOff>106680</xdr:rowOff>
    </xdr:to>
    <xdr:cxnSp macro="">
      <xdr:nvCxnSpPr>
        <xdr:cNvPr id="3" name="Gerade Verbindung mit Pfeil 2">
          <a:extLst>
            <a:ext uri="{FF2B5EF4-FFF2-40B4-BE49-F238E27FC236}">
              <a16:creationId xmlns:a16="http://schemas.microsoft.com/office/drawing/2014/main" id="{53AAD168-728F-4991-95A4-9929358DCEFA}"/>
            </a:ext>
          </a:extLst>
        </xdr:cNvPr>
        <xdr:cNvCxnSpPr/>
      </xdr:nvCxnSpPr>
      <xdr:spPr>
        <a:xfrm>
          <a:off x="4030980" y="1295400"/>
          <a:ext cx="1112520" cy="807720"/>
        </a:xfrm>
        <a:prstGeom prst="straightConnector1">
          <a:avLst/>
        </a:prstGeom>
        <a:ln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1386840</xdr:colOff>
      <xdr:row>12</xdr:row>
      <xdr:rowOff>114300</xdr:rowOff>
    </xdr:from>
    <xdr:to>
      <xdr:col>11</xdr:col>
      <xdr:colOff>304800</xdr:colOff>
      <xdr:row>16</xdr:row>
      <xdr:rowOff>106680</xdr:rowOff>
    </xdr:to>
    <xdr:cxnSp macro="">
      <xdr:nvCxnSpPr>
        <xdr:cNvPr id="4" name="Gerade Verbindung mit Pfeil 3">
          <a:extLst>
            <a:ext uri="{FF2B5EF4-FFF2-40B4-BE49-F238E27FC236}">
              <a16:creationId xmlns:a16="http://schemas.microsoft.com/office/drawing/2014/main" id="{116D5482-64E6-4E0F-AC8C-931FF90EE037}"/>
            </a:ext>
          </a:extLst>
        </xdr:cNvPr>
        <xdr:cNvCxnSpPr/>
      </xdr:nvCxnSpPr>
      <xdr:spPr>
        <a:xfrm>
          <a:off x="4091940" y="2316480"/>
          <a:ext cx="1043940" cy="784860"/>
        </a:xfrm>
        <a:prstGeom prst="straightConnector1">
          <a:avLst/>
        </a:prstGeom>
        <a:ln>
          <a:tailEnd type="triangle"/>
        </a:ln>
      </xdr:spPr>
      <xdr:style>
        <a:lnRef idx="2">
          <a:schemeClr val="accent3"/>
        </a:lnRef>
        <a:fillRef idx="0">
          <a:schemeClr val="accent3"/>
        </a:fillRef>
        <a:effectRef idx="1">
          <a:schemeClr val="accent3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1303020</xdr:colOff>
      <xdr:row>6</xdr:row>
      <xdr:rowOff>99060</xdr:rowOff>
    </xdr:from>
    <xdr:to>
      <xdr:col>11</xdr:col>
      <xdr:colOff>327660</xdr:colOff>
      <xdr:row>6</xdr:row>
      <xdr:rowOff>106680</xdr:rowOff>
    </xdr:to>
    <xdr:cxnSp macro="">
      <xdr:nvCxnSpPr>
        <xdr:cNvPr id="2" name="Gerade Verbindung mit Pfeil 1">
          <a:extLst>
            <a:ext uri="{FF2B5EF4-FFF2-40B4-BE49-F238E27FC236}">
              <a16:creationId xmlns:a16="http://schemas.microsoft.com/office/drawing/2014/main" id="{634B68AA-322F-4A56-92D7-2E65DD056222}"/>
            </a:ext>
          </a:extLst>
        </xdr:cNvPr>
        <xdr:cNvCxnSpPr/>
      </xdr:nvCxnSpPr>
      <xdr:spPr>
        <a:xfrm flipV="1">
          <a:off x="4008120" y="1097280"/>
          <a:ext cx="1150620" cy="7620"/>
        </a:xfrm>
        <a:prstGeom prst="straightConnector1">
          <a:avLst/>
        </a:prstGeom>
        <a:ln>
          <a:tailEnd type="triangle"/>
        </a:ln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8</xdr:col>
      <xdr:colOff>1325880</xdr:colOff>
      <xdr:row>7</xdr:row>
      <xdr:rowOff>91440</xdr:rowOff>
    </xdr:from>
    <xdr:to>
      <xdr:col>11</xdr:col>
      <xdr:colOff>312420</xdr:colOff>
      <xdr:row>11</xdr:row>
      <xdr:rowOff>106680</xdr:rowOff>
    </xdr:to>
    <xdr:cxnSp macro="">
      <xdr:nvCxnSpPr>
        <xdr:cNvPr id="3" name="Gerade Verbindung mit Pfeil 2">
          <a:extLst>
            <a:ext uri="{FF2B5EF4-FFF2-40B4-BE49-F238E27FC236}">
              <a16:creationId xmlns:a16="http://schemas.microsoft.com/office/drawing/2014/main" id="{91665234-7E97-461F-A9C1-2B166EC2E3CE}"/>
            </a:ext>
          </a:extLst>
        </xdr:cNvPr>
        <xdr:cNvCxnSpPr/>
      </xdr:nvCxnSpPr>
      <xdr:spPr>
        <a:xfrm>
          <a:off x="4030980" y="1295400"/>
          <a:ext cx="1112520" cy="807720"/>
        </a:xfrm>
        <a:prstGeom prst="straightConnector1">
          <a:avLst/>
        </a:prstGeom>
        <a:ln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1386840</xdr:colOff>
      <xdr:row>12</xdr:row>
      <xdr:rowOff>114300</xdr:rowOff>
    </xdr:from>
    <xdr:to>
      <xdr:col>11</xdr:col>
      <xdr:colOff>304800</xdr:colOff>
      <xdr:row>16</xdr:row>
      <xdr:rowOff>106680</xdr:rowOff>
    </xdr:to>
    <xdr:cxnSp macro="">
      <xdr:nvCxnSpPr>
        <xdr:cNvPr id="4" name="Gerade Verbindung mit Pfeil 3">
          <a:extLst>
            <a:ext uri="{FF2B5EF4-FFF2-40B4-BE49-F238E27FC236}">
              <a16:creationId xmlns:a16="http://schemas.microsoft.com/office/drawing/2014/main" id="{D1E91807-A0B3-41BB-B7F9-5ECF178FD77F}"/>
            </a:ext>
          </a:extLst>
        </xdr:cNvPr>
        <xdr:cNvCxnSpPr/>
      </xdr:nvCxnSpPr>
      <xdr:spPr>
        <a:xfrm>
          <a:off x="4091940" y="2316480"/>
          <a:ext cx="1043940" cy="784860"/>
        </a:xfrm>
        <a:prstGeom prst="straightConnector1">
          <a:avLst/>
        </a:prstGeom>
        <a:ln>
          <a:tailEnd type="triangle"/>
        </a:ln>
      </xdr:spPr>
      <xdr:style>
        <a:lnRef idx="2">
          <a:schemeClr val="accent3"/>
        </a:lnRef>
        <a:fillRef idx="0">
          <a:schemeClr val="accent3"/>
        </a:fillRef>
        <a:effectRef idx="1">
          <a:schemeClr val="accent3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129540</xdr:colOff>
      <xdr:row>6</xdr:row>
      <xdr:rowOff>91440</xdr:rowOff>
    </xdr:from>
    <xdr:to>
      <xdr:col>11</xdr:col>
      <xdr:colOff>365760</xdr:colOff>
      <xdr:row>6</xdr:row>
      <xdr:rowOff>99060</xdr:rowOff>
    </xdr:to>
    <xdr:cxnSp macro="">
      <xdr:nvCxnSpPr>
        <xdr:cNvPr id="2" name="Gerade Verbindung mit Pfeil 1">
          <a:extLst>
            <a:ext uri="{FF2B5EF4-FFF2-40B4-BE49-F238E27FC236}">
              <a16:creationId xmlns:a16="http://schemas.microsoft.com/office/drawing/2014/main" id="{0ED748C2-1C81-4B6B-9A9B-16B4117BAD3B}"/>
            </a:ext>
          </a:extLst>
        </xdr:cNvPr>
        <xdr:cNvCxnSpPr/>
      </xdr:nvCxnSpPr>
      <xdr:spPr>
        <a:xfrm flipV="1">
          <a:off x="4366260" y="1089660"/>
          <a:ext cx="822960" cy="7620"/>
        </a:xfrm>
        <a:prstGeom prst="straightConnector1">
          <a:avLst/>
        </a:prstGeom>
        <a:ln>
          <a:tailEnd type="triangle"/>
        </a:ln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9</xdr:col>
      <xdr:colOff>99060</xdr:colOff>
      <xdr:row>7</xdr:row>
      <xdr:rowOff>114300</xdr:rowOff>
    </xdr:from>
    <xdr:to>
      <xdr:col>11</xdr:col>
      <xdr:colOff>350520</xdr:colOff>
      <xdr:row>11</xdr:row>
      <xdr:rowOff>99060</xdr:rowOff>
    </xdr:to>
    <xdr:cxnSp macro="">
      <xdr:nvCxnSpPr>
        <xdr:cNvPr id="3" name="Gerade Verbindung mit Pfeil 2">
          <a:extLst>
            <a:ext uri="{FF2B5EF4-FFF2-40B4-BE49-F238E27FC236}">
              <a16:creationId xmlns:a16="http://schemas.microsoft.com/office/drawing/2014/main" id="{4BA18405-8C77-4AE8-B6A0-775CAA04334F}"/>
            </a:ext>
          </a:extLst>
        </xdr:cNvPr>
        <xdr:cNvCxnSpPr/>
      </xdr:nvCxnSpPr>
      <xdr:spPr>
        <a:xfrm>
          <a:off x="4335780" y="1318260"/>
          <a:ext cx="838200" cy="777240"/>
        </a:xfrm>
        <a:prstGeom prst="straightConnector1">
          <a:avLst/>
        </a:prstGeom>
        <a:ln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91440</xdr:colOff>
      <xdr:row>12</xdr:row>
      <xdr:rowOff>114300</xdr:rowOff>
    </xdr:from>
    <xdr:to>
      <xdr:col>11</xdr:col>
      <xdr:colOff>350520</xdr:colOff>
      <xdr:row>16</xdr:row>
      <xdr:rowOff>99060</xdr:rowOff>
    </xdr:to>
    <xdr:cxnSp macro="">
      <xdr:nvCxnSpPr>
        <xdr:cNvPr id="4" name="Gerade Verbindung mit Pfeil 3">
          <a:extLst>
            <a:ext uri="{FF2B5EF4-FFF2-40B4-BE49-F238E27FC236}">
              <a16:creationId xmlns:a16="http://schemas.microsoft.com/office/drawing/2014/main" id="{94A3C9E6-EE49-420D-82B9-7E010A15DE96}"/>
            </a:ext>
          </a:extLst>
        </xdr:cNvPr>
        <xdr:cNvCxnSpPr/>
      </xdr:nvCxnSpPr>
      <xdr:spPr>
        <a:xfrm>
          <a:off x="4328160" y="2316480"/>
          <a:ext cx="845820" cy="777240"/>
        </a:xfrm>
        <a:prstGeom prst="straightConnector1">
          <a:avLst/>
        </a:prstGeom>
        <a:ln>
          <a:tailEnd type="triangle"/>
        </a:ln>
      </xdr:spPr>
      <xdr:style>
        <a:lnRef idx="2">
          <a:schemeClr val="accent3"/>
        </a:lnRef>
        <a:fillRef idx="0">
          <a:schemeClr val="accent3"/>
        </a:fillRef>
        <a:effectRef idx="1">
          <a:schemeClr val="accent3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5"/>
  <sheetViews>
    <sheetView topLeftCell="A7" zoomScaleNormal="100" workbookViewId="0">
      <selection sqref="A1:T35"/>
    </sheetView>
  </sheetViews>
  <sheetFormatPr baseColWidth="10" defaultColWidth="11.44140625" defaultRowHeight="15.6" x14ac:dyDescent="0.3"/>
  <cols>
    <col min="1" max="1" width="2.6640625" style="49" bestFit="1" customWidth="1"/>
    <col min="2" max="2" width="2.33203125" style="49" bestFit="1" customWidth="1"/>
    <col min="3" max="3" width="1.109375" style="49" customWidth="1"/>
    <col min="4" max="7" width="8" style="49" customWidth="1"/>
    <col min="8" max="8" width="1.33203125" style="49" customWidth="1"/>
    <col min="9" max="9" width="21.21875" style="49" customWidth="1"/>
    <col min="10" max="10" width="3" style="49" bestFit="1" customWidth="1"/>
    <col min="11" max="11" width="6.77734375" style="49" customWidth="1"/>
    <col min="12" max="12" width="5.77734375" style="49" customWidth="1"/>
    <col min="13" max="13" width="3.77734375" style="49" customWidth="1"/>
    <col min="14" max="14" width="3.88671875" style="49" customWidth="1"/>
    <col min="15" max="15" width="5.77734375" style="49" customWidth="1"/>
    <col min="16" max="19" width="8.88671875" style="49" customWidth="1"/>
    <col min="20" max="20" width="8.109375" style="49" customWidth="1"/>
    <col min="21" max="21" width="2.21875" style="50" bestFit="1" customWidth="1"/>
    <col min="22" max="22" width="3.77734375" style="49" customWidth="1"/>
    <col min="23" max="26" width="11.44140625" style="51"/>
    <col min="27" max="16384" width="11.44140625" style="49"/>
  </cols>
  <sheetData>
    <row r="1" spans="1:21" ht="17.399999999999999" x14ac:dyDescent="0.3">
      <c r="A1" s="47" t="s">
        <v>22</v>
      </c>
      <c r="B1" s="47"/>
      <c r="C1" s="47"/>
      <c r="D1" s="47"/>
      <c r="E1" s="47"/>
      <c r="F1" s="47"/>
      <c r="G1" s="47"/>
      <c r="H1" s="47"/>
      <c r="I1" s="47"/>
      <c r="J1" s="48"/>
    </row>
    <row r="2" spans="1:21" ht="6" customHeight="1" x14ac:dyDescent="0.3">
      <c r="A2" s="52"/>
      <c r="B2" s="52"/>
      <c r="C2" s="52"/>
      <c r="D2" s="52"/>
      <c r="E2" s="52"/>
      <c r="F2" s="52"/>
      <c r="G2" s="52"/>
      <c r="H2" s="52"/>
      <c r="I2" s="52"/>
      <c r="K2" s="53"/>
      <c r="L2" s="54"/>
      <c r="M2" s="55"/>
      <c r="N2" s="55"/>
      <c r="O2" s="55"/>
      <c r="P2" s="55"/>
      <c r="Q2" s="55"/>
      <c r="R2" s="55"/>
      <c r="S2" s="55"/>
      <c r="T2" s="56"/>
    </row>
    <row r="3" spans="1:21" ht="17.399999999999999" x14ac:dyDescent="0.3">
      <c r="A3" s="57" t="s">
        <v>7</v>
      </c>
      <c r="B3" s="52"/>
      <c r="C3" s="52"/>
      <c r="D3" s="52"/>
      <c r="E3" s="52"/>
      <c r="F3" s="52"/>
      <c r="G3" s="52"/>
      <c r="H3" s="52"/>
      <c r="I3" s="52"/>
      <c r="K3" s="53"/>
      <c r="N3" s="116" t="s">
        <v>8</v>
      </c>
      <c r="O3" s="116"/>
      <c r="P3" s="116"/>
      <c r="Q3" s="116"/>
      <c r="R3" s="116"/>
      <c r="S3" s="116"/>
      <c r="T3" s="53"/>
    </row>
    <row r="4" spans="1:21" ht="6.6" customHeight="1" x14ac:dyDescent="0.3">
      <c r="K4" s="53"/>
      <c r="N4" s="58"/>
      <c r="O4" s="58"/>
      <c r="P4" s="58"/>
      <c r="Q4" s="58"/>
      <c r="R4" s="58"/>
      <c r="S4" s="58"/>
      <c r="T4" s="53"/>
    </row>
    <row r="5" spans="1:21" x14ac:dyDescent="0.3">
      <c r="D5" s="59" t="s">
        <v>15</v>
      </c>
      <c r="E5" s="59" t="s">
        <v>14</v>
      </c>
      <c r="F5" s="59" t="s">
        <v>13</v>
      </c>
      <c r="G5" s="59" t="s">
        <v>12</v>
      </c>
      <c r="I5" s="59" t="s">
        <v>6</v>
      </c>
      <c r="K5" s="53"/>
      <c r="N5" s="58"/>
      <c r="O5" s="58"/>
      <c r="P5" s="60" t="str">
        <f>D5</f>
        <v>x₁</v>
      </c>
      <c r="Q5" s="60" t="str">
        <f>E5</f>
        <v>x₂</v>
      </c>
      <c r="R5" s="60" t="str">
        <f>F5</f>
        <v>x₃</v>
      </c>
      <c r="S5" s="61" t="str">
        <f>G5</f>
        <v>r.S.</v>
      </c>
      <c r="T5" s="53"/>
    </row>
    <row r="6" spans="1:21" x14ac:dyDescent="0.3">
      <c r="A6" s="62" t="s">
        <v>0</v>
      </c>
      <c r="B6" s="62"/>
      <c r="D6" s="44">
        <v>1</v>
      </c>
      <c r="E6" s="44">
        <v>1</v>
      </c>
      <c r="F6" s="44">
        <v>-1</v>
      </c>
      <c r="G6" s="44">
        <v>3</v>
      </c>
      <c r="I6" s="64"/>
      <c r="K6" s="53"/>
      <c r="N6" s="58">
        <f>IF(AND($D$6&lt;0,$D$7&lt;0),-U6,U6)</f>
        <v>1</v>
      </c>
      <c r="O6" s="58" t="str">
        <f>"·I"</f>
        <v>·I</v>
      </c>
      <c r="P6" s="65">
        <f t="shared" ref="P6:S7" si="0">D6*$N6</f>
        <v>1</v>
      </c>
      <c r="Q6" s="65">
        <f t="shared" si="0"/>
        <v>1</v>
      </c>
      <c r="R6" s="65">
        <f t="shared" si="0"/>
        <v>-1</v>
      </c>
      <c r="S6" s="63">
        <f t="shared" si="0"/>
        <v>3</v>
      </c>
      <c r="T6" s="53"/>
      <c r="U6" s="50">
        <f>ABS(LCM(ABS($D$6),ABS($D$7))/$D$6)</f>
        <v>1</v>
      </c>
    </row>
    <row r="7" spans="1:21" ht="16.2" thickBot="1" x14ac:dyDescent="0.35">
      <c r="A7" s="62" t="s">
        <v>1</v>
      </c>
      <c r="B7" s="62"/>
      <c r="D7" s="42">
        <v>1</v>
      </c>
      <c r="E7" s="42">
        <v>2</v>
      </c>
      <c r="F7" s="42">
        <v>-2</v>
      </c>
      <c r="G7" s="42">
        <v>2</v>
      </c>
      <c r="I7" s="66" t="str">
        <f>N6&amp;O6&amp;" "&amp;M7&amp;" "&amp;IF(N7&lt;0,"("&amp;N7&amp;")",N7)&amp;O7&amp;" → II'"</f>
        <v>1·I + (-1)·II → II'</v>
      </c>
      <c r="K7" s="53"/>
      <c r="M7" s="67" t="s">
        <v>29</v>
      </c>
      <c r="N7" s="68">
        <f>IF(AND($D$6&gt;0,$D$7&gt;0),-U7,U7)</f>
        <v>-1</v>
      </c>
      <c r="O7" s="69" t="str">
        <f>"·II"</f>
        <v>·II</v>
      </c>
      <c r="P7" s="70">
        <f t="shared" si="0"/>
        <v>-1</v>
      </c>
      <c r="Q7" s="70">
        <f t="shared" si="0"/>
        <v>-2</v>
      </c>
      <c r="R7" s="70">
        <f t="shared" si="0"/>
        <v>2</v>
      </c>
      <c r="S7" s="70">
        <f t="shared" si="0"/>
        <v>-2</v>
      </c>
      <c r="T7" s="53"/>
      <c r="U7" s="50">
        <f>LCM(ABS($D$6),ABS($D7))/ABS(D7)</f>
        <v>1</v>
      </c>
    </row>
    <row r="8" spans="1:21" x14ac:dyDescent="0.3">
      <c r="A8" s="62" t="s">
        <v>2</v>
      </c>
      <c r="B8" s="62"/>
      <c r="D8" s="43">
        <v>2</v>
      </c>
      <c r="E8" s="43">
        <v>-1</v>
      </c>
      <c r="F8" s="43">
        <v>2</v>
      </c>
      <c r="G8" s="43">
        <v>15</v>
      </c>
      <c r="I8" s="66" t="str">
        <f>N11&amp;O11&amp;" "&amp;M12&amp;" "&amp;IF(N12&lt;0,"("&amp;N12&amp;")",N12)&amp;O12&amp;" → III'"</f>
        <v>2·I + (-1)·III → III'</v>
      </c>
      <c r="K8" s="53"/>
      <c r="M8" s="57"/>
      <c r="N8" s="58"/>
      <c r="O8" s="58" t="s">
        <v>9</v>
      </c>
      <c r="P8" s="71">
        <f>IF($M7="-",P6-P7,P6+P7)</f>
        <v>0</v>
      </c>
      <c r="Q8" s="71">
        <f>IF($M7="-",Q6-Q7,Q6+Q7)</f>
        <v>-1</v>
      </c>
      <c r="R8" s="71">
        <f>IF($M7="-",R6-R7,R6+R7)</f>
        <v>1</v>
      </c>
      <c r="S8" s="71">
        <f>IF($M7="-",S6-S7,S6+S7)</f>
        <v>1</v>
      </c>
      <c r="T8" s="53"/>
    </row>
    <row r="9" spans="1:21" x14ac:dyDescent="0.3">
      <c r="D9" s="72"/>
      <c r="E9" s="72"/>
      <c r="F9" s="72"/>
      <c r="G9" s="72"/>
      <c r="I9" s="66"/>
      <c r="K9" s="53"/>
      <c r="M9" s="57"/>
      <c r="N9" s="58"/>
      <c r="O9" s="58"/>
      <c r="P9" s="73"/>
      <c r="Q9" s="73"/>
      <c r="R9" s="73"/>
      <c r="S9" s="73"/>
      <c r="T9" s="53"/>
    </row>
    <row r="10" spans="1:21" x14ac:dyDescent="0.3">
      <c r="I10" s="66"/>
      <c r="K10" s="53"/>
      <c r="M10" s="57"/>
      <c r="N10" s="58"/>
      <c r="O10" s="58"/>
      <c r="P10" s="60" t="str">
        <f>P5</f>
        <v>x₁</v>
      </c>
      <c r="Q10" s="60" t="str">
        <f>Q5</f>
        <v>x₂</v>
      </c>
      <c r="R10" s="60" t="str">
        <f>R5</f>
        <v>x₃</v>
      </c>
      <c r="S10" s="61" t="str">
        <f>S5</f>
        <v>r.S.</v>
      </c>
      <c r="T10" s="53"/>
    </row>
    <row r="11" spans="1:21" x14ac:dyDescent="0.3">
      <c r="A11" s="62" t="s">
        <v>0</v>
      </c>
      <c r="B11" s="62"/>
      <c r="D11" s="63">
        <f>D6</f>
        <v>1</v>
      </c>
      <c r="E11" s="63">
        <f>E6</f>
        <v>1</v>
      </c>
      <c r="F11" s="63">
        <f>F6</f>
        <v>-1</v>
      </c>
      <c r="G11" s="63">
        <f>G6</f>
        <v>3</v>
      </c>
      <c r="I11" s="58"/>
      <c r="K11" s="53"/>
      <c r="M11" s="57"/>
      <c r="N11" s="58">
        <f>IF(AND($D$6&lt;0,$D$8&lt;0),-U11,U11)</f>
        <v>2</v>
      </c>
      <c r="O11" s="58" t="str">
        <f>"·I"</f>
        <v>·I</v>
      </c>
      <c r="P11" s="65">
        <f>$N11*D6</f>
        <v>2</v>
      </c>
      <c r="Q11" s="65">
        <f>$N11*E6</f>
        <v>2</v>
      </c>
      <c r="R11" s="65">
        <f>$N11*F6</f>
        <v>-2</v>
      </c>
      <c r="S11" s="63">
        <f>$N11*G6</f>
        <v>6</v>
      </c>
      <c r="T11" s="53"/>
      <c r="U11" s="50">
        <f>LCM(ABS($D$6),ABS($D$8))/ABS($D$6)</f>
        <v>2</v>
      </c>
    </row>
    <row r="12" spans="1:21" ht="16.2" thickBot="1" x14ac:dyDescent="0.35">
      <c r="A12" s="62" t="s">
        <v>1</v>
      </c>
      <c r="B12" s="74" t="str">
        <f>"'"</f>
        <v>'</v>
      </c>
      <c r="D12" s="71">
        <v>0</v>
      </c>
      <c r="E12" s="71">
        <f>Q8</f>
        <v>-1</v>
      </c>
      <c r="F12" s="71">
        <f>R8</f>
        <v>1</v>
      </c>
      <c r="G12" s="71">
        <f>S8</f>
        <v>1</v>
      </c>
      <c r="I12" s="58"/>
      <c r="K12" s="53"/>
      <c r="M12" s="67" t="s">
        <v>29</v>
      </c>
      <c r="N12" s="68">
        <f>IF(AND($D$6&gt;0,$D$8&gt;0),-U12,U12)</f>
        <v>-1</v>
      </c>
      <c r="O12" s="69" t="str">
        <f>"·III"</f>
        <v>·III</v>
      </c>
      <c r="P12" s="75">
        <f>$N12*D8</f>
        <v>-2</v>
      </c>
      <c r="Q12" s="75">
        <f>$N12*E8</f>
        <v>1</v>
      </c>
      <c r="R12" s="75">
        <f>$N12*F8</f>
        <v>-2</v>
      </c>
      <c r="S12" s="75">
        <f>$N12*G8</f>
        <v>-15</v>
      </c>
      <c r="T12" s="53"/>
      <c r="U12" s="50">
        <f>LCM(ABS($D$6),ABS($D$8))/ABS($D$8)</f>
        <v>1</v>
      </c>
    </row>
    <row r="13" spans="1:21" x14ac:dyDescent="0.3">
      <c r="A13" s="62" t="s">
        <v>2</v>
      </c>
      <c r="B13" s="74" t="str">
        <f>"'"</f>
        <v>'</v>
      </c>
      <c r="D13" s="76">
        <v>0</v>
      </c>
      <c r="E13" s="76">
        <f>Q13</f>
        <v>3</v>
      </c>
      <c r="F13" s="76">
        <f>R13</f>
        <v>-4</v>
      </c>
      <c r="G13" s="76">
        <f>S13</f>
        <v>-9</v>
      </c>
      <c r="I13" s="66" t="str">
        <f>N16&amp;O16&amp;" "&amp;M17&amp;" "&amp;IF(N17&lt;0,"("&amp;N17&amp;")",N17)&amp;O17&amp;" → III''"</f>
        <v>3·II' + 1·III' → III''</v>
      </c>
      <c r="K13" s="53"/>
      <c r="M13" s="57"/>
      <c r="N13" s="58"/>
      <c r="O13" s="77" t="s">
        <v>10</v>
      </c>
      <c r="P13" s="76">
        <f>IF($M12="-",P11-P12,P11+P12)</f>
        <v>0</v>
      </c>
      <c r="Q13" s="76">
        <f>IF($M12="-",Q11-Q12,Q11+Q12)</f>
        <v>3</v>
      </c>
      <c r="R13" s="76">
        <f>IF($M12="-",R11-R12,R11+R12)</f>
        <v>-4</v>
      </c>
      <c r="S13" s="76">
        <f>IF($M12="-",S11-S12,S11+S12)</f>
        <v>-9</v>
      </c>
      <c r="T13" s="53"/>
    </row>
    <row r="14" spans="1:21" x14ac:dyDescent="0.3">
      <c r="I14" s="64"/>
      <c r="K14" s="53"/>
      <c r="M14" s="57"/>
      <c r="N14" s="58"/>
      <c r="O14" s="58"/>
      <c r="P14" s="58"/>
      <c r="Q14" s="58"/>
      <c r="R14" s="58"/>
      <c r="S14" s="58"/>
      <c r="T14" s="53"/>
    </row>
    <row r="15" spans="1:21" x14ac:dyDescent="0.3">
      <c r="K15" s="53"/>
      <c r="M15" s="57"/>
      <c r="N15" s="58"/>
      <c r="O15" s="58"/>
      <c r="P15" s="60" t="str">
        <f>P10</f>
        <v>x₁</v>
      </c>
      <c r="Q15" s="60" t="str">
        <f>Q10</f>
        <v>x₂</v>
      </c>
      <c r="R15" s="60" t="str">
        <f>R10</f>
        <v>x₃</v>
      </c>
      <c r="S15" s="61" t="str">
        <f>S10</f>
        <v>r.S.</v>
      </c>
      <c r="T15" s="53"/>
    </row>
    <row r="16" spans="1:21" x14ac:dyDescent="0.3">
      <c r="A16" s="62" t="s">
        <v>0</v>
      </c>
      <c r="B16" s="62"/>
      <c r="D16" s="63">
        <f>D11</f>
        <v>1</v>
      </c>
      <c r="E16" s="63">
        <f>E11</f>
        <v>1</v>
      </c>
      <c r="F16" s="63">
        <f>F11</f>
        <v>-1</v>
      </c>
      <c r="G16" s="63">
        <f>G11</f>
        <v>3</v>
      </c>
      <c r="K16" s="53"/>
      <c r="M16" s="57"/>
      <c r="N16" s="58">
        <f>IF(AND($E$12&lt;0,$E$13&lt;0),-U16,U16)</f>
        <v>3</v>
      </c>
      <c r="O16" s="58" t="str">
        <f>"·II'"</f>
        <v>·II'</v>
      </c>
      <c r="P16" s="71">
        <v>0</v>
      </c>
      <c r="Q16" s="71">
        <f t="shared" ref="Q16:S17" si="1">$N16*E12</f>
        <v>-3</v>
      </c>
      <c r="R16" s="71">
        <f t="shared" si="1"/>
        <v>3</v>
      </c>
      <c r="S16" s="71">
        <f t="shared" si="1"/>
        <v>3</v>
      </c>
      <c r="T16" s="53"/>
      <c r="U16" s="50">
        <f>LCM(ABS($E$12),ABS($E$13))/ABS($E$12)</f>
        <v>3</v>
      </c>
    </row>
    <row r="17" spans="1:26" ht="16.2" thickBot="1" x14ac:dyDescent="0.35">
      <c r="A17" s="62" t="s">
        <v>1</v>
      </c>
      <c r="B17" s="74" t="str">
        <f>"'"</f>
        <v>'</v>
      </c>
      <c r="D17" s="71">
        <v>0</v>
      </c>
      <c r="E17" s="71">
        <f>E12</f>
        <v>-1</v>
      </c>
      <c r="F17" s="71">
        <f>F12</f>
        <v>1</v>
      </c>
      <c r="G17" s="71">
        <f>G12</f>
        <v>1</v>
      </c>
      <c r="I17" s="78" t="s">
        <v>23</v>
      </c>
      <c r="K17" s="53"/>
      <c r="M17" s="67" t="s">
        <v>29</v>
      </c>
      <c r="N17" s="68">
        <f>IF(AND($E$12&gt;0,$E$13&gt;0),-U17,U17)</f>
        <v>1</v>
      </c>
      <c r="O17" s="69" t="str">
        <f>"·III'"</f>
        <v>·III'</v>
      </c>
      <c r="P17" s="79">
        <v>0</v>
      </c>
      <c r="Q17" s="79">
        <f t="shared" si="1"/>
        <v>3</v>
      </c>
      <c r="R17" s="79">
        <f t="shared" si="1"/>
        <v>-4</v>
      </c>
      <c r="S17" s="79">
        <f t="shared" si="1"/>
        <v>-9</v>
      </c>
      <c r="T17" s="53"/>
      <c r="U17" s="50">
        <f>LCM(ABS($E$12),ABS($E$13))/ABS($E$13)</f>
        <v>1</v>
      </c>
    </row>
    <row r="18" spans="1:26" x14ac:dyDescent="0.3">
      <c r="A18" s="62" t="s">
        <v>2</v>
      </c>
      <c r="B18" s="74" t="str">
        <f>"''"</f>
        <v>''</v>
      </c>
      <c r="D18" s="80">
        <v>0</v>
      </c>
      <c r="E18" s="80">
        <v>0</v>
      </c>
      <c r="F18" s="80">
        <f>R18</f>
        <v>-1</v>
      </c>
      <c r="G18" s="80">
        <f>S18</f>
        <v>-6</v>
      </c>
      <c r="K18" s="53"/>
      <c r="N18" s="58"/>
      <c r="O18" s="77" t="s">
        <v>11</v>
      </c>
      <c r="P18" s="80">
        <f>IF($M17="-",P16-P17,P16+P17)</f>
        <v>0</v>
      </c>
      <c r="Q18" s="80">
        <f>IF($M17="-",Q16-Q17,Q16+Q17)</f>
        <v>0</v>
      </c>
      <c r="R18" s="80">
        <f>IF($M17="-",R16-R17,R16+R17)</f>
        <v>-1</v>
      </c>
      <c r="S18" s="80">
        <f>IF($M17="-",S16-S17,S16+S17)</f>
        <v>-6</v>
      </c>
      <c r="T18" s="53"/>
    </row>
    <row r="19" spans="1:26" x14ac:dyDescent="0.3">
      <c r="K19" s="53"/>
      <c r="L19" s="81"/>
      <c r="M19" s="82"/>
      <c r="N19" s="82"/>
      <c r="O19" s="82"/>
      <c r="P19" s="82"/>
      <c r="Q19" s="82"/>
      <c r="R19" s="82"/>
      <c r="S19" s="82"/>
      <c r="T19" s="83"/>
    </row>
    <row r="20" spans="1:26" x14ac:dyDescent="0.3">
      <c r="A20" s="49" t="str">
        <f>A18&amp;B18&amp;" auflösen:"</f>
        <v>III'' auflösen:</v>
      </c>
    </row>
    <row r="21" spans="1:26" x14ac:dyDescent="0.3">
      <c r="E21" s="114" t="str">
        <f>F18&amp;" "&amp;F5&amp;" = "&amp;G18</f>
        <v>-1 x₃ = -6</v>
      </c>
      <c r="F21" s="114"/>
      <c r="G21" s="114"/>
      <c r="I21" s="49" t="str">
        <f>IF(J21=0,"geht nicht!",IF(J21=1,"| : "&amp;IF(F18&lt;0,"("&amp;F18&amp;")",F18),"allgemeingültig"))</f>
        <v>| : (-1)</v>
      </c>
      <c r="J21" s="51">
        <f>IF(AND(F18=0,G18&lt;&gt;0),0,IF(AND(F18=0,G18=0),2,1))</f>
        <v>1</v>
      </c>
    </row>
    <row r="22" spans="1:26" x14ac:dyDescent="0.3">
      <c r="E22" s="115" t="str">
        <f>IF(J21=1,F5&amp;" = "&amp;G18/F18,IF(J21=0,"","Setze x₃ = t"))</f>
        <v>x₃ = 6</v>
      </c>
      <c r="F22" s="115"/>
      <c r="G22" s="115"/>
      <c r="I22" s="84"/>
      <c r="W22" s="51" t="s">
        <v>5</v>
      </c>
      <c r="X22" s="51">
        <f>G18/F18</f>
        <v>6</v>
      </c>
    </row>
    <row r="23" spans="1:26" ht="6.6" customHeight="1" x14ac:dyDescent="0.3"/>
    <row r="24" spans="1:26" x14ac:dyDescent="0.3">
      <c r="A24" s="49" t="s">
        <v>16</v>
      </c>
      <c r="X24" s="51">
        <f>G12</f>
        <v>1</v>
      </c>
    </row>
    <row r="25" spans="1:26" x14ac:dyDescent="0.3">
      <c r="E25" s="114" t="str">
        <f>IF(J21=0,"",IF(J21=1,E12&amp;" "&amp;E5&amp;IF(F12&gt;0," + "," ")&amp;F12&amp;" · "&amp;IF(X22&lt;0,"("&amp;X22&amp;")",X22)&amp;" = "&amp;G12,E12&amp;" "&amp;E5&amp;IF(F12&gt;0," + "," ")&amp;F12&amp;" · "&amp;"t"&amp;" = "&amp;G12))</f>
        <v>-1 x₂ + 1 · 6 = 1</v>
      </c>
      <c r="F25" s="114"/>
      <c r="G25" s="114"/>
      <c r="I25" s="49" t="str">
        <f>IF(J21=0,"",IF(J21=1,"|"&amp;IF(X25&gt;0," - "," + ")&amp;ABS(X25),"|"&amp;IF(F17&gt;0," - "," + ")&amp;ABS(F17)&amp;"t"))</f>
        <v>| - 6</v>
      </c>
      <c r="X25" s="51">
        <f>F17*X22</f>
        <v>6</v>
      </c>
      <c r="Z25" s="51" t="s">
        <v>30</v>
      </c>
    </row>
    <row r="26" spans="1:26" x14ac:dyDescent="0.3">
      <c r="E26" s="114" t="str">
        <f>IF(J21=0,"",IF(J21=1,E12&amp;" "&amp;E5&amp;" = "&amp;X26,E12&amp;" "&amp;E5&amp;" = "&amp;G17&amp;IF(F17&gt;0," - "," + ")&amp;ABS(F17)&amp;"t"))</f>
        <v>-1 x₂ = -5</v>
      </c>
      <c r="F26" s="114"/>
      <c r="G26" s="114"/>
      <c r="I26" s="49" t="str">
        <f>IF(J21=0,"",IF(J21=1,IF(E17&lt;&gt;1,"| : "&amp;E17,""),IF(E17&lt;&gt;1,"| : "&amp;E17,"")))</f>
        <v>| : -1</v>
      </c>
      <c r="X26" s="51">
        <f>X24-X25</f>
        <v>-5</v>
      </c>
      <c r="Y26" s="51">
        <f>G17/E17</f>
        <v>-1</v>
      </c>
      <c r="Z26" s="51">
        <f>-F17/E17</f>
        <v>1</v>
      </c>
    </row>
    <row r="27" spans="1:26" x14ac:dyDescent="0.3">
      <c r="E27" s="115" t="str">
        <f>IF(J21=0,"",IF(J21=1,E5&amp;" = "&amp;X27," "&amp;E5&amp;" = "&amp;G17/E12&amp;IF(F17&gt;0," - "," + ")&amp;ABS(F17)/E12&amp;"t"))</f>
        <v>x₂ = 5</v>
      </c>
      <c r="F27" s="115"/>
      <c r="G27" s="115"/>
      <c r="W27" s="51" t="s">
        <v>4</v>
      </c>
      <c r="X27" s="51">
        <f>X26/E17</f>
        <v>5</v>
      </c>
      <c r="Y27" s="51" t="str">
        <f>G17/E12&amp;IF(F17&gt;0," - "," + ")&amp;ABS(F17)/E12&amp;"t"</f>
        <v>-1 - -1t</v>
      </c>
    </row>
    <row r="28" spans="1:26" ht="6.6" customHeight="1" x14ac:dyDescent="0.3"/>
    <row r="29" spans="1:26" x14ac:dyDescent="0.3">
      <c r="A29" s="49" t="s">
        <v>17</v>
      </c>
    </row>
    <row r="30" spans="1:26" x14ac:dyDescent="0.3">
      <c r="D30" s="114" t="str">
        <f>IF(J21=0,"",IF(J21=1,D16&amp;" "&amp;D5&amp;IF(E16&gt;0," + "," ")&amp;E16&amp;" · "&amp;IF(X27&lt;0,"("&amp;X27&amp;")",X27)&amp;IF(F16&gt;0," + "," ")&amp;F16&amp;" · "&amp;IF(X22&lt;0,"("&amp;X22&amp;")",X22)&amp;" = "&amp;G16,D16&amp;" "&amp;D5&amp;IF(E16&gt;0," + "," ")&amp;E16&amp;" · ("&amp;Y27&amp;")"&amp;IF(F16&gt;0," + "," ")&amp;F16&amp;" · "&amp;"t"&amp;" = "&amp;G16))</f>
        <v>1 x₁ + 1 · 5 -1 · 6 = 3</v>
      </c>
      <c r="E30" s="114"/>
      <c r="F30" s="114"/>
      <c r="G30" s="114"/>
      <c r="I30" s="49" t="str">
        <f>IF(J21=0,"",IF(J21=1,"|"&amp;IF(X30&gt;0," - "," + ")&amp;ABS(X30),"| "&amp;IF(Y30&gt;0,"- ","+ ")&amp;ABS(Y30)&amp;"; "&amp;IF(Z30&gt;0,"- ","+")&amp;Z30&amp;"t"))</f>
        <v>| + 1</v>
      </c>
      <c r="W30" s="51" t="s">
        <v>18</v>
      </c>
      <c r="X30" s="51">
        <f>E11*X27+F11*X22</f>
        <v>-1</v>
      </c>
      <c r="Y30" s="51">
        <f>Y26*E11</f>
        <v>-1</v>
      </c>
      <c r="Z30" s="51">
        <f>Z26*E11+F11</f>
        <v>0</v>
      </c>
    </row>
    <row r="31" spans="1:26" x14ac:dyDescent="0.3">
      <c r="E31" s="114" t="str">
        <f>IF(J21=0,"",IF(J21=1,D16&amp;" "&amp;D5&amp;" = "&amp;X31,D16&amp;" "&amp;D5&amp;" = "&amp;Y31&amp;IF(Z31&gt;0," + "," - ")&amp;ABS(Z31)&amp;"t"))</f>
        <v>1 x₁ = 4</v>
      </c>
      <c r="F31" s="114"/>
      <c r="G31" s="114"/>
      <c r="I31" s="49" t="str">
        <f>IF(J21=0,"",IF(D16&lt;&gt;1,"| : "&amp;D16,""))</f>
        <v/>
      </c>
      <c r="X31" s="51">
        <f>G16-X30</f>
        <v>4</v>
      </c>
      <c r="Y31" s="51">
        <f>G11-Y30</f>
        <v>4</v>
      </c>
      <c r="Z31" s="51">
        <f>-Z30</f>
        <v>0</v>
      </c>
    </row>
    <row r="32" spans="1:26" x14ac:dyDescent="0.3">
      <c r="E32" s="115" t="str">
        <f>IF(J21=0,"",IF(J21=1,D5&amp;" = "&amp;X32,D5&amp;" = "&amp;Y32&amp;IF(Z32&gt;0," + "," - ")&amp;ABS(Z32)&amp;"t"))</f>
        <v>x₁ = 4</v>
      </c>
      <c r="F32" s="115"/>
      <c r="G32" s="115"/>
      <c r="W32" s="51" t="s">
        <v>3</v>
      </c>
      <c r="X32" s="51">
        <f>X31/D16</f>
        <v>4</v>
      </c>
      <c r="Y32" s="51">
        <f>Y31/D16</f>
        <v>4</v>
      </c>
      <c r="Z32" s="51">
        <f>Z31/D16</f>
        <v>0</v>
      </c>
    </row>
    <row r="33" spans="1:25" ht="5.4" customHeight="1" x14ac:dyDescent="0.3"/>
    <row r="34" spans="1:25" ht="13.8" customHeight="1" x14ac:dyDescent="0.3">
      <c r="Y34" s="51" t="str">
        <f>Y32&amp;IF(Z32&gt;0," + "," - ")&amp;ABS(Z32)&amp;"t"</f>
        <v>4 - 0t</v>
      </c>
    </row>
    <row r="35" spans="1:25" x14ac:dyDescent="0.3">
      <c r="A35" s="49" t="s">
        <v>19</v>
      </c>
      <c r="F35" s="115" t="str">
        <f>IF(J21=0,"L = { }",IF(J21=1,"L = { ("&amp;X32&amp;"|"&amp;X27&amp;"|"&amp;X22&amp;") }","L = { ("&amp;Y34&amp;" | "&amp;Y27&amp;" | t) | t ϵ R}"))</f>
        <v>L = { (4|5|6) }</v>
      </c>
      <c r="G35" s="115"/>
      <c r="H35" s="115"/>
      <c r="I35" s="115"/>
      <c r="S35" s="85" t="s">
        <v>24</v>
      </c>
    </row>
  </sheetData>
  <sheetProtection sheet="1" objects="1" scenarios="1"/>
  <mergeCells count="10">
    <mergeCell ref="D30:G30"/>
    <mergeCell ref="E31:G31"/>
    <mergeCell ref="E32:G32"/>
    <mergeCell ref="F35:I35"/>
    <mergeCell ref="N3:S3"/>
    <mergeCell ref="E21:G21"/>
    <mergeCell ref="E22:G22"/>
    <mergeCell ref="E25:G25"/>
    <mergeCell ref="E26:G26"/>
    <mergeCell ref="E27:G27"/>
  </mergeCells>
  <pageMargins left="0.43307086614173229" right="0.23622047244094491" top="0.74803149606299213" bottom="0.74803149606299213" header="0.31496062992125984" footer="0.31496062992125984"/>
  <pageSetup paperSize="9" orientation="landscape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5"/>
  <sheetViews>
    <sheetView tabSelected="1" topLeftCell="A7" zoomScaleNormal="100" workbookViewId="0">
      <selection sqref="A1:T35"/>
    </sheetView>
  </sheetViews>
  <sheetFormatPr baseColWidth="10" defaultColWidth="11.44140625" defaultRowHeight="15.6" x14ac:dyDescent="0.3"/>
  <cols>
    <col min="1" max="1" width="2.6640625" style="49" bestFit="1" customWidth="1"/>
    <col min="2" max="2" width="2.33203125" style="49" bestFit="1" customWidth="1"/>
    <col min="3" max="3" width="1.109375" style="49" customWidth="1"/>
    <col min="4" max="7" width="8" style="49" customWidth="1"/>
    <col min="8" max="8" width="1.33203125" style="49" customWidth="1"/>
    <col min="9" max="9" width="21.21875" style="49" customWidth="1"/>
    <col min="10" max="10" width="3" style="49" bestFit="1" customWidth="1"/>
    <col min="11" max="11" width="6.77734375" style="49" customWidth="1"/>
    <col min="12" max="12" width="5.77734375" style="49" customWidth="1"/>
    <col min="13" max="13" width="3.77734375" style="49" customWidth="1"/>
    <col min="14" max="14" width="3.88671875" style="49" customWidth="1"/>
    <col min="15" max="15" width="5.77734375" style="49" customWidth="1"/>
    <col min="16" max="19" width="8.88671875" style="49" customWidth="1"/>
    <col min="20" max="20" width="8.109375" style="49" customWidth="1"/>
    <col min="21" max="21" width="2.21875" style="50" bestFit="1" customWidth="1"/>
    <col min="22" max="22" width="3.77734375" style="49" customWidth="1"/>
    <col min="23" max="26" width="11.44140625" style="51"/>
    <col min="27" max="16384" width="11.44140625" style="49"/>
  </cols>
  <sheetData>
    <row r="1" spans="1:21" ht="17.399999999999999" x14ac:dyDescent="0.3">
      <c r="A1" s="47" t="s">
        <v>22</v>
      </c>
      <c r="B1" s="47"/>
      <c r="C1" s="47"/>
      <c r="D1" s="47"/>
      <c r="E1" s="47"/>
      <c r="F1" s="47"/>
      <c r="G1" s="47"/>
      <c r="H1" s="47"/>
      <c r="I1" s="47"/>
      <c r="J1" s="48"/>
    </row>
    <row r="2" spans="1:21" ht="6" customHeight="1" x14ac:dyDescent="0.3">
      <c r="A2" s="52"/>
      <c r="B2" s="52"/>
      <c r="C2" s="52"/>
      <c r="D2" s="52"/>
      <c r="E2" s="52"/>
      <c r="F2" s="52"/>
      <c r="G2" s="52"/>
      <c r="H2" s="52"/>
      <c r="I2" s="52"/>
      <c r="K2" s="53"/>
      <c r="L2" s="54"/>
      <c r="M2" s="55"/>
      <c r="N2" s="55"/>
      <c r="O2" s="55"/>
      <c r="P2" s="55"/>
      <c r="Q2" s="55"/>
      <c r="R2" s="55"/>
      <c r="S2" s="55"/>
      <c r="T2" s="56"/>
    </row>
    <row r="3" spans="1:21" ht="17.399999999999999" x14ac:dyDescent="0.3">
      <c r="A3" s="57" t="s">
        <v>7</v>
      </c>
      <c r="B3" s="52"/>
      <c r="C3" s="52"/>
      <c r="D3" s="52"/>
      <c r="E3" s="52"/>
      <c r="F3" s="52"/>
      <c r="G3" s="52"/>
      <c r="H3" s="52"/>
      <c r="I3" s="52"/>
      <c r="K3" s="53"/>
      <c r="N3" s="116" t="s">
        <v>8</v>
      </c>
      <c r="O3" s="116"/>
      <c r="P3" s="116"/>
      <c r="Q3" s="116"/>
      <c r="R3" s="116"/>
      <c r="S3" s="116"/>
      <c r="T3" s="53"/>
    </row>
    <row r="4" spans="1:21" ht="6.6" customHeight="1" x14ac:dyDescent="0.3">
      <c r="K4" s="53"/>
      <c r="N4" s="58"/>
      <c r="O4" s="58"/>
      <c r="P4" s="58"/>
      <c r="Q4" s="58"/>
      <c r="R4" s="58"/>
      <c r="S4" s="58"/>
      <c r="T4" s="53"/>
    </row>
    <row r="5" spans="1:21" x14ac:dyDescent="0.3">
      <c r="D5" s="59" t="s">
        <v>15</v>
      </c>
      <c r="E5" s="59" t="s">
        <v>14</v>
      </c>
      <c r="F5" s="59" t="s">
        <v>13</v>
      </c>
      <c r="G5" s="59" t="s">
        <v>12</v>
      </c>
      <c r="I5" s="59" t="s">
        <v>6</v>
      </c>
      <c r="K5" s="53"/>
      <c r="N5" s="58"/>
      <c r="O5" s="58"/>
      <c r="P5" s="60" t="str">
        <f>D5</f>
        <v>x₁</v>
      </c>
      <c r="Q5" s="60" t="str">
        <f>E5</f>
        <v>x₂</v>
      </c>
      <c r="R5" s="60" t="str">
        <f>F5</f>
        <v>x₃</v>
      </c>
      <c r="S5" s="61" t="str">
        <f>G5</f>
        <v>r.S.</v>
      </c>
      <c r="T5" s="53"/>
    </row>
    <row r="6" spans="1:21" x14ac:dyDescent="0.3">
      <c r="A6" s="62" t="s">
        <v>0</v>
      </c>
      <c r="B6" s="62"/>
      <c r="D6" s="44">
        <v>2</v>
      </c>
      <c r="E6" s="44">
        <v>-2</v>
      </c>
      <c r="F6" s="44">
        <v>3</v>
      </c>
      <c r="G6" s="16">
        <v>0</v>
      </c>
      <c r="I6" s="64"/>
      <c r="K6" s="53"/>
      <c r="N6" s="58">
        <f>IF(AND($D$6&lt;0,$D$7&lt;0),-U6,U6)</f>
        <v>1</v>
      </c>
      <c r="O6" s="58" t="str">
        <f>"·I"</f>
        <v>·I</v>
      </c>
      <c r="P6" s="65">
        <f t="shared" ref="P6:S7" si="0">D6*$N6</f>
        <v>2</v>
      </c>
      <c r="Q6" s="65">
        <f t="shared" si="0"/>
        <v>-2</v>
      </c>
      <c r="R6" s="65">
        <f t="shared" si="0"/>
        <v>3</v>
      </c>
      <c r="S6" s="86">
        <f t="shared" si="0"/>
        <v>0</v>
      </c>
      <c r="T6" s="53"/>
      <c r="U6" s="50">
        <f>ABS(LCM(ABS($D$6),ABS($D$7))/$D$6)</f>
        <v>1</v>
      </c>
    </row>
    <row r="7" spans="1:21" ht="16.2" thickBot="1" x14ac:dyDescent="0.35">
      <c r="A7" s="62" t="s">
        <v>1</v>
      </c>
      <c r="B7" s="62"/>
      <c r="D7" s="44">
        <v>1</v>
      </c>
      <c r="E7" s="44">
        <v>-2</v>
      </c>
      <c r="F7" s="44">
        <v>4</v>
      </c>
      <c r="G7" s="16">
        <v>-6</v>
      </c>
      <c r="I7" s="66" t="str">
        <f>N6&amp;O6&amp;" "&amp;M7&amp;" "&amp;IF(N7&lt;0,"("&amp;N7&amp;")",N7)&amp;O7&amp;" → II'"</f>
        <v>1·I + (-2)·II → II'</v>
      </c>
      <c r="K7" s="53"/>
      <c r="M7" s="67" t="s">
        <v>29</v>
      </c>
      <c r="N7" s="68">
        <f>IF(AND($D$6&gt;0,$D$7&gt;0),-U7,U7)</f>
        <v>-2</v>
      </c>
      <c r="O7" s="69" t="str">
        <f>"·II"</f>
        <v>·II</v>
      </c>
      <c r="P7" s="87">
        <f t="shared" si="0"/>
        <v>-2</v>
      </c>
      <c r="Q7" s="87">
        <f t="shared" si="0"/>
        <v>4</v>
      </c>
      <c r="R7" s="87">
        <f t="shared" si="0"/>
        <v>-8</v>
      </c>
      <c r="S7" s="88">
        <f t="shared" si="0"/>
        <v>12</v>
      </c>
      <c r="T7" s="53"/>
      <c r="U7" s="50">
        <f>LCM(ABS($D$6),ABS($D7))/ABS(D7)</f>
        <v>2</v>
      </c>
    </row>
    <row r="8" spans="1:21" x14ac:dyDescent="0.3">
      <c r="A8" s="62" t="s">
        <v>2</v>
      </c>
      <c r="B8" s="62"/>
      <c r="D8" s="44">
        <v>-3</v>
      </c>
      <c r="E8" s="44">
        <v>4</v>
      </c>
      <c r="F8" s="44">
        <v>-7</v>
      </c>
      <c r="G8" s="16">
        <v>6</v>
      </c>
      <c r="I8" s="66" t="str">
        <f>N11&amp;O11&amp;" "&amp;M12&amp;" "&amp;IF(N12&lt;0,"("&amp;N12&amp;")",N12)&amp;O12&amp;" → III'"</f>
        <v>3·I + 2·III → III'</v>
      </c>
      <c r="K8" s="53"/>
      <c r="M8" s="57"/>
      <c r="N8" s="58"/>
      <c r="O8" s="58" t="s">
        <v>9</v>
      </c>
      <c r="P8" s="89">
        <f>IF($M7="-",P6-P7,P6+P7)</f>
        <v>0</v>
      </c>
      <c r="Q8" s="63">
        <f>IF($M7="-",Q6-Q7,Q6+Q7)</f>
        <v>2</v>
      </c>
      <c r="R8" s="63">
        <f>IF($M7="-",R6-R7,R6+R7)</f>
        <v>-5</v>
      </c>
      <c r="S8" s="86">
        <f>IF($M7="-",S6-S7,S6+S7)</f>
        <v>12</v>
      </c>
      <c r="T8" s="53"/>
    </row>
    <row r="9" spans="1:21" x14ac:dyDescent="0.3">
      <c r="D9" s="72"/>
      <c r="E9" s="72"/>
      <c r="F9" s="72"/>
      <c r="G9" s="72"/>
      <c r="I9" s="66"/>
      <c r="K9" s="53"/>
      <c r="M9" s="57"/>
      <c r="N9" s="58"/>
      <c r="O9" s="58"/>
      <c r="P9" s="73"/>
      <c r="Q9" s="73"/>
      <c r="R9" s="73"/>
      <c r="S9" s="73"/>
      <c r="T9" s="53"/>
    </row>
    <row r="10" spans="1:21" x14ac:dyDescent="0.3">
      <c r="I10" s="66"/>
      <c r="K10" s="53"/>
      <c r="M10" s="57"/>
      <c r="N10" s="58"/>
      <c r="O10" s="58"/>
      <c r="P10" s="60" t="str">
        <f>P5</f>
        <v>x₁</v>
      </c>
      <c r="Q10" s="60" t="str">
        <f>Q5</f>
        <v>x₂</v>
      </c>
      <c r="R10" s="60" t="str">
        <f>R5</f>
        <v>x₃</v>
      </c>
      <c r="S10" s="61" t="str">
        <f>S5</f>
        <v>r.S.</v>
      </c>
      <c r="T10" s="53"/>
    </row>
    <row r="11" spans="1:21" x14ac:dyDescent="0.3">
      <c r="A11" s="62" t="s">
        <v>0</v>
      </c>
      <c r="B11" s="62"/>
      <c r="D11" s="63">
        <f>D6</f>
        <v>2</v>
      </c>
      <c r="E11" s="63">
        <f>E6</f>
        <v>-2</v>
      </c>
      <c r="F11" s="63">
        <f>F6</f>
        <v>3</v>
      </c>
      <c r="G11" s="86">
        <f>G6</f>
        <v>0</v>
      </c>
      <c r="I11" s="58"/>
      <c r="K11" s="53"/>
      <c r="M11" s="57"/>
      <c r="N11" s="58">
        <f>IF(AND($D$6&lt;0,$D$8&lt;0),-U11,U11)</f>
        <v>3</v>
      </c>
      <c r="O11" s="58" t="str">
        <f>"·I"</f>
        <v>·I</v>
      </c>
      <c r="P11" s="65">
        <f>$N11*D6</f>
        <v>6</v>
      </c>
      <c r="Q11" s="65">
        <f>$N11*E6</f>
        <v>-6</v>
      </c>
      <c r="R11" s="65">
        <f>$N11*F6</f>
        <v>9</v>
      </c>
      <c r="S11" s="86">
        <f>$N11*G6</f>
        <v>0</v>
      </c>
      <c r="T11" s="53"/>
      <c r="U11" s="50">
        <f>LCM(ABS($D$6),ABS($D$8))/ABS($D$6)</f>
        <v>3</v>
      </c>
    </row>
    <row r="12" spans="1:21" ht="16.2" thickBot="1" x14ac:dyDescent="0.35">
      <c r="A12" s="62" t="s">
        <v>1</v>
      </c>
      <c r="B12" s="74" t="str">
        <f>"'"</f>
        <v>'</v>
      </c>
      <c r="D12" s="89">
        <v>0</v>
      </c>
      <c r="E12" s="63">
        <f>Q8</f>
        <v>2</v>
      </c>
      <c r="F12" s="63">
        <f>R8</f>
        <v>-5</v>
      </c>
      <c r="G12" s="86">
        <f>S8</f>
        <v>12</v>
      </c>
      <c r="I12" s="58"/>
      <c r="K12" s="53"/>
      <c r="M12" s="67" t="s">
        <v>29</v>
      </c>
      <c r="N12" s="68">
        <f>IF(AND($D$6&gt;0,$D$8&gt;0),-U12,U12)</f>
        <v>2</v>
      </c>
      <c r="O12" s="69" t="str">
        <f>"·III"</f>
        <v>·III</v>
      </c>
      <c r="P12" s="87">
        <f>$N12*D8</f>
        <v>-6</v>
      </c>
      <c r="Q12" s="87">
        <f>$N12*E8</f>
        <v>8</v>
      </c>
      <c r="R12" s="87">
        <f>$N12*F8</f>
        <v>-14</v>
      </c>
      <c r="S12" s="88">
        <f>$N12*G8</f>
        <v>12</v>
      </c>
      <c r="T12" s="53"/>
      <c r="U12" s="50">
        <f>LCM(ABS($D$6),ABS($D$8))/ABS($D$8)</f>
        <v>2</v>
      </c>
    </row>
    <row r="13" spans="1:21" x14ac:dyDescent="0.3">
      <c r="A13" s="62" t="s">
        <v>2</v>
      </c>
      <c r="B13" s="74" t="str">
        <f>"'"</f>
        <v>'</v>
      </c>
      <c r="D13" s="89">
        <v>0</v>
      </c>
      <c r="E13" s="63">
        <f>Q13</f>
        <v>2</v>
      </c>
      <c r="F13" s="63">
        <f>R13</f>
        <v>-5</v>
      </c>
      <c r="G13" s="86">
        <f>S13</f>
        <v>12</v>
      </c>
      <c r="I13" s="66" t="str">
        <f>N16&amp;O16&amp;" "&amp;M17&amp;" "&amp;IF(N17&lt;0,"("&amp;N17&amp;")",N17)&amp;O17&amp;" → III''"</f>
        <v>1·II' + (-1)·III' → III''</v>
      </c>
      <c r="K13" s="53"/>
      <c r="M13" s="57"/>
      <c r="N13" s="58"/>
      <c r="O13" s="77" t="s">
        <v>10</v>
      </c>
      <c r="P13" s="89">
        <f>IF($M12="-",P11-P12,P11+P12)</f>
        <v>0</v>
      </c>
      <c r="Q13" s="63">
        <f>IF($M12="-",Q11-Q12,Q11+Q12)</f>
        <v>2</v>
      </c>
      <c r="R13" s="63">
        <f>IF($M12="-",R11-R12,R11+R12)</f>
        <v>-5</v>
      </c>
      <c r="S13" s="86">
        <f>IF($M12="-",S11-S12,S11+S12)</f>
        <v>12</v>
      </c>
      <c r="T13" s="53"/>
    </row>
    <row r="14" spans="1:21" x14ac:dyDescent="0.3">
      <c r="I14" s="64"/>
      <c r="K14" s="53"/>
      <c r="M14" s="57"/>
      <c r="N14" s="58"/>
      <c r="O14" s="58"/>
      <c r="P14" s="58"/>
      <c r="Q14" s="58"/>
      <c r="R14" s="58"/>
      <c r="S14" s="58"/>
      <c r="T14" s="53"/>
    </row>
    <row r="15" spans="1:21" x14ac:dyDescent="0.3">
      <c r="K15" s="53"/>
      <c r="M15" s="57"/>
      <c r="N15" s="58"/>
      <c r="O15" s="58"/>
      <c r="P15" s="60" t="str">
        <f>P10</f>
        <v>x₁</v>
      </c>
      <c r="Q15" s="60" t="str">
        <f>Q10</f>
        <v>x₂</v>
      </c>
      <c r="R15" s="60" t="str">
        <f>R10</f>
        <v>x₃</v>
      </c>
      <c r="S15" s="61" t="str">
        <f>S10</f>
        <v>r.S.</v>
      </c>
      <c r="T15" s="53"/>
    </row>
    <row r="16" spans="1:21" x14ac:dyDescent="0.3">
      <c r="A16" s="62" t="s">
        <v>0</v>
      </c>
      <c r="B16" s="62"/>
      <c r="D16" s="63">
        <f>D11</f>
        <v>2</v>
      </c>
      <c r="E16" s="63">
        <f>E11</f>
        <v>-2</v>
      </c>
      <c r="F16" s="63">
        <f>F11</f>
        <v>3</v>
      </c>
      <c r="G16" s="86">
        <f>G11</f>
        <v>0</v>
      </c>
      <c r="K16" s="53"/>
      <c r="M16" s="57"/>
      <c r="N16" s="58">
        <f>IF(AND($E$12&lt;0,$E$13&lt;0),-U16,U16)</f>
        <v>1</v>
      </c>
      <c r="O16" s="58" t="str">
        <f>"·II'"</f>
        <v>·II'</v>
      </c>
      <c r="P16" s="89">
        <v>0</v>
      </c>
      <c r="Q16" s="63">
        <f t="shared" ref="Q16:S17" si="1">$N16*E12</f>
        <v>2</v>
      </c>
      <c r="R16" s="63">
        <f t="shared" si="1"/>
        <v>-5</v>
      </c>
      <c r="S16" s="86">
        <f t="shared" si="1"/>
        <v>12</v>
      </c>
      <c r="T16" s="53"/>
      <c r="U16" s="50">
        <f>LCM(ABS($E$12),ABS($E$13))/ABS($E$12)</f>
        <v>1</v>
      </c>
    </row>
    <row r="17" spans="1:27" ht="16.2" thickBot="1" x14ac:dyDescent="0.35">
      <c r="A17" s="62" t="s">
        <v>1</v>
      </c>
      <c r="B17" s="74" t="str">
        <f>"'"</f>
        <v>'</v>
      </c>
      <c r="D17" s="89">
        <v>0</v>
      </c>
      <c r="E17" s="63">
        <f>E12</f>
        <v>2</v>
      </c>
      <c r="F17" s="63">
        <f>F12</f>
        <v>-5</v>
      </c>
      <c r="G17" s="86">
        <f>G12</f>
        <v>12</v>
      </c>
      <c r="I17" s="78" t="s">
        <v>23</v>
      </c>
      <c r="K17" s="53"/>
      <c r="M17" s="67" t="s">
        <v>29</v>
      </c>
      <c r="N17" s="68">
        <f>IF(AND($E$12&gt;0,$E$13&gt;0),-U17,U17)</f>
        <v>-1</v>
      </c>
      <c r="O17" s="69" t="str">
        <f>"·III'"</f>
        <v>·III'</v>
      </c>
      <c r="P17" s="90">
        <v>0</v>
      </c>
      <c r="Q17" s="87">
        <f t="shared" si="1"/>
        <v>-2</v>
      </c>
      <c r="R17" s="87">
        <f t="shared" si="1"/>
        <v>5</v>
      </c>
      <c r="S17" s="88">
        <f t="shared" si="1"/>
        <v>-12</v>
      </c>
      <c r="T17" s="53"/>
      <c r="U17" s="50">
        <f>LCM(ABS($E$12),ABS($E$13))/ABS($E$13)</f>
        <v>1</v>
      </c>
    </row>
    <row r="18" spans="1:27" x14ac:dyDescent="0.3">
      <c r="A18" s="62" t="s">
        <v>2</v>
      </c>
      <c r="B18" s="74" t="str">
        <f>"''"</f>
        <v>''</v>
      </c>
      <c r="D18" s="89">
        <v>0</v>
      </c>
      <c r="E18" s="89">
        <v>0</v>
      </c>
      <c r="F18" s="63">
        <f>R18</f>
        <v>0</v>
      </c>
      <c r="G18" s="86">
        <f>S18</f>
        <v>0</v>
      </c>
      <c r="K18" s="53"/>
      <c r="N18" s="58"/>
      <c r="O18" s="77" t="s">
        <v>11</v>
      </c>
      <c r="P18" s="89">
        <f>IF($M17="-",P16-P17,P16+P17)</f>
        <v>0</v>
      </c>
      <c r="Q18" s="89">
        <f>IF($M17="-",Q16-Q17,Q16+Q17)</f>
        <v>0</v>
      </c>
      <c r="R18" s="63">
        <f>IF($M17="-",R16-R17,R16+R17)</f>
        <v>0</v>
      </c>
      <c r="S18" s="86">
        <f>IF($M17="-",S16-S17,S16+S17)</f>
        <v>0</v>
      </c>
      <c r="T18" s="53"/>
    </row>
    <row r="19" spans="1:27" x14ac:dyDescent="0.3">
      <c r="K19" s="53"/>
      <c r="L19" s="81"/>
      <c r="M19" s="82"/>
      <c r="N19" s="82"/>
      <c r="O19" s="82"/>
      <c r="P19" s="82"/>
      <c r="Q19" s="82"/>
      <c r="R19" s="82"/>
      <c r="S19" s="82"/>
      <c r="T19" s="83"/>
    </row>
    <row r="20" spans="1:27" x14ac:dyDescent="0.3">
      <c r="A20" s="49" t="str">
        <f>A18&amp;B18&amp;" auflösen:"</f>
        <v>III'' auflösen:</v>
      </c>
      <c r="W20" s="91"/>
      <c r="X20" s="91"/>
      <c r="Y20" s="91"/>
      <c r="AA20" s="91"/>
    </row>
    <row r="21" spans="1:27" x14ac:dyDescent="0.3">
      <c r="E21" s="114" t="str">
        <f>F18&amp;" "&amp;F5&amp;" = "&amp;G18</f>
        <v>0 x₃ = 0</v>
      </c>
      <c r="F21" s="114"/>
      <c r="G21" s="114"/>
      <c r="I21" s="49" t="str">
        <f>IF(J21=0,"geht nicht!",IF(J21=1,"| : "&amp;IF(F18&lt;0,"("&amp;F18&amp;")",F18),"allgemeingültig"))</f>
        <v>allgemeingültig</v>
      </c>
      <c r="J21" s="51">
        <f>IF(AND(F18=0,G18&lt;&gt;0),0,IF(AND(F18=0,G18=0),2,1))</f>
        <v>2</v>
      </c>
      <c r="W21" s="91"/>
      <c r="X21" s="91"/>
      <c r="Y21" s="91"/>
      <c r="AA21" s="91"/>
    </row>
    <row r="22" spans="1:27" x14ac:dyDescent="0.3">
      <c r="E22" s="115" t="str">
        <f>IF(J21=1,F5&amp;" = "&amp;G18/F18,IF(J21=0,"","Setze x₃ = t"))</f>
        <v>Setze x₃ = t</v>
      </c>
      <c r="F22" s="115"/>
      <c r="G22" s="115"/>
      <c r="I22" s="84"/>
      <c r="W22" s="51" t="s">
        <v>5</v>
      </c>
      <c r="X22" s="51" t="e">
        <f>G18/F18</f>
        <v>#DIV/0!</v>
      </c>
      <c r="AA22" s="91"/>
    </row>
    <row r="23" spans="1:27" ht="6.6" customHeight="1" x14ac:dyDescent="0.3">
      <c r="AA23" s="91"/>
    </row>
    <row r="24" spans="1:27" x14ac:dyDescent="0.3">
      <c r="A24" s="49" t="s">
        <v>16</v>
      </c>
      <c r="X24" s="51">
        <f>G12</f>
        <v>12</v>
      </c>
      <c r="AA24" s="91"/>
    </row>
    <row r="25" spans="1:27" x14ac:dyDescent="0.3">
      <c r="E25" s="114" t="str">
        <f>IF(J21=0,"",IF(J21=1,E12&amp;" "&amp;E5&amp;IF(F12&gt;0," + "," ")&amp;F12&amp;" · "&amp;IF(X22&lt;0,"("&amp;X22&amp;")",X22)&amp;" = "&amp;G12,E12&amp;" "&amp;E5&amp;IF(F12&gt;0," + "," ")&amp;F12&amp;" · "&amp;"t"&amp;" = "&amp;G12))</f>
        <v>2 x₂ -5 · t = 12</v>
      </c>
      <c r="F25" s="114"/>
      <c r="G25" s="114"/>
      <c r="I25" s="49" t="str">
        <f>IF(J21=0,"",IF(J21=1,"|"&amp;IF(X25&gt;0," - "," + ")&amp;ABS(X25),"|"&amp;IF(F17&gt;0," - "," + ")&amp;ABS(F17)&amp;"t"))</f>
        <v>| + 5t</v>
      </c>
      <c r="X25" s="51" t="e">
        <f>F17*X22</f>
        <v>#DIV/0!</v>
      </c>
      <c r="Z25" s="51" t="s">
        <v>30</v>
      </c>
      <c r="AA25" s="91"/>
    </row>
    <row r="26" spans="1:27" x14ac:dyDescent="0.3">
      <c r="E26" s="114" t="str">
        <f>IF(J21=0,"",IF(J21=1,E12&amp;" "&amp;E5&amp;" = "&amp;X26,E12&amp;" "&amp;E5&amp;" = "&amp;G17&amp;IF(F17&gt;0," - "," + ")&amp;ABS(F17)&amp;"t"))</f>
        <v>2 x₂ = 12 + 5t</v>
      </c>
      <c r="F26" s="114"/>
      <c r="G26" s="114"/>
      <c r="I26" s="49" t="str">
        <f>IF(J21=0,"",IF(J21=1,IF(E17&lt;&gt;1,"| : "&amp;E17,""),IF(E17&lt;&gt;1,"| : "&amp;E17,"")))</f>
        <v>| : 2</v>
      </c>
      <c r="X26" s="51" t="e">
        <f>X24-X25</f>
        <v>#DIV/0!</v>
      </c>
      <c r="Y26" s="51">
        <f>G17/E17</f>
        <v>6</v>
      </c>
      <c r="Z26" s="51">
        <f>-F17/E17</f>
        <v>2.5</v>
      </c>
      <c r="AA26" s="91"/>
    </row>
    <row r="27" spans="1:27" x14ac:dyDescent="0.3">
      <c r="E27" s="115" t="str">
        <f>IF(J21=0,"",IF(J21=1,E5&amp;" = "&amp;X27," "&amp;E5&amp;" = "&amp;G17/E12&amp;IF(F17&gt;0," - "," + ")&amp;ABS(F17)/E12&amp;"t"))</f>
        <v xml:space="preserve"> x₂ = 6 + 2,5t</v>
      </c>
      <c r="F27" s="115"/>
      <c r="G27" s="115"/>
      <c r="W27" s="51" t="s">
        <v>4</v>
      </c>
      <c r="X27" s="51" t="e">
        <f>X26/E17</f>
        <v>#DIV/0!</v>
      </c>
      <c r="Y27" s="51" t="str">
        <f>G17/E12&amp;IF(F17&gt;0," - "," + ")&amp;ABS(F17)/E12&amp;"t"</f>
        <v>6 + 2,5t</v>
      </c>
      <c r="AA27" s="91"/>
    </row>
    <row r="28" spans="1:27" ht="6.6" customHeight="1" x14ac:dyDescent="0.3">
      <c r="AA28" s="91"/>
    </row>
    <row r="29" spans="1:27" x14ac:dyDescent="0.3">
      <c r="A29" s="49" t="s">
        <v>17</v>
      </c>
      <c r="AA29" s="91"/>
    </row>
    <row r="30" spans="1:27" x14ac:dyDescent="0.3">
      <c r="D30" s="114" t="str">
        <f>IF(J21=0,"",IF(J21=1,D16&amp;" "&amp;D5&amp;IF(E16&gt;0," + "," ")&amp;E16&amp;" · "&amp;IF(X27&lt;0,"("&amp;X27&amp;")",X27)&amp;IF(F16&gt;0," + "," ")&amp;F16&amp;" · "&amp;IF(X22&lt;0,"("&amp;X22&amp;")",X22)&amp;" = "&amp;G16,D16&amp;" "&amp;D5&amp;IF(E16&gt;0," + "," ")&amp;E16&amp;" · ("&amp;Y27&amp;")"&amp;IF(F16&gt;0," + "," ")&amp;F16&amp;" · "&amp;"t"&amp;" = "&amp;G16))</f>
        <v>2 x₁ -2 · (6 + 2,5t) + 3 · t = 0</v>
      </c>
      <c r="E30" s="114"/>
      <c r="F30" s="114"/>
      <c r="G30" s="114"/>
      <c r="I30" s="49" t="str">
        <f>IF(J21=0,"",IF(J21=1,"|"&amp;IF(X30&gt;0," - "," + ")&amp;ABS(X30),"| "&amp;IF(Y30&gt;0,"- ","+ ")&amp;ABS(Y30)&amp;"; "&amp;IF(Z30&gt;0,"- ","+")&amp;Z30&amp;"t"))</f>
        <v>| + 12; +-2t</v>
      </c>
      <c r="W30" s="51" t="s">
        <v>18</v>
      </c>
      <c r="X30" s="51" t="e">
        <f>E11*X27+F11*X22</f>
        <v>#DIV/0!</v>
      </c>
      <c r="Y30" s="51">
        <f>Y26*E11</f>
        <v>-12</v>
      </c>
      <c r="Z30" s="51">
        <f>Z26*E11+F11</f>
        <v>-2</v>
      </c>
      <c r="AA30" s="91"/>
    </row>
    <row r="31" spans="1:27" x14ac:dyDescent="0.3">
      <c r="E31" s="114" t="str">
        <f>IF(J21=0,"",IF(J21=1,D16&amp;" "&amp;D5&amp;" = "&amp;X31,D16&amp;" "&amp;D5&amp;" = "&amp;Y31&amp;IF(Z31&gt;0," + "," - ")&amp;ABS(Z31)&amp;"t"))</f>
        <v>2 x₁ = 12 + 2t</v>
      </c>
      <c r="F31" s="114"/>
      <c r="G31" s="114"/>
      <c r="I31" s="49" t="str">
        <f>IF(J21=0,"",IF(D16&lt;&gt;1,"| : "&amp;D16,""))</f>
        <v>| : 2</v>
      </c>
      <c r="X31" s="51" t="e">
        <f>G16-X30</f>
        <v>#DIV/0!</v>
      </c>
      <c r="Y31" s="51">
        <f>G11-Y30</f>
        <v>12</v>
      </c>
      <c r="Z31" s="51">
        <f>-Z30</f>
        <v>2</v>
      </c>
      <c r="AA31" s="91"/>
    </row>
    <row r="32" spans="1:27" x14ac:dyDescent="0.3">
      <c r="E32" s="115" t="str">
        <f>IF(J21=0,"",IF(J21=1,D5&amp;" = "&amp;X32,D5&amp;" = "&amp;Y32&amp;IF(Z32&gt;0," + "," - ")&amp;ABS(Z32)&amp;"t"))</f>
        <v>x₁ = 6 + 1t</v>
      </c>
      <c r="F32" s="115"/>
      <c r="G32" s="115"/>
      <c r="W32" s="51" t="s">
        <v>3</v>
      </c>
      <c r="X32" s="51" t="e">
        <f>X31/D16</f>
        <v>#DIV/0!</v>
      </c>
      <c r="Y32" s="51">
        <f>Y31/D16</f>
        <v>6</v>
      </c>
      <c r="Z32" s="51">
        <f>Z31/D16</f>
        <v>1</v>
      </c>
      <c r="AA32" s="91"/>
    </row>
    <row r="33" spans="1:27" s="51" customFormat="1" ht="5.4" customHeight="1" x14ac:dyDescent="0.3">
      <c r="A33" s="49"/>
      <c r="B33" s="49"/>
      <c r="C33" s="49"/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50"/>
      <c r="V33" s="49"/>
      <c r="AA33" s="91"/>
    </row>
    <row r="34" spans="1:27" s="51" customFormat="1" ht="13.8" customHeight="1" x14ac:dyDescent="0.3">
      <c r="A34" s="49"/>
      <c r="B34" s="49"/>
      <c r="C34" s="49"/>
      <c r="D34" s="49"/>
      <c r="E34" s="49"/>
      <c r="F34" s="49"/>
      <c r="G34" s="49"/>
      <c r="H34" s="49"/>
      <c r="I34" s="49"/>
      <c r="J34" s="49"/>
      <c r="K34" s="49"/>
      <c r="L34" s="49"/>
      <c r="M34" s="49"/>
      <c r="N34" s="49"/>
      <c r="O34" s="49"/>
      <c r="P34" s="49"/>
      <c r="Q34" s="49"/>
      <c r="R34" s="49"/>
      <c r="S34" s="49"/>
      <c r="T34" s="49"/>
      <c r="U34" s="50"/>
      <c r="V34" s="49"/>
      <c r="Y34" s="51" t="str">
        <f>Y32&amp;IF(Z32&gt;0," + "," - ")&amp;ABS(Z32)&amp;"t"</f>
        <v>6 + 1t</v>
      </c>
      <c r="AA34" s="91"/>
    </row>
    <row r="35" spans="1:27" s="51" customFormat="1" x14ac:dyDescent="0.3">
      <c r="A35" s="49" t="s">
        <v>19</v>
      </c>
      <c r="B35" s="49"/>
      <c r="C35" s="49"/>
      <c r="D35" s="49"/>
      <c r="E35" s="49"/>
      <c r="F35" s="115" t="str">
        <f>IF(J21=0,"L = { }",IF(J21=1,"L = { ("&amp;X32&amp;"|"&amp;X27&amp;"|"&amp;X22&amp;") }","L = { ("&amp;Y34&amp;" | "&amp;Y27&amp;" | t) | t ϵ R}"))</f>
        <v>L = { (6 + 1t | 6 + 2,5t | t) | t ϵ R}</v>
      </c>
      <c r="G35" s="115"/>
      <c r="H35" s="115"/>
      <c r="I35" s="115"/>
      <c r="J35" s="49"/>
      <c r="K35" s="49"/>
      <c r="L35" s="49"/>
      <c r="M35" s="49"/>
      <c r="N35" s="49"/>
      <c r="O35" s="49"/>
      <c r="P35" s="49"/>
      <c r="Q35" s="49"/>
      <c r="R35" s="49"/>
      <c r="S35" s="85" t="s">
        <v>24</v>
      </c>
      <c r="T35" s="49"/>
      <c r="U35" s="50"/>
      <c r="V35" s="49"/>
    </row>
  </sheetData>
  <sheetProtection sheet="1" objects="1" scenarios="1"/>
  <mergeCells count="10">
    <mergeCell ref="D30:G30"/>
    <mergeCell ref="E31:G31"/>
    <mergeCell ref="E32:G32"/>
    <mergeCell ref="F35:I35"/>
    <mergeCell ref="N3:S3"/>
    <mergeCell ref="E21:G21"/>
    <mergeCell ref="E22:G22"/>
    <mergeCell ref="E25:G25"/>
    <mergeCell ref="E26:G26"/>
    <mergeCell ref="E27:G27"/>
  </mergeCells>
  <pageMargins left="0.43307086614173229" right="0.23622047244094491" top="0.74803149606299213" bottom="0.74803149606299213" header="0.31496062992125984" footer="0.31496062992125984"/>
  <pageSetup paperSize="9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5"/>
  <sheetViews>
    <sheetView zoomScaleNormal="100" workbookViewId="0">
      <selection activeCell="A36" sqref="A36"/>
    </sheetView>
  </sheetViews>
  <sheetFormatPr baseColWidth="10" defaultColWidth="11.44140625" defaultRowHeight="15.6" x14ac:dyDescent="0.3"/>
  <cols>
    <col min="1" max="1" width="2.6640625" style="1" bestFit="1" customWidth="1"/>
    <col min="2" max="2" width="2.33203125" style="1" bestFit="1" customWidth="1"/>
    <col min="3" max="3" width="1.109375" style="1" customWidth="1"/>
    <col min="4" max="7" width="8" style="1" customWidth="1"/>
    <col min="8" max="8" width="1.33203125" style="1" customWidth="1"/>
    <col min="9" max="9" width="22.33203125" style="1" customWidth="1"/>
    <col min="10" max="10" width="3" style="1" bestFit="1" customWidth="1"/>
    <col min="11" max="12" width="5.5546875" style="1" customWidth="1"/>
    <col min="13" max="13" width="3.77734375" style="1" customWidth="1"/>
    <col min="14" max="14" width="3.88671875" style="1" customWidth="1"/>
    <col min="15" max="15" width="5.77734375" style="1" customWidth="1"/>
    <col min="16" max="19" width="8.88671875" style="1" customWidth="1"/>
    <col min="20" max="20" width="8.109375" style="1" customWidth="1"/>
    <col min="21" max="21" width="0" style="1" hidden="1" customWidth="1"/>
    <col min="22" max="22" width="2.21875" style="1" customWidth="1"/>
    <col min="23" max="16384" width="11.44140625" style="1"/>
  </cols>
  <sheetData>
    <row r="1" spans="1:21" ht="17.399999999999999" x14ac:dyDescent="0.3">
      <c r="A1" s="9" t="s">
        <v>22</v>
      </c>
      <c r="B1" s="9"/>
      <c r="C1" s="9"/>
      <c r="D1" s="9"/>
      <c r="E1" s="9"/>
      <c r="F1" s="9"/>
      <c r="G1" s="9"/>
      <c r="H1" s="9"/>
      <c r="I1" s="9"/>
      <c r="J1" s="10"/>
    </row>
    <row r="2" spans="1:21" ht="6" customHeight="1" x14ac:dyDescent="0.3">
      <c r="A2" s="7"/>
      <c r="B2" s="7"/>
      <c r="C2" s="7"/>
      <c r="D2" s="7"/>
      <c r="E2" s="7"/>
      <c r="F2" s="7"/>
      <c r="G2" s="7"/>
      <c r="H2" s="7"/>
      <c r="I2" s="7"/>
      <c r="K2" s="13"/>
      <c r="L2" s="31"/>
      <c r="M2" s="32"/>
      <c r="N2" s="32"/>
      <c r="O2" s="32"/>
      <c r="P2" s="32"/>
      <c r="Q2" s="32"/>
      <c r="R2" s="32"/>
      <c r="S2" s="32"/>
      <c r="T2" s="33"/>
    </row>
    <row r="3" spans="1:21" ht="17.399999999999999" x14ac:dyDescent="0.3">
      <c r="A3" s="8" t="s">
        <v>7</v>
      </c>
      <c r="B3" s="7"/>
      <c r="C3" s="7"/>
      <c r="D3" s="7"/>
      <c r="E3" s="7"/>
      <c r="F3" s="7"/>
      <c r="G3" s="7"/>
      <c r="H3" s="7"/>
      <c r="I3" s="7"/>
      <c r="K3" s="13"/>
      <c r="N3" s="119" t="s">
        <v>8</v>
      </c>
      <c r="O3" s="119"/>
      <c r="P3" s="119"/>
      <c r="Q3" s="119"/>
      <c r="R3" s="119"/>
      <c r="S3" s="119"/>
      <c r="T3" s="13"/>
    </row>
    <row r="4" spans="1:21" ht="6.6" customHeight="1" x14ac:dyDescent="0.3">
      <c r="K4" s="13"/>
      <c r="N4" s="11"/>
      <c r="O4" s="11"/>
      <c r="P4" s="11"/>
      <c r="Q4" s="11"/>
      <c r="R4" s="11"/>
      <c r="S4" s="11"/>
      <c r="T4" s="13"/>
    </row>
    <row r="5" spans="1:21" x14ac:dyDescent="0.3">
      <c r="D5" s="4" t="s">
        <v>15</v>
      </c>
      <c r="E5" s="4" t="s">
        <v>14</v>
      </c>
      <c r="F5" s="4" t="s">
        <v>13</v>
      </c>
      <c r="G5" s="4" t="s">
        <v>12</v>
      </c>
      <c r="I5" s="4" t="s">
        <v>6</v>
      </c>
      <c r="K5" s="13"/>
      <c r="N5" s="11"/>
      <c r="O5" s="11"/>
      <c r="P5" s="25" t="str">
        <f>D5</f>
        <v>x₁</v>
      </c>
      <c r="Q5" s="25" t="str">
        <f>E5</f>
        <v>x₂</v>
      </c>
      <c r="R5" s="25" t="str">
        <f>F5</f>
        <v>x₃</v>
      </c>
      <c r="S5" s="26" t="str">
        <f>G5</f>
        <v>r.S.</v>
      </c>
      <c r="T5" s="13"/>
    </row>
    <row r="6" spans="1:21" x14ac:dyDescent="0.3">
      <c r="A6" s="3" t="s">
        <v>0</v>
      </c>
      <c r="B6" s="3"/>
      <c r="D6" s="44"/>
      <c r="E6" s="44"/>
      <c r="F6" s="44"/>
      <c r="G6" s="16"/>
      <c r="I6" s="18"/>
      <c r="K6" s="13"/>
      <c r="N6" s="19" t="s">
        <v>21</v>
      </c>
      <c r="O6" s="11" t="str">
        <f>"·I"</f>
        <v>·I</v>
      </c>
      <c r="P6" s="14"/>
      <c r="Q6" s="14"/>
      <c r="R6" s="14"/>
      <c r="S6" s="16"/>
      <c r="T6" s="13"/>
      <c r="U6" s="30" t="e">
        <f>LCM(ABS($D$6),ABS($D$7))/$D$6</f>
        <v>#DIV/0!</v>
      </c>
    </row>
    <row r="7" spans="1:21" ht="16.2" thickBot="1" x14ac:dyDescent="0.35">
      <c r="A7" s="3" t="s">
        <v>1</v>
      </c>
      <c r="B7" s="3"/>
      <c r="D7" s="44"/>
      <c r="E7" s="44"/>
      <c r="F7" s="44"/>
      <c r="G7" s="16"/>
      <c r="I7" s="40" t="str">
        <f>"___"&amp;O6&amp;" "&amp;M7&amp;" "&amp;"___"&amp;O7&amp;" → II'"</f>
        <v>___·I + ___·II → II'</v>
      </c>
      <c r="K7" s="13"/>
      <c r="M7" s="41" t="s">
        <v>29</v>
      </c>
      <c r="N7" s="35" t="s">
        <v>21</v>
      </c>
      <c r="O7" s="12" t="str">
        <f>"·II"</f>
        <v>·II</v>
      </c>
      <c r="P7" s="15"/>
      <c r="Q7" s="15"/>
      <c r="R7" s="15"/>
      <c r="S7" s="17"/>
      <c r="T7" s="13"/>
      <c r="U7" s="30" t="e">
        <f>LCM(ABS($D$6),ABS($D7))/D7</f>
        <v>#DIV/0!</v>
      </c>
    </row>
    <row r="8" spans="1:21" x14ac:dyDescent="0.3">
      <c r="A8" s="3" t="s">
        <v>2</v>
      </c>
      <c r="B8" s="3"/>
      <c r="D8" s="44"/>
      <c r="E8" s="44"/>
      <c r="F8" s="44"/>
      <c r="G8" s="16"/>
      <c r="I8" s="40" t="str">
        <f>"___"&amp;O11&amp;" "&amp;M12&amp;" "&amp;"___"&amp;O12&amp;" → III'"</f>
        <v>___·I + ___·III → III'</v>
      </c>
      <c r="K8" s="13"/>
      <c r="M8" s="8"/>
      <c r="N8" s="11"/>
      <c r="O8" s="11" t="s">
        <v>9</v>
      </c>
      <c r="P8" s="45">
        <v>0</v>
      </c>
      <c r="Q8" s="14"/>
      <c r="R8" s="14"/>
      <c r="S8" s="16"/>
      <c r="T8" s="13"/>
    </row>
    <row r="9" spans="1:21" x14ac:dyDescent="0.3">
      <c r="D9" s="2"/>
      <c r="E9" s="2"/>
      <c r="F9" s="2"/>
      <c r="G9" s="2"/>
      <c r="I9" s="40"/>
      <c r="K9" s="13"/>
      <c r="M9" s="8"/>
      <c r="N9" s="11"/>
      <c r="O9" s="11"/>
      <c r="P9" s="27"/>
      <c r="Q9" s="27"/>
      <c r="R9" s="27"/>
      <c r="S9" s="27"/>
      <c r="T9" s="13"/>
    </row>
    <row r="10" spans="1:21" x14ac:dyDescent="0.3">
      <c r="I10" s="40"/>
      <c r="K10" s="13"/>
      <c r="M10" s="8"/>
      <c r="N10" s="11"/>
      <c r="O10" s="11"/>
      <c r="P10" s="25" t="str">
        <f>P5</f>
        <v>x₁</v>
      </c>
      <c r="Q10" s="25" t="str">
        <f>Q5</f>
        <v>x₂</v>
      </c>
      <c r="R10" s="25" t="str">
        <f>R5</f>
        <v>x₃</v>
      </c>
      <c r="S10" s="26" t="str">
        <f>S5</f>
        <v>r.S.</v>
      </c>
      <c r="T10" s="13"/>
    </row>
    <row r="11" spans="1:21" x14ac:dyDescent="0.3">
      <c r="A11" s="3" t="s">
        <v>0</v>
      </c>
      <c r="B11" s="3"/>
      <c r="D11" s="21"/>
      <c r="E11" s="21"/>
      <c r="F11" s="21"/>
      <c r="G11" s="16"/>
      <c r="I11" s="11"/>
      <c r="K11" s="13"/>
      <c r="M11" s="8"/>
      <c r="N11" s="19" t="s">
        <v>21</v>
      </c>
      <c r="O11" s="11" t="str">
        <f>"·I"</f>
        <v>·I</v>
      </c>
      <c r="P11" s="14"/>
      <c r="Q11" s="14"/>
      <c r="R11" s="14"/>
      <c r="S11" s="16"/>
      <c r="T11" s="13"/>
      <c r="U11" s="30" t="e">
        <f>LCM(ABS($D$6),ABS($D$8))/$D$6</f>
        <v>#DIV/0!</v>
      </c>
    </row>
    <row r="12" spans="1:21" ht="16.2" thickBot="1" x14ac:dyDescent="0.35">
      <c r="A12" s="3" t="s">
        <v>1</v>
      </c>
      <c r="B12" s="6" t="str">
        <f>"'"</f>
        <v>'</v>
      </c>
      <c r="D12" s="36">
        <v>0</v>
      </c>
      <c r="E12" s="21"/>
      <c r="F12" s="21"/>
      <c r="G12" s="16"/>
      <c r="I12" s="11"/>
      <c r="K12" s="13"/>
      <c r="M12" s="41" t="s">
        <v>29</v>
      </c>
      <c r="N12" s="35" t="s">
        <v>21</v>
      </c>
      <c r="O12" s="12" t="str">
        <f>"·III"</f>
        <v>·III</v>
      </c>
      <c r="P12" s="15"/>
      <c r="Q12" s="15"/>
      <c r="R12" s="15"/>
      <c r="S12" s="17"/>
      <c r="T12" s="13"/>
      <c r="U12" s="30" t="e">
        <f>LCM(ABS($D$6),ABS($D$8))/$D$8</f>
        <v>#DIV/0!</v>
      </c>
    </row>
    <row r="13" spans="1:21" x14ac:dyDescent="0.3">
      <c r="A13" s="3" t="s">
        <v>2</v>
      </c>
      <c r="B13" s="6" t="str">
        <f>"'"</f>
        <v>'</v>
      </c>
      <c r="D13" s="36">
        <v>0</v>
      </c>
      <c r="E13" s="21"/>
      <c r="F13" s="21"/>
      <c r="G13" s="16"/>
      <c r="I13" s="40" t="str">
        <f>"___"&amp;O16&amp;" "&amp;M17&amp;" "&amp;"___"&amp;O17&amp;" → III''"</f>
        <v>___·II' + ___·III' → III''</v>
      </c>
      <c r="K13" s="13"/>
      <c r="M13" s="8"/>
      <c r="N13" s="11"/>
      <c r="O13" s="28" t="s">
        <v>10</v>
      </c>
      <c r="P13" s="45">
        <v>0</v>
      </c>
      <c r="Q13" s="14"/>
      <c r="R13" s="14"/>
      <c r="S13" s="16"/>
      <c r="T13" s="13"/>
    </row>
    <row r="14" spans="1:21" x14ac:dyDescent="0.3">
      <c r="I14" s="18"/>
      <c r="K14" s="13"/>
      <c r="M14" s="8"/>
      <c r="N14" s="11"/>
      <c r="O14" s="11"/>
      <c r="P14" s="11"/>
      <c r="Q14" s="11"/>
      <c r="R14" s="11"/>
      <c r="S14" s="11"/>
      <c r="T14" s="13"/>
    </row>
    <row r="15" spans="1:21" x14ac:dyDescent="0.3">
      <c r="K15" s="13"/>
      <c r="M15" s="8"/>
      <c r="N15" s="11"/>
      <c r="O15" s="11"/>
      <c r="P15" s="25" t="str">
        <f>P10</f>
        <v>x₁</v>
      </c>
      <c r="Q15" s="25" t="str">
        <f>Q10</f>
        <v>x₂</v>
      </c>
      <c r="R15" s="25" t="str">
        <f>R10</f>
        <v>x₃</v>
      </c>
      <c r="S15" s="26" t="str">
        <f>S10</f>
        <v>r.S.</v>
      </c>
      <c r="T15" s="13"/>
    </row>
    <row r="16" spans="1:21" x14ac:dyDescent="0.3">
      <c r="A16" s="3" t="s">
        <v>0</v>
      </c>
      <c r="B16" s="3"/>
      <c r="D16" s="21"/>
      <c r="E16" s="21"/>
      <c r="F16" s="21"/>
      <c r="G16" s="16"/>
      <c r="K16" s="13"/>
      <c r="M16" s="8"/>
      <c r="N16" s="19" t="s">
        <v>21</v>
      </c>
      <c r="O16" s="11" t="str">
        <f>"·II'"</f>
        <v>·II'</v>
      </c>
      <c r="P16" s="45">
        <v>0</v>
      </c>
      <c r="Q16" s="14"/>
      <c r="R16" s="14"/>
      <c r="S16" s="16"/>
      <c r="T16" s="13"/>
      <c r="U16" s="30" t="e">
        <f>LCM(ABS($E$12),ABS($E$13))/$E$12</f>
        <v>#DIV/0!</v>
      </c>
    </row>
    <row r="17" spans="1:24" ht="16.2" thickBot="1" x14ac:dyDescent="0.35">
      <c r="A17" s="3" t="s">
        <v>1</v>
      </c>
      <c r="B17" s="6" t="str">
        <f>"'"</f>
        <v>'</v>
      </c>
      <c r="D17" s="36">
        <v>0</v>
      </c>
      <c r="E17" s="21"/>
      <c r="F17" s="21"/>
      <c r="G17" s="16"/>
      <c r="I17" s="5" t="s">
        <v>23</v>
      </c>
      <c r="K17" s="13"/>
      <c r="M17" s="41" t="s">
        <v>29</v>
      </c>
      <c r="N17" s="35" t="s">
        <v>21</v>
      </c>
      <c r="O17" s="12" t="str">
        <f>"·III'"</f>
        <v>·III'</v>
      </c>
      <c r="P17" s="46">
        <v>0</v>
      </c>
      <c r="Q17" s="15"/>
      <c r="R17" s="15"/>
      <c r="S17" s="17"/>
      <c r="T17" s="13"/>
      <c r="U17" s="30" t="e">
        <f>LCM(ABS($E$12),ABS($E$13))/$E$13</f>
        <v>#DIV/0!</v>
      </c>
    </row>
    <row r="18" spans="1:24" x14ac:dyDescent="0.3">
      <c r="A18" s="3" t="s">
        <v>2</v>
      </c>
      <c r="B18" s="6" t="str">
        <f>"''"</f>
        <v>''</v>
      </c>
      <c r="D18" s="36">
        <v>0</v>
      </c>
      <c r="E18" s="36">
        <v>0</v>
      </c>
      <c r="F18" s="21"/>
      <c r="G18" s="16"/>
      <c r="K18" s="13"/>
      <c r="N18" s="11"/>
      <c r="O18" s="28" t="s">
        <v>11</v>
      </c>
      <c r="P18" s="45">
        <v>0</v>
      </c>
      <c r="Q18" s="45">
        <v>0</v>
      </c>
      <c r="R18" s="44"/>
      <c r="S18" s="16"/>
      <c r="T18" s="13"/>
    </row>
    <row r="19" spans="1:24" x14ac:dyDescent="0.3">
      <c r="K19" s="13"/>
      <c r="L19" s="23"/>
      <c r="M19" s="24"/>
      <c r="N19" s="24"/>
      <c r="O19" s="24"/>
      <c r="P19" s="24"/>
      <c r="Q19" s="24"/>
      <c r="R19" s="24"/>
      <c r="S19" s="24"/>
      <c r="T19" s="29"/>
    </row>
    <row r="20" spans="1:24" x14ac:dyDescent="0.3">
      <c r="A20" s="1" t="str">
        <f>A18&amp;B18&amp;" auflösen:"</f>
        <v>III'' auflösen:</v>
      </c>
    </row>
    <row r="21" spans="1:24" x14ac:dyDescent="0.3">
      <c r="E21" s="117" t="str">
        <f>"·"&amp;F18&amp;" "&amp;F5&amp;" = "&amp;G18</f>
        <v xml:space="preserve">· x₃ = </v>
      </c>
      <c r="F21" s="117"/>
      <c r="G21" s="117"/>
      <c r="I21" s="1" t="str">
        <f>"| : "</f>
        <v xml:space="preserve">| : </v>
      </c>
    </row>
    <row r="22" spans="1:24" x14ac:dyDescent="0.3">
      <c r="E22" s="118" t="str">
        <f>F5&amp;" = "</f>
        <v xml:space="preserve">x₃ = </v>
      </c>
      <c r="F22" s="118"/>
      <c r="G22" s="118"/>
      <c r="I22" s="22"/>
      <c r="W22" s="34" t="s">
        <v>5</v>
      </c>
      <c r="X22" s="34" t="e">
        <f>G18/F18</f>
        <v>#DIV/0!</v>
      </c>
    </row>
    <row r="23" spans="1:24" ht="6.6" customHeight="1" x14ac:dyDescent="0.3">
      <c r="W23" s="34"/>
      <c r="X23" s="34"/>
    </row>
    <row r="24" spans="1:24" x14ac:dyDescent="0.3">
      <c r="A24" s="1" t="s">
        <v>16</v>
      </c>
      <c r="W24" s="34"/>
      <c r="X24" s="34">
        <f>G12</f>
        <v>0</v>
      </c>
    </row>
    <row r="25" spans="1:24" x14ac:dyDescent="0.3">
      <c r="E25" s="117" t="str">
        <f>" · "&amp;E5&amp;"                     = "</f>
        <v xml:space="preserve"> · x₂                     = </v>
      </c>
      <c r="F25" s="117"/>
      <c r="G25" s="117"/>
      <c r="I25" s="1" t="str">
        <f>"|"</f>
        <v>|</v>
      </c>
      <c r="W25" s="34"/>
      <c r="X25" s="34" t="e">
        <f>F17*X22</f>
        <v>#DIV/0!</v>
      </c>
    </row>
    <row r="26" spans="1:24" x14ac:dyDescent="0.3">
      <c r="E26" s="117" t="str">
        <f>" · "&amp;E5&amp;" = "</f>
        <v xml:space="preserve"> · x₂ = </v>
      </c>
      <c r="F26" s="117"/>
      <c r="G26" s="117"/>
      <c r="I26" s="1" t="str">
        <f>"| : "</f>
        <v xml:space="preserve">| : </v>
      </c>
      <c r="W26" s="34"/>
      <c r="X26" s="34" t="e">
        <f>X24-X25</f>
        <v>#DIV/0!</v>
      </c>
    </row>
    <row r="27" spans="1:24" x14ac:dyDescent="0.3">
      <c r="E27" s="118" t="str">
        <f>E5&amp;" = "</f>
        <v xml:space="preserve">x₂ = </v>
      </c>
      <c r="F27" s="118"/>
      <c r="G27" s="118"/>
      <c r="W27" s="34" t="s">
        <v>4</v>
      </c>
      <c r="X27" s="34" t="e">
        <f>X26/E17</f>
        <v>#DIV/0!</v>
      </c>
    </row>
    <row r="28" spans="1:24" ht="6.6" customHeight="1" x14ac:dyDescent="0.3">
      <c r="W28" s="34"/>
      <c r="X28" s="34"/>
    </row>
    <row r="29" spans="1:24" x14ac:dyDescent="0.3">
      <c r="A29" s="1" t="s">
        <v>17</v>
      </c>
      <c r="W29" s="34"/>
      <c r="X29" s="34"/>
    </row>
    <row r="30" spans="1:24" x14ac:dyDescent="0.3">
      <c r="D30" s="117" t="str">
        <f>" · "&amp;D5&amp;"                           = "</f>
        <v xml:space="preserve"> · x₁                           = </v>
      </c>
      <c r="E30" s="117"/>
      <c r="F30" s="117"/>
      <c r="G30" s="117"/>
      <c r="I30" s="1" t="str">
        <f>"|"</f>
        <v>|</v>
      </c>
      <c r="W30" s="34" t="s">
        <v>18</v>
      </c>
      <c r="X30" s="34" t="e">
        <f>E11*X27+F11*X22</f>
        <v>#DIV/0!</v>
      </c>
    </row>
    <row r="31" spans="1:24" x14ac:dyDescent="0.3">
      <c r="E31" s="117" t="str">
        <f>" · "&amp;D5&amp;" = "</f>
        <v xml:space="preserve"> · x₁ = </v>
      </c>
      <c r="F31" s="117"/>
      <c r="G31" s="117"/>
      <c r="I31" s="1" t="str">
        <f>"| : "</f>
        <v xml:space="preserve">| : </v>
      </c>
      <c r="W31" s="34"/>
      <c r="X31" s="34" t="e">
        <f>G16-X30</f>
        <v>#DIV/0!</v>
      </c>
    </row>
    <row r="32" spans="1:24" x14ac:dyDescent="0.3">
      <c r="E32" s="118" t="str">
        <f>D5&amp;" = "</f>
        <v xml:space="preserve">x₁ = </v>
      </c>
      <c r="F32" s="118"/>
      <c r="G32" s="118"/>
      <c r="W32" s="34" t="s">
        <v>3</v>
      </c>
      <c r="X32" s="34" t="e">
        <f>X31/D16</f>
        <v>#DIV/0!</v>
      </c>
    </row>
    <row r="33" spans="1:24" ht="5.4" customHeight="1" x14ac:dyDescent="0.3">
      <c r="W33" s="34"/>
      <c r="X33" s="34"/>
    </row>
    <row r="34" spans="1:24" ht="13.8" customHeight="1" x14ac:dyDescent="0.3">
      <c r="W34" s="34"/>
      <c r="X34" s="34"/>
    </row>
    <row r="35" spans="1:24" x14ac:dyDescent="0.3">
      <c r="A35" s="1" t="s">
        <v>19</v>
      </c>
      <c r="F35" s="118" t="str">
        <f>"L = { ("&amp;"       "&amp;"|"&amp;"       "&amp;"|"&amp;"       "&amp;") }"</f>
        <v>L = { (       |       |       ) }</v>
      </c>
      <c r="G35" s="118"/>
      <c r="H35" s="118"/>
      <c r="I35" s="118"/>
      <c r="R35" s="37" t="s">
        <v>24</v>
      </c>
    </row>
  </sheetData>
  <mergeCells count="10">
    <mergeCell ref="D30:G30"/>
    <mergeCell ref="E31:G31"/>
    <mergeCell ref="E32:G32"/>
    <mergeCell ref="F35:I35"/>
    <mergeCell ref="N3:S3"/>
    <mergeCell ref="E21:G21"/>
    <mergeCell ref="E22:G22"/>
    <mergeCell ref="E25:G25"/>
    <mergeCell ref="E26:G26"/>
    <mergeCell ref="E27:G27"/>
  </mergeCells>
  <pageMargins left="0.43307086614173229" right="0.23622047244094491" top="0.74803149606299213" bottom="0.74803149606299213" header="0.31496062992125984" footer="0.31496062992125984"/>
  <pageSetup paperSize="9" orientation="landscape" horizontalDpi="1200" verticalDpi="12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8"/>
  <sheetViews>
    <sheetView topLeftCell="A8" zoomScaleNormal="100" workbookViewId="0">
      <selection activeCell="H33" sqref="H33"/>
    </sheetView>
  </sheetViews>
  <sheetFormatPr baseColWidth="10" defaultColWidth="11.44140625" defaultRowHeight="15.6" x14ac:dyDescent="0.3"/>
  <cols>
    <col min="1" max="1" width="2.6640625" style="49" bestFit="1" customWidth="1"/>
    <col min="2" max="2" width="2.33203125" style="49" bestFit="1" customWidth="1"/>
    <col min="3" max="3" width="1.109375" style="49" customWidth="1"/>
    <col min="4" max="4" width="6.44140625" style="49" customWidth="1"/>
    <col min="5" max="5" width="3.21875" style="49" bestFit="1" customWidth="1"/>
    <col min="6" max="6" width="2.33203125" style="49" bestFit="1" customWidth="1"/>
    <col min="7" max="7" width="6.6640625" style="49" customWidth="1"/>
    <col min="8" max="8" width="3.21875" style="49" bestFit="1" customWidth="1"/>
    <col min="9" max="9" width="2.33203125" style="49" bestFit="1" customWidth="1"/>
    <col min="10" max="10" width="6.77734375" style="49" customWidth="1"/>
    <col min="11" max="11" width="3.21875" style="49" bestFit="1" customWidth="1"/>
    <col min="12" max="12" width="2.33203125" style="49" bestFit="1" customWidth="1"/>
    <col min="13" max="13" width="7.6640625" style="49" customWidth="1"/>
    <col min="14" max="14" width="1.33203125" style="49" customWidth="1"/>
    <col min="15" max="15" width="21.21875" style="49" customWidth="1"/>
    <col min="16" max="16" width="2.21875" style="49" customWidth="1"/>
    <col min="17" max="17" width="1.88671875" style="49" customWidth="1"/>
    <col min="18" max="18" width="3.88671875" style="49" customWidth="1"/>
    <col min="19" max="19" width="3.77734375" style="49" customWidth="1"/>
    <col min="20" max="20" width="3.88671875" style="49" customWidth="1"/>
    <col min="21" max="21" width="4.88671875" style="49" customWidth="1"/>
    <col min="22" max="22" width="6.6640625" style="49" customWidth="1"/>
    <col min="23" max="23" width="3.21875" style="49" bestFit="1" customWidth="1"/>
    <col min="24" max="24" width="2.6640625" style="49" customWidth="1"/>
    <col min="25" max="25" width="7.109375" style="49" customWidth="1"/>
    <col min="26" max="26" width="4" style="49" customWidth="1"/>
    <col min="27" max="27" width="2.33203125" style="49" bestFit="1" customWidth="1"/>
    <col min="28" max="28" width="6.5546875" style="49" customWidth="1"/>
    <col min="29" max="29" width="3.21875" style="49" bestFit="1" customWidth="1"/>
    <col min="30" max="30" width="2.33203125" style="49" bestFit="1" customWidth="1"/>
    <col min="31" max="31" width="7.6640625" style="49" customWidth="1"/>
    <col min="32" max="32" width="1.5546875" style="49" customWidth="1"/>
    <col min="33" max="33" width="0" style="49" hidden="1" customWidth="1"/>
    <col min="34" max="34" width="1.109375" style="49" customWidth="1"/>
    <col min="35" max="16384" width="11.44140625" style="49"/>
  </cols>
  <sheetData>
    <row r="1" spans="1:33" ht="17.399999999999999" x14ac:dyDescent="0.3">
      <c r="A1" s="47" t="s">
        <v>22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8"/>
    </row>
    <row r="2" spans="1:33" ht="6" customHeight="1" x14ac:dyDescent="0.3">
      <c r="A2" s="52"/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Q2" s="53"/>
      <c r="R2" s="54"/>
      <c r="S2" s="55"/>
      <c r="T2" s="55"/>
      <c r="U2" s="55"/>
      <c r="V2" s="55"/>
      <c r="W2" s="55"/>
      <c r="X2" s="55"/>
      <c r="Y2" s="55"/>
      <c r="Z2" s="55"/>
      <c r="AA2" s="55"/>
      <c r="AB2" s="55"/>
      <c r="AC2" s="55"/>
      <c r="AD2" s="55"/>
      <c r="AE2" s="55"/>
      <c r="AF2" s="56"/>
    </row>
    <row r="3" spans="1:33" ht="17.399999999999999" x14ac:dyDescent="0.3">
      <c r="A3" s="57" t="s">
        <v>7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Q3" s="53"/>
      <c r="T3" s="116" t="s">
        <v>8</v>
      </c>
      <c r="U3" s="116"/>
      <c r="V3" s="116"/>
      <c r="W3" s="116"/>
      <c r="X3" s="116"/>
      <c r="Y3" s="116"/>
      <c r="Z3" s="116"/>
      <c r="AA3" s="116"/>
      <c r="AB3" s="116"/>
      <c r="AC3" s="116"/>
      <c r="AD3" s="116"/>
      <c r="AE3" s="116"/>
      <c r="AF3" s="53"/>
    </row>
    <row r="4" spans="1:33" ht="6.6" customHeight="1" x14ac:dyDescent="0.3">
      <c r="Q4" s="53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3"/>
    </row>
    <row r="5" spans="1:33" x14ac:dyDescent="0.3">
      <c r="D5" s="92" t="s">
        <v>15</v>
      </c>
      <c r="E5" s="93"/>
      <c r="F5" s="93"/>
      <c r="G5" s="92" t="s">
        <v>14</v>
      </c>
      <c r="H5" s="93"/>
      <c r="I5" s="93"/>
      <c r="J5" s="92" t="s">
        <v>13</v>
      </c>
      <c r="O5" s="94" t="s">
        <v>6</v>
      </c>
      <c r="Q5" s="53"/>
      <c r="T5" s="58"/>
      <c r="U5" s="58"/>
      <c r="V5" s="95" t="str">
        <f>D5</f>
        <v>x₁</v>
      </c>
      <c r="W5" s="95"/>
      <c r="X5" s="95"/>
      <c r="Y5" s="95" t="str">
        <f>G5</f>
        <v>x₂</v>
      </c>
      <c r="Z5" s="95"/>
      <c r="AA5" s="95"/>
      <c r="AB5" s="95" t="str">
        <f>J5</f>
        <v>x₃</v>
      </c>
      <c r="AC5" s="95"/>
      <c r="AD5" s="95"/>
      <c r="AE5" s="95">
        <f>M5</f>
        <v>0</v>
      </c>
      <c r="AF5" s="53"/>
    </row>
    <row r="6" spans="1:33" x14ac:dyDescent="0.3">
      <c r="A6" s="58" t="s">
        <v>0</v>
      </c>
      <c r="B6" s="58"/>
      <c r="D6" s="38">
        <v>1</v>
      </c>
      <c r="E6" s="96" t="s">
        <v>15</v>
      </c>
      <c r="F6" s="96" t="str">
        <f>IF(G6&gt;0,"+","")</f>
        <v>+</v>
      </c>
      <c r="G6" s="19">
        <v>2</v>
      </c>
      <c r="H6" s="96" t="s">
        <v>14</v>
      </c>
      <c r="I6" s="96" t="str">
        <f>IF(J6&gt;0,"+","")</f>
        <v/>
      </c>
      <c r="J6" s="19">
        <v>-3</v>
      </c>
      <c r="K6" s="96" t="s">
        <v>13</v>
      </c>
      <c r="L6" s="96" t="s">
        <v>25</v>
      </c>
      <c r="M6" s="39">
        <v>6</v>
      </c>
      <c r="O6" s="64"/>
      <c r="Q6" s="53"/>
      <c r="S6" s="97"/>
      <c r="T6" s="98">
        <f>IF(AND($D$6&lt;0,$D$7&lt;0),-AG6,AG6)</f>
        <v>2</v>
      </c>
      <c r="U6" s="98" t="str">
        <f>"·I"</f>
        <v>·I</v>
      </c>
      <c r="V6" s="96">
        <f>D6*$T6</f>
        <v>2</v>
      </c>
      <c r="W6" s="96" t="s">
        <v>15</v>
      </c>
      <c r="X6" s="96" t="str">
        <f>IF(Y6&gt;0,"+","")</f>
        <v>+</v>
      </c>
      <c r="Y6" s="96">
        <f>G6*$T6</f>
        <v>4</v>
      </c>
      <c r="Z6" s="96" t="s">
        <v>14</v>
      </c>
      <c r="AA6" s="96" t="str">
        <f>IF(AB6&gt;0,"+","")</f>
        <v/>
      </c>
      <c r="AB6" s="96">
        <f>J6*$T6</f>
        <v>-6</v>
      </c>
      <c r="AC6" s="96" t="s">
        <v>13</v>
      </c>
      <c r="AD6" s="96" t="s">
        <v>25</v>
      </c>
      <c r="AE6" s="96">
        <f>M6*$T6</f>
        <v>12</v>
      </c>
      <c r="AF6" s="53"/>
      <c r="AG6" s="99">
        <f>LCM(ABS($D$6),ABS($D$7))/$D$6</f>
        <v>2</v>
      </c>
    </row>
    <row r="7" spans="1:33" ht="16.2" thickBot="1" x14ac:dyDescent="0.35">
      <c r="A7" s="58" t="s">
        <v>1</v>
      </c>
      <c r="B7" s="58"/>
      <c r="D7" s="38">
        <v>2</v>
      </c>
      <c r="E7" s="96" t="s">
        <v>15</v>
      </c>
      <c r="F7" s="96" t="str">
        <f>IF(G7&gt;0,"+","")</f>
        <v/>
      </c>
      <c r="G7" s="19">
        <v>-1</v>
      </c>
      <c r="H7" s="96" t="s">
        <v>14</v>
      </c>
      <c r="I7" s="96" t="str">
        <f t="shared" ref="I7:I8" si="0">IF(J7&gt;0,"+","")</f>
        <v>+</v>
      </c>
      <c r="J7" s="19">
        <v>4</v>
      </c>
      <c r="K7" s="96" t="s">
        <v>13</v>
      </c>
      <c r="L7" s="96" t="s">
        <v>25</v>
      </c>
      <c r="M7" s="39">
        <v>2</v>
      </c>
      <c r="O7" s="66" t="str">
        <f>T6&amp;U6&amp;" "&amp;S7&amp;" "&amp;IF(T7&lt;0,"("&amp;T7&amp;")",T7)&amp;U7&amp;" → II'"</f>
        <v>2·I + (-1)·II → II'</v>
      </c>
      <c r="Q7" s="53"/>
      <c r="S7" s="100" t="s">
        <v>29</v>
      </c>
      <c r="T7" s="101">
        <f>IF(AND($D$6&gt;0,$D$7&gt;0),-AG7,AG7)</f>
        <v>-1</v>
      </c>
      <c r="U7" s="101" t="str">
        <f>"·II"</f>
        <v>·II</v>
      </c>
      <c r="V7" s="102">
        <f>D7*$T7</f>
        <v>-2</v>
      </c>
      <c r="W7" s="102" t="s">
        <v>15</v>
      </c>
      <c r="X7" s="102" t="str">
        <f>IF(Y7&gt;0,"+","")</f>
        <v>+</v>
      </c>
      <c r="Y7" s="102">
        <f>G7*$T7</f>
        <v>1</v>
      </c>
      <c r="Z7" s="102" t="s">
        <v>14</v>
      </c>
      <c r="AA7" s="102" t="str">
        <f>IF(AB7&gt;0,"+","")</f>
        <v/>
      </c>
      <c r="AB7" s="102">
        <f>J7*$T7</f>
        <v>-4</v>
      </c>
      <c r="AC7" s="102" t="s">
        <v>13</v>
      </c>
      <c r="AD7" s="102" t="s">
        <v>25</v>
      </c>
      <c r="AE7" s="102">
        <f>M7*$T7</f>
        <v>-2</v>
      </c>
      <c r="AF7" s="53"/>
      <c r="AG7" s="99">
        <f>LCM(ABS($D$6),ABS($D7))/D7</f>
        <v>1</v>
      </c>
    </row>
    <row r="8" spans="1:33" x14ac:dyDescent="0.3">
      <c r="A8" s="58" t="s">
        <v>2</v>
      </c>
      <c r="B8" s="58"/>
      <c r="D8" s="38">
        <v>4</v>
      </c>
      <c r="E8" s="96" t="s">
        <v>15</v>
      </c>
      <c r="F8" s="96" t="str">
        <f>IF(G8&gt;0,"+","")</f>
        <v>+</v>
      </c>
      <c r="G8" s="19">
        <v>3</v>
      </c>
      <c r="H8" s="96" t="s">
        <v>14</v>
      </c>
      <c r="I8" s="96" t="str">
        <f t="shared" si="0"/>
        <v/>
      </c>
      <c r="J8" s="19">
        <v>-2</v>
      </c>
      <c r="K8" s="96" t="s">
        <v>13</v>
      </c>
      <c r="L8" s="96" t="s">
        <v>25</v>
      </c>
      <c r="M8" s="39">
        <v>14</v>
      </c>
      <c r="O8" s="66" t="str">
        <f>T11&amp;U11&amp;" "&amp;S12&amp;" "&amp;IF(T12&lt;0,"("&amp;T12&amp;")",T12)&amp;U12&amp;" → III'"</f>
        <v>4·I + (-1)·III → III'</v>
      </c>
      <c r="Q8" s="53"/>
      <c r="S8" s="103"/>
      <c r="T8" s="98"/>
      <c r="U8" s="98" t="s">
        <v>9</v>
      </c>
      <c r="V8" s="104">
        <f>IF($S7="-",V6-V7,V6+V7)</f>
        <v>0</v>
      </c>
      <c r="W8" s="96" t="s">
        <v>15</v>
      </c>
      <c r="X8" s="96" t="str">
        <f>IF(Y8&gt;0,"+","")</f>
        <v>+</v>
      </c>
      <c r="Y8" s="96">
        <f>IF($S7="-",Y6-Y7,Y6+Y7)</f>
        <v>5</v>
      </c>
      <c r="Z8" s="96" t="s">
        <v>14</v>
      </c>
      <c r="AA8" s="96" t="str">
        <f>IF(AB8&gt;0,"+","")</f>
        <v/>
      </c>
      <c r="AB8" s="96">
        <f>IF($S7="-",AB6-AB7,AB6+AB7)</f>
        <v>-10</v>
      </c>
      <c r="AC8" s="96" t="s">
        <v>13</v>
      </c>
      <c r="AD8" s="96" t="s">
        <v>25</v>
      </c>
      <c r="AE8" s="96">
        <f>IF($S7="-",AE6-AE7,AE6+AE7)</f>
        <v>10</v>
      </c>
      <c r="AF8" s="53"/>
    </row>
    <row r="9" spans="1:33" x14ac:dyDescent="0.3">
      <c r="A9" s="58"/>
      <c r="B9" s="58"/>
      <c r="D9" s="72"/>
      <c r="E9" s="72"/>
      <c r="F9" s="72"/>
      <c r="G9" s="72"/>
      <c r="H9" s="72"/>
      <c r="I9" s="72"/>
      <c r="J9" s="72"/>
      <c r="K9" s="72"/>
      <c r="L9" s="72"/>
      <c r="M9" s="72"/>
      <c r="O9" s="66"/>
      <c r="Q9" s="53"/>
      <c r="S9" s="57"/>
      <c r="T9" s="58"/>
      <c r="U9" s="58"/>
      <c r="V9" s="73"/>
      <c r="W9" s="73"/>
      <c r="X9" s="73"/>
      <c r="Y9" s="73"/>
      <c r="Z9" s="73"/>
      <c r="AA9" s="73"/>
      <c r="AB9" s="73"/>
      <c r="AC9" s="73"/>
      <c r="AD9" s="73"/>
      <c r="AE9" s="73"/>
      <c r="AF9" s="53"/>
    </row>
    <row r="10" spans="1:33" x14ac:dyDescent="0.3">
      <c r="A10" s="58"/>
      <c r="B10" s="58"/>
      <c r="O10" s="66"/>
      <c r="Q10" s="53"/>
      <c r="S10" s="57"/>
      <c r="T10" s="58"/>
      <c r="U10" s="58"/>
      <c r="V10" s="95" t="str">
        <f>V5</f>
        <v>x₁</v>
      </c>
      <c r="W10" s="95"/>
      <c r="X10" s="95"/>
      <c r="Y10" s="95" t="str">
        <f>Y5</f>
        <v>x₂</v>
      </c>
      <c r="Z10" s="95"/>
      <c r="AA10" s="95"/>
      <c r="AB10" s="95" t="str">
        <f>AB5</f>
        <v>x₃</v>
      </c>
      <c r="AC10" s="95"/>
      <c r="AD10" s="95"/>
      <c r="AE10" s="95">
        <f>AE5</f>
        <v>0</v>
      </c>
      <c r="AF10" s="53"/>
    </row>
    <row r="11" spans="1:33" x14ac:dyDescent="0.3">
      <c r="A11" s="58" t="s">
        <v>0</v>
      </c>
      <c r="B11" s="58"/>
      <c r="D11" s="105">
        <f>D6</f>
        <v>1</v>
      </c>
      <c r="E11" s="96" t="s">
        <v>15</v>
      </c>
      <c r="F11" s="96" t="str">
        <f>IF(G11&gt;0,"+","")</f>
        <v>+</v>
      </c>
      <c r="G11" s="96">
        <f>G6</f>
        <v>2</v>
      </c>
      <c r="H11" s="96" t="s">
        <v>14</v>
      </c>
      <c r="I11" s="96" t="str">
        <f>IF(J11&gt;0,"+","")</f>
        <v/>
      </c>
      <c r="J11" s="96">
        <f>J6</f>
        <v>-3</v>
      </c>
      <c r="K11" s="96" t="s">
        <v>13</v>
      </c>
      <c r="L11" s="96" t="s">
        <v>25</v>
      </c>
      <c r="M11" s="106">
        <f>M6</f>
        <v>6</v>
      </c>
      <c r="O11" s="58"/>
      <c r="Q11" s="53"/>
      <c r="S11" s="97"/>
      <c r="T11" s="98">
        <f>IF(AND($D$6&lt;0,$D$8&lt;0),-AG11,AG11)</f>
        <v>4</v>
      </c>
      <c r="U11" s="98" t="str">
        <f>"·I"</f>
        <v>·I</v>
      </c>
      <c r="V11" s="96">
        <f>$T11*D6</f>
        <v>4</v>
      </c>
      <c r="W11" s="96" t="s">
        <v>15</v>
      </c>
      <c r="X11" s="96" t="str">
        <f>IF(Y11&gt;0,"+","")</f>
        <v>+</v>
      </c>
      <c r="Y11" s="96">
        <f>$T11*G6</f>
        <v>8</v>
      </c>
      <c r="Z11" s="96" t="s">
        <v>14</v>
      </c>
      <c r="AA11" s="96" t="str">
        <f>IF(AB11&gt;0,"+","")</f>
        <v/>
      </c>
      <c r="AB11" s="96">
        <f>$T11*J6</f>
        <v>-12</v>
      </c>
      <c r="AC11" s="96" t="s">
        <v>13</v>
      </c>
      <c r="AD11" s="96" t="s">
        <v>25</v>
      </c>
      <c r="AE11" s="96">
        <f>$T11*M6</f>
        <v>24</v>
      </c>
      <c r="AF11" s="53"/>
      <c r="AG11" s="99">
        <f>LCM(ABS($D$6),ABS($D$8))/$D$6</f>
        <v>4</v>
      </c>
    </row>
    <row r="12" spans="1:33" ht="16.2" thickBot="1" x14ac:dyDescent="0.35">
      <c r="A12" s="58" t="s">
        <v>1</v>
      </c>
      <c r="B12" s="77" t="str">
        <f>"'"</f>
        <v>'</v>
      </c>
      <c r="D12" s="107">
        <v>0</v>
      </c>
      <c r="E12" s="96" t="s">
        <v>15</v>
      </c>
      <c r="F12" s="96" t="str">
        <f>IF(G12&gt;0,"+","")</f>
        <v>+</v>
      </c>
      <c r="G12" s="96">
        <f>Y8</f>
        <v>5</v>
      </c>
      <c r="H12" s="96" t="s">
        <v>14</v>
      </c>
      <c r="I12" s="96" t="str">
        <f>IF(J12&gt;0,"+","")</f>
        <v/>
      </c>
      <c r="J12" s="96">
        <f>AB8</f>
        <v>-10</v>
      </c>
      <c r="K12" s="96" t="s">
        <v>13</v>
      </c>
      <c r="L12" s="96" t="s">
        <v>25</v>
      </c>
      <c r="M12" s="106">
        <f>AE8</f>
        <v>10</v>
      </c>
      <c r="O12" s="58"/>
      <c r="Q12" s="53"/>
      <c r="S12" s="100" t="s">
        <v>29</v>
      </c>
      <c r="T12" s="101">
        <f>IF(AND($D$6&gt;0,$D$8&gt;0),-AG12,AG12)</f>
        <v>-1</v>
      </c>
      <c r="U12" s="101" t="str">
        <f>"·III"</f>
        <v>·III</v>
      </c>
      <c r="V12" s="102">
        <f>$T12*D8</f>
        <v>-4</v>
      </c>
      <c r="W12" s="102" t="s">
        <v>15</v>
      </c>
      <c r="X12" s="102" t="str">
        <f>IF(Y12&gt;0,"+","")</f>
        <v/>
      </c>
      <c r="Y12" s="102">
        <f>$T12*G8</f>
        <v>-3</v>
      </c>
      <c r="Z12" s="102" t="s">
        <v>14</v>
      </c>
      <c r="AA12" s="102" t="str">
        <f>IF(AB12&gt;0,"+","")</f>
        <v>+</v>
      </c>
      <c r="AB12" s="102">
        <f>$T12*J8</f>
        <v>2</v>
      </c>
      <c r="AC12" s="102" t="s">
        <v>13</v>
      </c>
      <c r="AD12" s="102" t="s">
        <v>25</v>
      </c>
      <c r="AE12" s="102">
        <f>$T12*M8</f>
        <v>-14</v>
      </c>
      <c r="AF12" s="53"/>
      <c r="AG12" s="99">
        <f>LCM(ABS($D$6),ABS($D$8))/$D$8</f>
        <v>1</v>
      </c>
    </row>
    <row r="13" spans="1:33" x14ac:dyDescent="0.3">
      <c r="A13" s="58" t="s">
        <v>2</v>
      </c>
      <c r="B13" s="77" t="str">
        <f>"'"</f>
        <v>'</v>
      </c>
      <c r="D13" s="107">
        <v>0</v>
      </c>
      <c r="E13" s="96" t="s">
        <v>15</v>
      </c>
      <c r="F13" s="96" t="str">
        <f>IF(G13&gt;0,"+","")</f>
        <v>+</v>
      </c>
      <c r="G13" s="96">
        <f>Y13</f>
        <v>5</v>
      </c>
      <c r="H13" s="96" t="s">
        <v>14</v>
      </c>
      <c r="I13" s="96" t="str">
        <f>IF(J13&gt;0,"+","")</f>
        <v/>
      </c>
      <c r="J13" s="96">
        <f>AB13</f>
        <v>-10</v>
      </c>
      <c r="K13" s="96" t="s">
        <v>13</v>
      </c>
      <c r="L13" s="96" t="s">
        <v>25</v>
      </c>
      <c r="M13" s="106">
        <f>AE13</f>
        <v>10</v>
      </c>
      <c r="O13" s="66" t="str">
        <f>T16&amp;U16&amp;" "&amp;S17&amp;" "&amp;IF(T17&lt;0,"("&amp;T17&amp;")",T17)&amp;U17&amp;" → III''"</f>
        <v>1·II' + (-1)·III' → III''</v>
      </c>
      <c r="Q13" s="53"/>
      <c r="S13" s="103"/>
      <c r="T13" s="98"/>
      <c r="U13" s="98" t="s">
        <v>10</v>
      </c>
      <c r="V13" s="104">
        <f>IF($S12="-",V11-V12,V11+V12)</f>
        <v>0</v>
      </c>
      <c r="W13" s="96" t="s">
        <v>15</v>
      </c>
      <c r="X13" s="96" t="str">
        <f>IF(Y13&gt;0,"+","")</f>
        <v>+</v>
      </c>
      <c r="Y13" s="96">
        <f>IF($S12="-",Y11-Y12,Y11+Y12)</f>
        <v>5</v>
      </c>
      <c r="Z13" s="96" t="s">
        <v>14</v>
      </c>
      <c r="AA13" s="96" t="str">
        <f>IF(AB13&gt;0,"+","")</f>
        <v/>
      </c>
      <c r="AB13" s="96">
        <f>IF($S12="-",AB11-AB12,AB11+AB12)</f>
        <v>-10</v>
      </c>
      <c r="AC13" s="96" t="s">
        <v>13</v>
      </c>
      <c r="AD13" s="96" t="s">
        <v>25</v>
      </c>
      <c r="AE13" s="96">
        <f>IF($S12="-",AE11-AE12,AE11+AE12)</f>
        <v>10</v>
      </c>
      <c r="AF13" s="53"/>
    </row>
    <row r="14" spans="1:33" x14ac:dyDescent="0.3">
      <c r="A14" s="58"/>
      <c r="B14" s="58"/>
      <c r="D14" s="58"/>
      <c r="E14" s="58"/>
      <c r="F14" s="58"/>
      <c r="G14" s="58"/>
      <c r="H14" s="58"/>
      <c r="I14" s="58"/>
      <c r="J14" s="58"/>
      <c r="K14" s="58"/>
      <c r="L14" s="58"/>
      <c r="M14" s="66"/>
      <c r="O14" s="64"/>
      <c r="Q14" s="53"/>
      <c r="S14" s="57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58"/>
      <c r="AE14" s="58"/>
      <c r="AF14" s="53"/>
    </row>
    <row r="15" spans="1:33" x14ac:dyDescent="0.3">
      <c r="A15" s="58"/>
      <c r="B15" s="58"/>
      <c r="D15" s="58"/>
      <c r="E15" s="58"/>
      <c r="F15" s="58"/>
      <c r="G15" s="58"/>
      <c r="H15" s="58"/>
      <c r="I15" s="58"/>
      <c r="J15" s="58"/>
      <c r="K15" s="58"/>
      <c r="L15" s="58"/>
      <c r="M15" s="66"/>
      <c r="Q15" s="53"/>
      <c r="S15" s="57"/>
      <c r="T15" s="58"/>
      <c r="U15" s="58"/>
      <c r="V15" s="95" t="str">
        <f>V10</f>
        <v>x₁</v>
      </c>
      <c r="W15" s="95"/>
      <c r="X15" s="95"/>
      <c r="Y15" s="95" t="str">
        <f>Y10</f>
        <v>x₂</v>
      </c>
      <c r="Z15" s="95"/>
      <c r="AA15" s="95"/>
      <c r="AB15" s="95" t="str">
        <f>AB10</f>
        <v>x₃</v>
      </c>
      <c r="AC15" s="95"/>
      <c r="AD15" s="95"/>
      <c r="AE15" s="95">
        <f>AE10</f>
        <v>0</v>
      </c>
      <c r="AF15" s="53"/>
    </row>
    <row r="16" spans="1:33" x14ac:dyDescent="0.3">
      <c r="A16" s="58" t="s">
        <v>0</v>
      </c>
      <c r="B16" s="58"/>
      <c r="D16" s="105">
        <f>D11</f>
        <v>1</v>
      </c>
      <c r="E16" s="96" t="s">
        <v>15</v>
      </c>
      <c r="F16" s="96" t="str">
        <f>IF(G16&gt;0,"+","")</f>
        <v>+</v>
      </c>
      <c r="G16" s="96">
        <f>G11</f>
        <v>2</v>
      </c>
      <c r="H16" s="96" t="s">
        <v>14</v>
      </c>
      <c r="I16" s="96" t="str">
        <f>IF(J16&gt;0,"+","")</f>
        <v/>
      </c>
      <c r="J16" s="96">
        <f>J11</f>
        <v>-3</v>
      </c>
      <c r="K16" s="96" t="s">
        <v>13</v>
      </c>
      <c r="L16" s="96" t="s">
        <v>25</v>
      </c>
      <c r="M16" s="106">
        <f>M11</f>
        <v>6</v>
      </c>
      <c r="Q16" s="53"/>
      <c r="S16" s="97"/>
      <c r="T16" s="98">
        <f>IF(AND($G$12&lt;0,$G$13&lt;0),-AG16,AG16)</f>
        <v>1</v>
      </c>
      <c r="U16" s="98" t="str">
        <f>"·II'"</f>
        <v>·II'</v>
      </c>
      <c r="V16" s="104">
        <v>0</v>
      </c>
      <c r="W16" s="96" t="s">
        <v>15</v>
      </c>
      <c r="X16" s="96" t="str">
        <f>IF(Y16&gt;0,"+","")</f>
        <v>+</v>
      </c>
      <c r="Y16" s="96">
        <f>$T16*G12</f>
        <v>5</v>
      </c>
      <c r="Z16" s="96" t="s">
        <v>14</v>
      </c>
      <c r="AA16" s="96" t="str">
        <f>IF(AB16&gt;0,"+","")</f>
        <v/>
      </c>
      <c r="AB16" s="96">
        <f>$T16*J12</f>
        <v>-10</v>
      </c>
      <c r="AC16" s="96" t="s">
        <v>13</v>
      </c>
      <c r="AD16" s="96" t="s">
        <v>25</v>
      </c>
      <c r="AE16" s="96">
        <f>$T16*M12</f>
        <v>10</v>
      </c>
      <c r="AF16" s="53"/>
      <c r="AG16" s="99">
        <f>LCM(ABS($G$12),ABS($G$13))/$G$12</f>
        <v>1</v>
      </c>
    </row>
    <row r="17" spans="1:35" ht="16.2" thickBot="1" x14ac:dyDescent="0.35">
      <c r="A17" s="58" t="s">
        <v>1</v>
      </c>
      <c r="B17" s="77" t="str">
        <f>"'"</f>
        <v>'</v>
      </c>
      <c r="D17" s="107">
        <v>0</v>
      </c>
      <c r="E17" s="96" t="s">
        <v>15</v>
      </c>
      <c r="F17" s="96" t="str">
        <f>IF(G17&gt;=0,"+","")</f>
        <v>+</v>
      </c>
      <c r="G17" s="96">
        <f>G12</f>
        <v>5</v>
      </c>
      <c r="H17" s="96" t="s">
        <v>14</v>
      </c>
      <c r="I17" s="96" t="str">
        <f>IF(J17&gt;0,"+","")</f>
        <v/>
      </c>
      <c r="J17" s="96">
        <f>J12</f>
        <v>-10</v>
      </c>
      <c r="K17" s="96" t="s">
        <v>13</v>
      </c>
      <c r="L17" s="96" t="s">
        <v>25</v>
      </c>
      <c r="M17" s="106">
        <f>M12</f>
        <v>10</v>
      </c>
      <c r="O17" s="78" t="s">
        <v>23</v>
      </c>
      <c r="Q17" s="53"/>
      <c r="S17" s="100" t="s">
        <v>29</v>
      </c>
      <c r="T17" s="101">
        <f>IF(AND($G$12&gt;0,$G$13&gt;0),-AG17,AG17)</f>
        <v>-1</v>
      </c>
      <c r="U17" s="101" t="str">
        <f>"·III'"</f>
        <v>·III'</v>
      </c>
      <c r="V17" s="108">
        <v>0</v>
      </c>
      <c r="W17" s="102" t="s">
        <v>15</v>
      </c>
      <c r="X17" s="102" t="str">
        <f>IF(Y17&gt;0,"+","")</f>
        <v/>
      </c>
      <c r="Y17" s="102">
        <f>$T17*G13</f>
        <v>-5</v>
      </c>
      <c r="Z17" s="102" t="s">
        <v>14</v>
      </c>
      <c r="AA17" s="102" t="str">
        <f>IF(AB17&gt;0,"+","")</f>
        <v>+</v>
      </c>
      <c r="AB17" s="102">
        <f>$T17*J13</f>
        <v>10</v>
      </c>
      <c r="AC17" s="102" t="s">
        <v>13</v>
      </c>
      <c r="AD17" s="102" t="s">
        <v>25</v>
      </c>
      <c r="AE17" s="102">
        <f>$T17*M13</f>
        <v>-10</v>
      </c>
      <c r="AF17" s="53"/>
      <c r="AG17" s="99">
        <f>LCM(ABS($G$12),ABS($G$13))/$G$13</f>
        <v>1</v>
      </c>
    </row>
    <row r="18" spans="1:35" x14ac:dyDescent="0.3">
      <c r="A18" s="58" t="s">
        <v>2</v>
      </c>
      <c r="B18" s="77" t="str">
        <f>"''"</f>
        <v>''</v>
      </c>
      <c r="D18" s="107">
        <v>0</v>
      </c>
      <c r="E18" s="96" t="s">
        <v>15</v>
      </c>
      <c r="F18" s="96" t="str">
        <f>IF(G18&gt;=0,"+","")</f>
        <v>+</v>
      </c>
      <c r="G18" s="104">
        <v>0</v>
      </c>
      <c r="H18" s="96" t="s">
        <v>14</v>
      </c>
      <c r="I18" s="96" t="str">
        <f>IF(J18&gt;0,"+","")</f>
        <v/>
      </c>
      <c r="J18" s="96">
        <f>AB18</f>
        <v>0</v>
      </c>
      <c r="K18" s="96" t="s">
        <v>13</v>
      </c>
      <c r="L18" s="96" t="s">
        <v>25</v>
      </c>
      <c r="M18" s="106">
        <f>AE18</f>
        <v>0</v>
      </c>
      <c r="Q18" s="53"/>
      <c r="S18" s="103"/>
      <c r="T18" s="98"/>
      <c r="U18" s="98" t="s">
        <v>11</v>
      </c>
      <c r="V18" s="104">
        <f>IF($S17="-",V16-V17,V16+V17)</f>
        <v>0</v>
      </c>
      <c r="W18" s="96" t="s">
        <v>15</v>
      </c>
      <c r="X18" s="96" t="str">
        <f>IF(Y18&gt;0,"+","")</f>
        <v/>
      </c>
      <c r="Y18" s="104">
        <f>IF($S17="-",Y16-Y17,Y16+Y17)</f>
        <v>0</v>
      </c>
      <c r="Z18" s="96" t="s">
        <v>14</v>
      </c>
      <c r="AA18" s="96" t="str">
        <f>IF(AB18&gt;0,"+","")</f>
        <v/>
      </c>
      <c r="AB18" s="96">
        <f>IF($S17="-",AB16-AB17,AB16+AB17)</f>
        <v>0</v>
      </c>
      <c r="AC18" s="96" t="s">
        <v>13</v>
      </c>
      <c r="AD18" s="96" t="s">
        <v>25</v>
      </c>
      <c r="AE18" s="96">
        <f>IF($S17="-",AE16-AE17,AE16+AE17)</f>
        <v>0</v>
      </c>
      <c r="AF18" s="53"/>
    </row>
    <row r="19" spans="1:35" x14ac:dyDescent="0.3">
      <c r="Q19" s="53"/>
      <c r="R19" s="81"/>
      <c r="S19" s="82"/>
      <c r="T19" s="82"/>
      <c r="U19" s="82"/>
      <c r="V19" s="82"/>
      <c r="W19" s="82"/>
      <c r="X19" s="82"/>
      <c r="Y19" s="82"/>
      <c r="Z19" s="82"/>
      <c r="AA19" s="82"/>
      <c r="AB19" s="82"/>
      <c r="AC19" s="82"/>
      <c r="AD19" s="82"/>
      <c r="AE19" s="82"/>
      <c r="AF19" s="83"/>
    </row>
    <row r="20" spans="1:35" x14ac:dyDescent="0.3">
      <c r="A20" s="49" t="str">
        <f>A18&amp;B18&amp;" auflösen:"</f>
        <v>III'' auflösen:</v>
      </c>
      <c r="M20" s="91"/>
      <c r="N20" s="91"/>
      <c r="O20" s="91"/>
      <c r="P20" s="91"/>
      <c r="Q20" s="91"/>
      <c r="R20" s="91"/>
      <c r="U20" s="50"/>
      <c r="W20" s="51"/>
      <c r="X20" s="51"/>
      <c r="Y20" s="51"/>
      <c r="Z20" s="51"/>
    </row>
    <row r="21" spans="1:35" x14ac:dyDescent="0.3">
      <c r="E21" s="114" t="str">
        <f>J18&amp;" "&amp;J5&amp;" = "&amp;M18</f>
        <v>0 x₃ = 0</v>
      </c>
      <c r="F21" s="114"/>
      <c r="G21" s="114"/>
      <c r="I21" s="49" t="str">
        <f>IF(O21=0,"geht nicht!",IF(O21=1,"| : "&amp;IF(J18&lt;0,"("&amp;J18&amp;")",J18),"allgemeingültig"))</f>
        <v>allgemeingültig</v>
      </c>
      <c r="M21" s="91"/>
      <c r="N21" s="91"/>
      <c r="O21" s="51">
        <f>IF(AND(J18=0,M18&lt;&gt;0),0,IF(AND(J18=0,M18=0),2,1))</f>
        <v>2</v>
      </c>
      <c r="P21" s="51"/>
      <c r="Q21" s="51"/>
      <c r="R21" s="51"/>
      <c r="S21" s="51"/>
      <c r="T21" s="51"/>
      <c r="U21" s="50"/>
      <c r="V21" s="51"/>
      <c r="W21" s="51"/>
      <c r="X21" s="51"/>
      <c r="Y21" s="51"/>
      <c r="Z21" s="51"/>
      <c r="AA21" s="51"/>
      <c r="AB21" s="51"/>
      <c r="AC21" s="51"/>
      <c r="AD21" s="51"/>
      <c r="AE21" s="51"/>
      <c r="AF21" s="91"/>
      <c r="AG21" s="91"/>
      <c r="AH21" s="91"/>
      <c r="AI21" s="91"/>
    </row>
    <row r="22" spans="1:35" x14ac:dyDescent="0.3">
      <c r="E22" s="115" t="str">
        <f>IF(O21=1,J5&amp;" = "&amp;M18/J18,IF(O21=0,"","Setze x₃ = t"))</f>
        <v>Setze x₃ = t</v>
      </c>
      <c r="F22" s="115"/>
      <c r="G22" s="115"/>
      <c r="I22" s="84"/>
      <c r="M22" s="91"/>
      <c r="N22" s="91"/>
      <c r="O22" s="51"/>
      <c r="P22" s="51"/>
      <c r="Q22" s="51"/>
      <c r="R22" s="51"/>
      <c r="S22" s="51"/>
      <c r="T22" s="51"/>
      <c r="U22" s="50"/>
      <c r="V22" s="51"/>
      <c r="W22" s="51" t="s">
        <v>5</v>
      </c>
      <c r="X22" s="51" t="e">
        <f>M18/J18</f>
        <v>#DIV/0!</v>
      </c>
      <c r="Y22" s="51"/>
      <c r="Z22" s="51"/>
      <c r="AA22" s="51"/>
      <c r="AB22" s="51"/>
      <c r="AC22" s="51"/>
      <c r="AD22" s="51"/>
      <c r="AE22" s="51"/>
      <c r="AF22" s="91"/>
      <c r="AG22" s="91"/>
      <c r="AH22" s="91"/>
      <c r="AI22" s="91"/>
    </row>
    <row r="23" spans="1:35" ht="6.6" customHeight="1" x14ac:dyDescent="0.3">
      <c r="M23" s="91"/>
      <c r="N23" s="91"/>
      <c r="O23" s="51"/>
      <c r="P23" s="51"/>
      <c r="Q23" s="51"/>
      <c r="R23" s="51"/>
      <c r="S23" s="51"/>
      <c r="T23" s="51"/>
      <c r="U23" s="50"/>
      <c r="V23" s="51"/>
      <c r="W23" s="51"/>
      <c r="X23" s="51"/>
      <c r="Y23" s="51"/>
      <c r="Z23" s="51"/>
      <c r="AA23" s="51"/>
      <c r="AB23" s="51"/>
      <c r="AC23" s="51"/>
      <c r="AD23" s="51"/>
      <c r="AE23" s="51"/>
      <c r="AF23" s="91"/>
      <c r="AG23" s="91"/>
      <c r="AH23" s="91"/>
      <c r="AI23" s="91"/>
    </row>
    <row r="24" spans="1:35" x14ac:dyDescent="0.3">
      <c r="A24" s="49" t="s">
        <v>16</v>
      </c>
      <c r="M24" s="91"/>
      <c r="N24" s="91"/>
      <c r="O24" s="51"/>
      <c r="P24" s="51"/>
      <c r="Q24" s="51"/>
      <c r="R24" s="51"/>
      <c r="S24" s="51"/>
      <c r="T24" s="51"/>
      <c r="U24" s="50"/>
      <c r="V24" s="51"/>
      <c r="W24" s="51"/>
      <c r="X24" s="51">
        <f>M17</f>
        <v>10</v>
      </c>
      <c r="Y24" s="51"/>
      <c r="Z24" s="51"/>
      <c r="AA24" s="51"/>
      <c r="AB24" s="51"/>
      <c r="AC24" s="51"/>
      <c r="AD24" s="51"/>
      <c r="AE24" s="51"/>
      <c r="AF24" s="91"/>
      <c r="AG24" s="91"/>
      <c r="AH24" s="91"/>
      <c r="AI24" s="91"/>
    </row>
    <row r="25" spans="1:35" x14ac:dyDescent="0.3">
      <c r="A25" s="114" t="str">
        <f>IF(O21=0,"",IF(O21=1,G12&amp;" "&amp;G5&amp;IF(J12&gt;0," + "," ")&amp;J12&amp;" · "&amp;IF(X22&lt;0,"("&amp;X22&amp;")",X22)&amp;" = "&amp;M12,G12&amp;" "&amp;G5&amp;IF(J12&gt;0," + "," ")&amp;J12&amp;" · "&amp;"t"&amp;" = "&amp;M12))</f>
        <v>5 x₂ -10 · t = 10</v>
      </c>
      <c r="B25" s="114"/>
      <c r="C25" s="114"/>
      <c r="D25" s="114"/>
      <c r="E25" s="114"/>
      <c r="F25" s="114"/>
      <c r="G25" s="114"/>
      <c r="H25" s="114"/>
      <c r="I25" s="49" t="str">
        <f>IF(O21=0,"",IF(O21=1,"|"&amp;IF(X25&gt;0," - "," + ")&amp;ABS(X25),"|"&amp;IF(J17&gt;0," - "," + ")&amp;ABS(J17)&amp;"t"))</f>
        <v>| + 10t</v>
      </c>
      <c r="M25" s="91"/>
      <c r="N25" s="91"/>
      <c r="O25" s="51"/>
      <c r="P25" s="51"/>
      <c r="Q25" s="51"/>
      <c r="R25" s="51"/>
      <c r="S25" s="51"/>
      <c r="T25" s="51"/>
      <c r="U25" s="50"/>
      <c r="V25" s="51"/>
      <c r="W25" s="51"/>
      <c r="X25" s="51" t="e">
        <f>J17*X22</f>
        <v>#DIV/0!</v>
      </c>
      <c r="Y25" s="51"/>
      <c r="Z25" s="51" t="s">
        <v>30</v>
      </c>
      <c r="AA25" s="51"/>
      <c r="AB25" s="51"/>
      <c r="AC25" s="51"/>
      <c r="AD25" s="51"/>
      <c r="AE25" s="51"/>
      <c r="AF25" s="91"/>
      <c r="AG25" s="91"/>
      <c r="AH25" s="91"/>
      <c r="AI25" s="91"/>
    </row>
    <row r="26" spans="1:35" x14ac:dyDescent="0.3">
      <c r="A26" s="114" t="str">
        <f>IF(O21=0,"",IF(O21=1,G12&amp;" "&amp;G5&amp;" = "&amp;X26,G12&amp;" "&amp;G5&amp;" = "&amp;M17&amp;IF(J17&gt;0," - "," + ")&amp;ABS(J17)&amp;"t"))</f>
        <v>5 x₂ = 10 + 10t</v>
      </c>
      <c r="B26" s="114"/>
      <c r="C26" s="114"/>
      <c r="D26" s="114"/>
      <c r="E26" s="114"/>
      <c r="F26" s="114"/>
      <c r="G26" s="114"/>
      <c r="H26" s="114"/>
      <c r="I26" s="49" t="str">
        <f>IF(O21=0,"",IF(O21=1,IF(G17&lt;&gt;1,"| : "&amp;G17,""),IF(G17&lt;&gt;1,"| : "&amp;G17,"")))</f>
        <v>| : 5</v>
      </c>
      <c r="M26" s="91"/>
      <c r="N26" s="91"/>
      <c r="O26" s="51"/>
      <c r="P26" s="51"/>
      <c r="Q26" s="51"/>
      <c r="R26" s="51"/>
      <c r="S26" s="51"/>
      <c r="T26" s="51"/>
      <c r="U26" s="50"/>
      <c r="V26" s="51"/>
      <c r="W26" s="51"/>
      <c r="X26" s="51" t="e">
        <f>X24-X25</f>
        <v>#DIV/0!</v>
      </c>
      <c r="Y26" s="51">
        <f>M17/G17</f>
        <v>2</v>
      </c>
      <c r="Z26" s="51">
        <f>-J17/G17</f>
        <v>2</v>
      </c>
      <c r="AA26" s="51"/>
      <c r="AB26" s="51"/>
      <c r="AC26" s="51"/>
      <c r="AD26" s="51"/>
      <c r="AE26" s="51"/>
      <c r="AF26" s="91"/>
      <c r="AG26" s="91"/>
      <c r="AH26" s="91"/>
      <c r="AI26" s="91"/>
    </row>
    <row r="27" spans="1:35" x14ac:dyDescent="0.3">
      <c r="A27" s="115" t="str">
        <f>IF(O21=0,"",IF(O21=1,G5&amp;" = "&amp;X27," "&amp;G5&amp;" = "&amp;M17/G12&amp;IF(J17&gt;0," - "," + ")&amp;ABS(J17)/G12&amp;"t"))</f>
        <v xml:space="preserve"> x₂ = 2 + 2t</v>
      </c>
      <c r="B27" s="115"/>
      <c r="C27" s="115"/>
      <c r="D27" s="115"/>
      <c r="E27" s="115"/>
      <c r="F27" s="115"/>
      <c r="G27" s="115"/>
      <c r="H27" s="115"/>
      <c r="O27" s="51"/>
      <c r="P27" s="51"/>
      <c r="Q27" s="51"/>
      <c r="R27" s="51"/>
      <c r="S27" s="51"/>
      <c r="T27" s="51"/>
      <c r="U27" s="50"/>
      <c r="V27" s="51"/>
      <c r="W27" s="51" t="s">
        <v>4</v>
      </c>
      <c r="X27" s="51" t="e">
        <f>X26/G17</f>
        <v>#DIV/0!</v>
      </c>
      <c r="Y27" s="51" t="str">
        <f>M17/G17&amp;IF(J17&gt;0," - "," + ")&amp;ABS(J17)/G17&amp;"t"</f>
        <v>2 + 2t</v>
      </c>
      <c r="Z27" s="51"/>
      <c r="AA27" s="51"/>
      <c r="AB27" s="51"/>
      <c r="AC27" s="51"/>
      <c r="AD27" s="51"/>
      <c r="AE27" s="51"/>
      <c r="AF27" s="91"/>
      <c r="AG27" s="91"/>
      <c r="AH27" s="91"/>
      <c r="AI27" s="91"/>
    </row>
    <row r="28" spans="1:35" ht="6.6" customHeight="1" x14ac:dyDescent="0.3">
      <c r="O28" s="51"/>
      <c r="P28" s="51"/>
      <c r="Q28" s="51"/>
      <c r="R28" s="51"/>
      <c r="S28" s="51"/>
      <c r="T28" s="51"/>
      <c r="U28" s="50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91"/>
      <c r="AG28" s="91"/>
      <c r="AH28" s="91"/>
      <c r="AI28" s="91"/>
    </row>
    <row r="29" spans="1:35" x14ac:dyDescent="0.3">
      <c r="A29" s="49" t="s">
        <v>17</v>
      </c>
      <c r="O29" s="51"/>
      <c r="P29" s="51"/>
      <c r="Q29" s="51"/>
      <c r="R29" s="51"/>
      <c r="S29" s="51"/>
      <c r="T29" s="51"/>
      <c r="U29" s="50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91"/>
      <c r="AG29" s="91"/>
      <c r="AH29" s="91"/>
      <c r="AI29" s="91"/>
    </row>
    <row r="30" spans="1:35" x14ac:dyDescent="0.3">
      <c r="A30" s="114" t="str">
        <f>IF(O21=0,"",IF(O21=1,D16&amp;" "&amp;D5&amp;IF(G16&gt;0," + "," ")&amp;G16&amp;" · "&amp;IF(X27&lt;0,"("&amp;X27&amp;")",X27)&amp;IF(J16&gt;0," + "," ")&amp;J16&amp;" · "&amp;IF(X22&lt;0,"("&amp;X22&amp;")",X22)&amp;" = "&amp;M16,D16&amp;" "&amp;D5&amp;IF(G16&gt;0," + "," ")&amp;G16&amp;" · ("&amp;Y27&amp;")"&amp;IF(J16&gt;0," + "," ")&amp;J16&amp;" · "&amp;"t"&amp;" = "&amp;M16))</f>
        <v>1 x₁ + 2 · (2 + 2t) -3 · t = 6</v>
      </c>
      <c r="B30" s="114"/>
      <c r="C30" s="114"/>
      <c r="D30" s="114"/>
      <c r="E30" s="114"/>
      <c r="F30" s="114"/>
      <c r="G30" s="114"/>
      <c r="H30" s="114"/>
      <c r="I30" s="49" t="str">
        <f>IF(O21=0,"",IF(O21=1,"|"&amp;IF(X30&gt;0," - "," + ")&amp;ABS(X30),"| "&amp;IF(Y30&gt;0,"- ","+ ")&amp;ABS(Y30)&amp;"; "&amp;IF(Z30&gt;0,"- ","+")&amp;Z30&amp;"t"))</f>
        <v>| - 4; - 1t</v>
      </c>
      <c r="O30" s="51"/>
      <c r="P30" s="51"/>
      <c r="Q30" s="51"/>
      <c r="R30" s="51"/>
      <c r="S30" s="51"/>
      <c r="T30" s="51"/>
      <c r="U30" s="50"/>
      <c r="V30" s="51"/>
      <c r="W30" s="51" t="s">
        <v>18</v>
      </c>
      <c r="X30" s="51" t="e">
        <f>G11*X27+J11*X22</f>
        <v>#DIV/0!</v>
      </c>
      <c r="Y30" s="51">
        <f>G11*Y26</f>
        <v>4</v>
      </c>
      <c r="Z30" s="51">
        <f>G11*Z26+J11</f>
        <v>1</v>
      </c>
      <c r="AA30" s="51"/>
      <c r="AB30" s="51"/>
      <c r="AC30" s="51"/>
      <c r="AD30" s="51"/>
      <c r="AE30" s="51"/>
      <c r="AF30" s="91"/>
      <c r="AG30" s="91"/>
      <c r="AH30" s="91"/>
      <c r="AI30" s="91"/>
    </row>
    <row r="31" spans="1:35" x14ac:dyDescent="0.3">
      <c r="A31" s="114" t="str">
        <f>IF(O21=0,"",IF(O21=1,D16&amp;" "&amp;D5&amp;" = "&amp;X31,D16&amp;" "&amp;D5&amp;" = "&amp;Y31&amp;IF(Z31&gt;0," + "," - ")&amp;ABS(Z31)&amp;"t"))</f>
        <v>1 x₁ = 2 - 1t</v>
      </c>
      <c r="B31" s="114"/>
      <c r="C31" s="114"/>
      <c r="D31" s="114"/>
      <c r="E31" s="114"/>
      <c r="F31" s="114"/>
      <c r="G31" s="114"/>
      <c r="H31" s="114"/>
      <c r="I31" s="49" t="str">
        <f>IF(O21=0,"",IF(D16&lt;&gt;1,"| : "&amp;D16,""))</f>
        <v/>
      </c>
      <c r="O31" s="51"/>
      <c r="P31" s="51"/>
      <c r="Q31" s="51"/>
      <c r="R31" s="51"/>
      <c r="S31" s="51"/>
      <c r="T31" s="51"/>
      <c r="U31" s="50"/>
      <c r="V31" s="51"/>
      <c r="W31" s="51"/>
      <c r="X31" s="51" t="e">
        <f>M16-X30</f>
        <v>#DIV/0!</v>
      </c>
      <c r="Y31" s="51">
        <f>M11-Y30</f>
        <v>2</v>
      </c>
      <c r="Z31" s="51">
        <f>-Z30</f>
        <v>-1</v>
      </c>
      <c r="AA31" s="51"/>
      <c r="AB31" s="51"/>
      <c r="AC31" s="51"/>
      <c r="AD31" s="51"/>
      <c r="AE31" s="51"/>
      <c r="AF31" s="91"/>
      <c r="AG31" s="91"/>
      <c r="AH31" s="91"/>
      <c r="AI31" s="91"/>
    </row>
    <row r="32" spans="1:35" x14ac:dyDescent="0.3">
      <c r="A32" s="115" t="str">
        <f>IF(O21=0,"",IF(O21=1,D5&amp;" = "&amp;X32,D5&amp;" = "&amp;Y32&amp;IF(Z32&gt;0," + "," - ")&amp;ABS(Z32)&amp;"t"))</f>
        <v>x₁ = 2 - 1t</v>
      </c>
      <c r="B32" s="115"/>
      <c r="C32" s="115"/>
      <c r="D32" s="115"/>
      <c r="E32" s="115"/>
      <c r="F32" s="115"/>
      <c r="G32" s="115"/>
      <c r="H32" s="115"/>
      <c r="O32" s="51"/>
      <c r="P32" s="51"/>
      <c r="Q32" s="51"/>
      <c r="R32" s="51"/>
      <c r="S32" s="51"/>
      <c r="T32" s="51"/>
      <c r="U32" s="50"/>
      <c r="V32" s="51"/>
      <c r="W32" s="51" t="s">
        <v>3</v>
      </c>
      <c r="X32" s="51" t="e">
        <f>X31/D16</f>
        <v>#DIV/0!</v>
      </c>
      <c r="Y32" s="51">
        <f>Y31/D16</f>
        <v>2</v>
      </c>
      <c r="Z32" s="51">
        <f>Z31/D16</f>
        <v>-1</v>
      </c>
      <c r="AA32" s="51"/>
      <c r="AB32" s="51"/>
      <c r="AC32" s="51"/>
      <c r="AD32" s="51"/>
      <c r="AE32" s="51"/>
      <c r="AF32" s="91"/>
      <c r="AG32" s="91"/>
      <c r="AH32" s="91"/>
      <c r="AI32" s="91"/>
    </row>
    <row r="33" spans="1:35" s="51" customFormat="1" ht="5.4" customHeight="1" x14ac:dyDescent="0.3">
      <c r="A33" s="49"/>
      <c r="B33" s="49"/>
      <c r="C33" s="49"/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49"/>
      <c r="U33" s="50"/>
      <c r="AF33" s="91"/>
      <c r="AG33" s="91"/>
      <c r="AH33" s="91"/>
      <c r="AI33" s="91"/>
    </row>
    <row r="34" spans="1:35" s="51" customFormat="1" ht="13.8" customHeight="1" x14ac:dyDescent="0.3">
      <c r="A34" s="49"/>
      <c r="B34" s="49"/>
      <c r="C34" s="49"/>
      <c r="D34" s="49"/>
      <c r="E34" s="49"/>
      <c r="F34" s="49"/>
      <c r="G34" s="49"/>
      <c r="H34" s="49"/>
      <c r="I34" s="49"/>
      <c r="J34" s="49"/>
      <c r="K34" s="49"/>
      <c r="L34" s="49"/>
      <c r="M34" s="49"/>
      <c r="N34" s="49"/>
      <c r="U34" s="50"/>
      <c r="Y34" s="51" t="str">
        <f>Y32&amp;IF(Z32&gt;0," + "," - ")&amp;ABS(Z32)&amp;"t"</f>
        <v>2 - 1t</v>
      </c>
      <c r="AF34" s="91"/>
      <c r="AG34" s="91"/>
      <c r="AH34" s="91"/>
      <c r="AI34" s="91"/>
    </row>
    <row r="35" spans="1:35" s="51" customFormat="1" x14ac:dyDescent="0.3">
      <c r="A35" s="49" t="s">
        <v>19</v>
      </c>
      <c r="B35" s="49"/>
      <c r="C35" s="49"/>
      <c r="D35" s="49"/>
      <c r="E35" s="49"/>
      <c r="H35" s="120" t="str">
        <f>IF(O21=0,"L = { }",IF(O21=1,"L = { ("&amp;X32&amp;"|"&amp;X27&amp;"|"&amp;X22&amp;") }","L = { ("&amp;Y34&amp;" | "&amp;Y27&amp;" | t) | t ϵ R}"))</f>
        <v>L = { (2 - 1t | 2 + 2t | t) | t ϵ R}</v>
      </c>
      <c r="I35" s="120"/>
      <c r="J35" s="120"/>
      <c r="K35" s="120"/>
      <c r="L35" s="120"/>
      <c r="M35" s="120"/>
      <c r="N35" s="120"/>
      <c r="O35" s="120"/>
      <c r="P35" s="91"/>
      <c r="Q35" s="91"/>
      <c r="R35" s="91"/>
      <c r="S35" s="109" t="s">
        <v>24</v>
      </c>
      <c r="T35" s="91"/>
      <c r="U35" s="110"/>
      <c r="V35" s="91"/>
      <c r="W35" s="91"/>
      <c r="X35" s="91"/>
      <c r="Y35" s="91"/>
      <c r="Z35" s="91"/>
      <c r="AA35" s="91"/>
      <c r="AB35" s="91"/>
      <c r="AC35" s="91"/>
      <c r="AD35" s="91"/>
      <c r="AE35" s="91"/>
      <c r="AF35" s="91"/>
      <c r="AG35" s="91"/>
      <c r="AH35" s="91"/>
      <c r="AI35" s="91"/>
    </row>
    <row r="36" spans="1:35" x14ac:dyDescent="0.3">
      <c r="O36" s="91"/>
      <c r="P36" s="91"/>
      <c r="Q36" s="91"/>
      <c r="R36" s="91"/>
      <c r="S36" s="91"/>
      <c r="T36" s="91"/>
      <c r="U36" s="91"/>
      <c r="V36" s="91"/>
      <c r="W36" s="91"/>
      <c r="X36" s="91"/>
      <c r="Y36" s="91"/>
      <c r="Z36" s="91"/>
      <c r="AA36" s="91"/>
      <c r="AB36" s="91"/>
      <c r="AC36" s="91"/>
      <c r="AD36" s="91"/>
      <c r="AE36" s="91"/>
      <c r="AF36" s="91"/>
      <c r="AG36" s="91"/>
      <c r="AH36" s="91"/>
      <c r="AI36" s="91"/>
    </row>
    <row r="37" spans="1:35" x14ac:dyDescent="0.3">
      <c r="O37" s="91"/>
      <c r="P37" s="91"/>
      <c r="Q37" s="91"/>
      <c r="R37" s="91"/>
      <c r="S37" s="91"/>
      <c r="T37" s="91"/>
      <c r="U37" s="91"/>
      <c r="V37" s="91"/>
      <c r="W37" s="91"/>
      <c r="X37" s="91"/>
      <c r="Y37" s="91"/>
      <c r="Z37" s="91"/>
      <c r="AA37" s="91"/>
      <c r="AB37" s="91"/>
      <c r="AC37" s="91"/>
      <c r="AD37" s="91"/>
      <c r="AE37" s="91"/>
      <c r="AF37" s="91"/>
      <c r="AG37" s="91"/>
      <c r="AH37" s="91"/>
      <c r="AI37" s="91"/>
    </row>
    <row r="38" spans="1:35" x14ac:dyDescent="0.3">
      <c r="O38" s="91"/>
      <c r="P38" s="91"/>
      <c r="Q38" s="91"/>
      <c r="R38" s="91"/>
      <c r="S38" s="91"/>
      <c r="T38" s="91"/>
      <c r="U38" s="91"/>
      <c r="V38" s="91"/>
      <c r="W38" s="91"/>
      <c r="X38" s="91"/>
      <c r="Y38" s="91"/>
      <c r="Z38" s="91"/>
      <c r="AA38" s="91"/>
      <c r="AB38" s="91"/>
      <c r="AC38" s="91"/>
      <c r="AD38" s="91"/>
      <c r="AE38" s="91"/>
      <c r="AF38" s="91"/>
      <c r="AG38" s="91"/>
      <c r="AH38" s="91"/>
      <c r="AI38" s="91"/>
    </row>
  </sheetData>
  <sheetProtection sheet="1" objects="1" scenarios="1"/>
  <mergeCells count="10">
    <mergeCell ref="T3:AE3"/>
    <mergeCell ref="E21:G21"/>
    <mergeCell ref="E22:G22"/>
    <mergeCell ref="A30:H30"/>
    <mergeCell ref="H35:O35"/>
    <mergeCell ref="A25:H25"/>
    <mergeCell ref="A26:H26"/>
    <mergeCell ref="A27:H27"/>
    <mergeCell ref="A31:H31"/>
    <mergeCell ref="A32:H32"/>
  </mergeCells>
  <pageMargins left="0.43307086614173229" right="0.23622047244094491" top="0.74803149606299213" bottom="0.74803149606299213" header="0.31496062992125984" footer="0.31496062992125984"/>
  <pageSetup paperSize="9" orientation="landscape" horizontalDpi="1200" verticalDpi="1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5"/>
  <sheetViews>
    <sheetView zoomScaleNormal="100" workbookViewId="0">
      <selection activeCell="N5" sqref="N5"/>
    </sheetView>
  </sheetViews>
  <sheetFormatPr baseColWidth="10" defaultColWidth="11.44140625" defaultRowHeight="15.6" x14ac:dyDescent="0.3"/>
  <cols>
    <col min="1" max="1" width="2.6640625" style="49" bestFit="1" customWidth="1"/>
    <col min="2" max="2" width="2.33203125" style="49" bestFit="1" customWidth="1"/>
    <col min="3" max="3" width="1.109375" style="49" customWidth="1"/>
    <col min="4" max="4" width="6.44140625" style="49" customWidth="1"/>
    <col min="5" max="5" width="3.21875" style="49" bestFit="1" customWidth="1"/>
    <col min="6" max="6" width="2.33203125" style="49" bestFit="1" customWidth="1"/>
    <col min="7" max="7" width="6.6640625" style="49" customWidth="1"/>
    <col min="8" max="8" width="3.21875" style="49" bestFit="1" customWidth="1"/>
    <col min="9" max="9" width="2.33203125" style="49" bestFit="1" customWidth="1"/>
    <col min="10" max="10" width="6.77734375" style="49" customWidth="1"/>
    <col min="11" max="11" width="3.21875" style="49" bestFit="1" customWidth="1"/>
    <col min="12" max="12" width="2.33203125" style="49" bestFit="1" customWidth="1"/>
    <col min="13" max="13" width="7.6640625" style="49" customWidth="1"/>
    <col min="14" max="14" width="1.33203125" style="49" customWidth="1"/>
    <col min="15" max="15" width="22.33203125" style="49" customWidth="1"/>
    <col min="16" max="16" width="0.88671875" style="49" customWidth="1"/>
    <col min="17" max="17" width="1.88671875" style="49" customWidth="1"/>
    <col min="18" max="18" width="3.88671875" style="49" customWidth="1"/>
    <col min="19" max="19" width="3.77734375" style="49" customWidth="1"/>
    <col min="20" max="20" width="3.88671875" style="49" customWidth="1"/>
    <col min="21" max="21" width="4.88671875" style="49" customWidth="1"/>
    <col min="22" max="22" width="6.6640625" style="49" customWidth="1"/>
    <col min="23" max="23" width="3.21875" style="49" bestFit="1" customWidth="1"/>
    <col min="24" max="24" width="2.33203125" style="49" bestFit="1" customWidth="1"/>
    <col min="25" max="25" width="7.109375" style="49" customWidth="1"/>
    <col min="26" max="26" width="3.21875" style="49" bestFit="1" customWidth="1"/>
    <col min="27" max="27" width="2.33203125" style="49" bestFit="1" customWidth="1"/>
    <col min="28" max="28" width="7.21875" style="49" customWidth="1"/>
    <col min="29" max="29" width="3.21875" style="49" bestFit="1" customWidth="1"/>
    <col min="30" max="30" width="2.33203125" style="49" bestFit="1" customWidth="1"/>
    <col min="31" max="31" width="7.6640625" style="49" customWidth="1"/>
    <col min="32" max="32" width="2" style="49" customWidth="1"/>
    <col min="33" max="33" width="0" style="49" hidden="1" customWidth="1"/>
    <col min="34" max="34" width="1.109375" style="49" customWidth="1"/>
    <col min="35" max="16384" width="11.44140625" style="49"/>
  </cols>
  <sheetData>
    <row r="1" spans="1:33" ht="17.399999999999999" x14ac:dyDescent="0.3">
      <c r="A1" s="47" t="s">
        <v>22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8"/>
    </row>
    <row r="2" spans="1:33" ht="6" customHeight="1" x14ac:dyDescent="0.3">
      <c r="A2" s="52"/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Q2" s="53"/>
      <c r="R2" s="54"/>
      <c r="S2" s="55"/>
      <c r="T2" s="55"/>
      <c r="U2" s="55"/>
      <c r="V2" s="55"/>
      <c r="W2" s="55"/>
      <c r="X2" s="55"/>
      <c r="Y2" s="55"/>
      <c r="Z2" s="55"/>
      <c r="AA2" s="55"/>
      <c r="AB2" s="55"/>
      <c r="AC2" s="55"/>
      <c r="AD2" s="55"/>
      <c r="AE2" s="55"/>
      <c r="AF2" s="56"/>
    </row>
    <row r="3" spans="1:33" ht="17.399999999999999" x14ac:dyDescent="0.3">
      <c r="A3" s="57" t="s">
        <v>7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Q3" s="53"/>
      <c r="T3" s="116" t="s">
        <v>8</v>
      </c>
      <c r="U3" s="116"/>
      <c r="V3" s="116"/>
      <c r="W3" s="116"/>
      <c r="X3" s="116"/>
      <c r="Y3" s="116"/>
      <c r="Z3" s="116"/>
      <c r="AA3" s="116"/>
      <c r="AB3" s="116"/>
      <c r="AC3" s="116"/>
      <c r="AD3" s="116"/>
      <c r="AE3" s="116"/>
      <c r="AF3" s="53"/>
    </row>
    <row r="4" spans="1:33" ht="6.6" customHeight="1" x14ac:dyDescent="0.3">
      <c r="Q4" s="53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3"/>
    </row>
    <row r="5" spans="1:33" x14ac:dyDescent="0.3">
      <c r="D5" s="92" t="s">
        <v>15</v>
      </c>
      <c r="E5" s="93"/>
      <c r="F5" s="93"/>
      <c r="G5" s="92" t="s">
        <v>14</v>
      </c>
      <c r="H5" s="93"/>
      <c r="I5" s="93"/>
      <c r="J5" s="92" t="s">
        <v>13</v>
      </c>
      <c r="O5" s="94" t="s">
        <v>6</v>
      </c>
      <c r="Q5" s="53"/>
      <c r="T5" s="58"/>
      <c r="U5" s="58"/>
      <c r="V5" s="95" t="str">
        <f>D5</f>
        <v>x₁</v>
      </c>
      <c r="W5" s="95"/>
      <c r="X5" s="95"/>
      <c r="Y5" s="95" t="str">
        <f>G5</f>
        <v>x₂</v>
      </c>
      <c r="Z5" s="95"/>
      <c r="AA5" s="95"/>
      <c r="AB5" s="95" t="str">
        <f>J5</f>
        <v>x₃</v>
      </c>
      <c r="AC5" s="95"/>
      <c r="AD5" s="95"/>
      <c r="AE5" s="95">
        <f>M5</f>
        <v>0</v>
      </c>
      <c r="AF5" s="53"/>
    </row>
    <row r="6" spans="1:33" x14ac:dyDescent="0.3">
      <c r="A6" s="58" t="s">
        <v>0</v>
      </c>
      <c r="B6" s="58"/>
      <c r="D6" s="105"/>
      <c r="E6" s="96" t="s">
        <v>15</v>
      </c>
      <c r="F6" s="96" t="str">
        <f>IF(G6&gt;0,"+","")</f>
        <v/>
      </c>
      <c r="G6" s="96"/>
      <c r="H6" s="96" t="s">
        <v>14</v>
      </c>
      <c r="I6" s="96" t="str">
        <f>IF(J6&gt;0,"+","")</f>
        <v/>
      </c>
      <c r="J6" s="96"/>
      <c r="K6" s="96" t="s">
        <v>13</v>
      </c>
      <c r="L6" s="96" t="s">
        <v>25</v>
      </c>
      <c r="M6" s="106"/>
      <c r="O6" s="64"/>
      <c r="Q6" s="53"/>
      <c r="S6" s="98"/>
      <c r="T6" s="98" t="s">
        <v>20</v>
      </c>
      <c r="U6" s="98" t="str">
        <f>"·I"</f>
        <v>·I</v>
      </c>
      <c r="V6" s="96"/>
      <c r="W6" s="96" t="s">
        <v>15</v>
      </c>
      <c r="X6" s="96"/>
      <c r="Y6" s="96"/>
      <c r="Z6" s="96" t="s">
        <v>14</v>
      </c>
      <c r="AA6" s="96"/>
      <c r="AB6" s="96"/>
      <c r="AC6" s="96" t="s">
        <v>13</v>
      </c>
      <c r="AD6" s="96" t="s">
        <v>25</v>
      </c>
      <c r="AE6" s="96"/>
      <c r="AF6" s="53"/>
      <c r="AG6" s="99" t="e">
        <f>LCM(ABS($D$6),ABS($D$7))/$D$6</f>
        <v>#DIV/0!</v>
      </c>
    </row>
    <row r="7" spans="1:33" ht="16.2" thickBot="1" x14ac:dyDescent="0.35">
      <c r="A7" s="58" t="s">
        <v>1</v>
      </c>
      <c r="B7" s="58"/>
      <c r="D7" s="105"/>
      <c r="E7" s="96" t="s">
        <v>15</v>
      </c>
      <c r="F7" s="96" t="str">
        <f>IF(G7&gt;0,"+","")</f>
        <v/>
      </c>
      <c r="G7" s="96"/>
      <c r="H7" s="96" t="s">
        <v>14</v>
      </c>
      <c r="I7" s="96" t="str">
        <f t="shared" ref="I7:I8" si="0">IF(J7&gt;0,"+","")</f>
        <v/>
      </c>
      <c r="J7" s="96"/>
      <c r="K7" s="96" t="s">
        <v>13</v>
      </c>
      <c r="L7" s="96" t="s">
        <v>25</v>
      </c>
      <c r="M7" s="106"/>
      <c r="O7" s="66" t="str">
        <f>T6&amp;U6&amp;" "&amp;S7&amp;" "&amp;T7&amp;U7&amp;" → II'"</f>
        <v xml:space="preserve">   ·I         ·II → II'</v>
      </c>
      <c r="Q7" s="53"/>
      <c r="S7" s="111" t="s">
        <v>20</v>
      </c>
      <c r="T7" s="101" t="s">
        <v>21</v>
      </c>
      <c r="U7" s="101" t="str">
        <f>"·II"</f>
        <v>·II</v>
      </c>
      <c r="V7" s="102"/>
      <c r="W7" s="102" t="s">
        <v>15</v>
      </c>
      <c r="X7" s="102"/>
      <c r="Y7" s="102"/>
      <c r="Z7" s="102" t="s">
        <v>14</v>
      </c>
      <c r="AA7" s="102"/>
      <c r="AB7" s="102"/>
      <c r="AC7" s="102" t="s">
        <v>13</v>
      </c>
      <c r="AD7" s="102" t="s">
        <v>25</v>
      </c>
      <c r="AE7" s="102"/>
      <c r="AF7" s="53"/>
      <c r="AG7" s="99" t="e">
        <f>LCM(ABS($D$6),ABS($D7))/D7</f>
        <v>#DIV/0!</v>
      </c>
    </row>
    <row r="8" spans="1:33" x14ac:dyDescent="0.3">
      <c r="A8" s="58" t="s">
        <v>2</v>
      </c>
      <c r="B8" s="58"/>
      <c r="D8" s="105"/>
      <c r="E8" s="96" t="s">
        <v>15</v>
      </c>
      <c r="F8" s="96" t="str">
        <f>IF(G8&gt;0,"+","")</f>
        <v/>
      </c>
      <c r="G8" s="96"/>
      <c r="H8" s="96" t="s">
        <v>14</v>
      </c>
      <c r="I8" s="96" t="str">
        <f t="shared" si="0"/>
        <v/>
      </c>
      <c r="J8" s="96"/>
      <c r="K8" s="96" t="s">
        <v>13</v>
      </c>
      <c r="L8" s="96" t="s">
        <v>25</v>
      </c>
      <c r="M8" s="106"/>
      <c r="O8" s="66" t="str">
        <f>T11&amp;U11&amp;" "&amp;S12&amp;" "&amp;T12&amp;U12&amp;" → III'"</f>
        <v xml:space="preserve">    ·I         ·III → III'</v>
      </c>
      <c r="Q8" s="53"/>
      <c r="S8" s="103"/>
      <c r="T8" s="98"/>
      <c r="U8" s="98" t="s">
        <v>9</v>
      </c>
      <c r="V8" s="104">
        <v>0</v>
      </c>
      <c r="W8" s="96" t="s">
        <v>15</v>
      </c>
      <c r="X8" s="96"/>
      <c r="Y8" s="96"/>
      <c r="Z8" s="96" t="s">
        <v>14</v>
      </c>
      <c r="AA8" s="96"/>
      <c r="AB8" s="96"/>
      <c r="AC8" s="96" t="s">
        <v>13</v>
      </c>
      <c r="AD8" s="96" t="s">
        <v>25</v>
      </c>
      <c r="AE8" s="96"/>
      <c r="AF8" s="53"/>
    </row>
    <row r="9" spans="1:33" x14ac:dyDescent="0.3">
      <c r="A9" s="58"/>
      <c r="B9" s="58"/>
      <c r="D9" s="72"/>
      <c r="E9" s="72"/>
      <c r="F9" s="72"/>
      <c r="G9" s="72"/>
      <c r="H9" s="72"/>
      <c r="I9" s="72"/>
      <c r="J9" s="72"/>
      <c r="K9" s="72"/>
      <c r="L9" s="72"/>
      <c r="M9" s="72"/>
      <c r="O9" s="66"/>
      <c r="Q9" s="53"/>
      <c r="S9" s="57"/>
      <c r="T9" s="58"/>
      <c r="U9" s="58"/>
      <c r="V9" s="73"/>
      <c r="W9" s="73"/>
      <c r="X9" s="73"/>
      <c r="Y9" s="73"/>
      <c r="Z9" s="73"/>
      <c r="AA9" s="73"/>
      <c r="AB9" s="73"/>
      <c r="AC9" s="73"/>
      <c r="AD9" s="73"/>
      <c r="AE9" s="73"/>
      <c r="AF9" s="53"/>
    </row>
    <row r="10" spans="1:33" x14ac:dyDescent="0.3">
      <c r="A10" s="58"/>
      <c r="B10" s="58"/>
      <c r="O10" s="66"/>
      <c r="Q10" s="53"/>
      <c r="S10" s="57"/>
      <c r="T10" s="58"/>
      <c r="U10" s="58"/>
      <c r="V10" s="95" t="str">
        <f>V5</f>
        <v>x₁</v>
      </c>
      <c r="W10" s="95"/>
      <c r="X10" s="95"/>
      <c r="Y10" s="95" t="str">
        <f>Y5</f>
        <v>x₂</v>
      </c>
      <c r="Z10" s="95"/>
      <c r="AA10" s="95"/>
      <c r="AB10" s="95" t="str">
        <f>AB5</f>
        <v>x₃</v>
      </c>
      <c r="AC10" s="95"/>
      <c r="AD10" s="95"/>
      <c r="AE10" s="95">
        <f>AE5</f>
        <v>0</v>
      </c>
      <c r="AF10" s="53"/>
    </row>
    <row r="11" spans="1:33" x14ac:dyDescent="0.3">
      <c r="A11" s="58" t="s">
        <v>0</v>
      </c>
      <c r="B11" s="58"/>
      <c r="D11" s="105"/>
      <c r="E11" s="96" t="s">
        <v>15</v>
      </c>
      <c r="F11" s="96" t="str">
        <f>IF(G11&gt;0,"+","")</f>
        <v/>
      </c>
      <c r="G11" s="96"/>
      <c r="H11" s="96" t="s">
        <v>14</v>
      </c>
      <c r="I11" s="96" t="str">
        <f>IF(J11&gt;0,"+","")</f>
        <v/>
      </c>
      <c r="J11" s="96"/>
      <c r="K11" s="96" t="s">
        <v>13</v>
      </c>
      <c r="L11" s="96" t="s">
        <v>25</v>
      </c>
      <c r="M11" s="106"/>
      <c r="O11" s="58"/>
      <c r="Q11" s="53"/>
      <c r="S11" s="98"/>
      <c r="T11" s="98" t="s">
        <v>21</v>
      </c>
      <c r="U11" s="98" t="str">
        <f>"·I"</f>
        <v>·I</v>
      </c>
      <c r="V11" s="96"/>
      <c r="W11" s="96" t="s">
        <v>15</v>
      </c>
      <c r="X11" s="96"/>
      <c r="Y11" s="96"/>
      <c r="Z11" s="96" t="s">
        <v>14</v>
      </c>
      <c r="AA11" s="96"/>
      <c r="AB11" s="96"/>
      <c r="AC11" s="96" t="s">
        <v>13</v>
      </c>
      <c r="AD11" s="96" t="s">
        <v>25</v>
      </c>
      <c r="AE11" s="96"/>
      <c r="AF11" s="53"/>
      <c r="AG11" s="99" t="e">
        <f>LCM(ABS($D$6),ABS($D$8))/$D$6</f>
        <v>#DIV/0!</v>
      </c>
    </row>
    <row r="12" spans="1:33" ht="16.2" thickBot="1" x14ac:dyDescent="0.35">
      <c r="A12" s="58" t="s">
        <v>1</v>
      </c>
      <c r="B12" s="77" t="str">
        <f>"'"</f>
        <v>'</v>
      </c>
      <c r="D12" s="107">
        <v>0</v>
      </c>
      <c r="E12" s="96" t="s">
        <v>15</v>
      </c>
      <c r="F12" s="96" t="str">
        <f>IF(G12&gt;0,"+","")</f>
        <v/>
      </c>
      <c r="G12" s="96"/>
      <c r="H12" s="96" t="s">
        <v>14</v>
      </c>
      <c r="I12" s="96" t="str">
        <f>IF(J12&gt;0,"+","")</f>
        <v/>
      </c>
      <c r="J12" s="96"/>
      <c r="K12" s="96" t="s">
        <v>13</v>
      </c>
      <c r="L12" s="96" t="s">
        <v>25</v>
      </c>
      <c r="M12" s="106"/>
      <c r="O12" s="58"/>
      <c r="Q12" s="53"/>
      <c r="S12" s="111" t="s">
        <v>20</v>
      </c>
      <c r="T12" s="101" t="s">
        <v>21</v>
      </c>
      <c r="U12" s="101" t="str">
        <f>"·III"</f>
        <v>·III</v>
      </c>
      <c r="V12" s="102"/>
      <c r="W12" s="102" t="s">
        <v>15</v>
      </c>
      <c r="X12" s="102"/>
      <c r="Y12" s="102"/>
      <c r="Z12" s="102" t="s">
        <v>14</v>
      </c>
      <c r="AA12" s="102"/>
      <c r="AB12" s="102"/>
      <c r="AC12" s="102" t="s">
        <v>13</v>
      </c>
      <c r="AD12" s="102" t="s">
        <v>25</v>
      </c>
      <c r="AE12" s="102"/>
      <c r="AF12" s="53"/>
      <c r="AG12" s="99" t="e">
        <f>LCM(ABS($D$6),ABS($D$8))/$D$8</f>
        <v>#DIV/0!</v>
      </c>
    </row>
    <row r="13" spans="1:33" x14ac:dyDescent="0.3">
      <c r="A13" s="58" t="s">
        <v>2</v>
      </c>
      <c r="B13" s="77" t="str">
        <f>"'"</f>
        <v>'</v>
      </c>
      <c r="D13" s="107">
        <v>0</v>
      </c>
      <c r="E13" s="96" t="s">
        <v>15</v>
      </c>
      <c r="F13" s="96" t="str">
        <f>IF(G13&gt;0,"+","")</f>
        <v/>
      </c>
      <c r="G13" s="96"/>
      <c r="H13" s="96" t="s">
        <v>14</v>
      </c>
      <c r="I13" s="96" t="str">
        <f>IF(J13&gt;0,"+","")</f>
        <v/>
      </c>
      <c r="J13" s="96"/>
      <c r="K13" s="96" t="s">
        <v>13</v>
      </c>
      <c r="L13" s="96" t="s">
        <v>25</v>
      </c>
      <c r="M13" s="106"/>
      <c r="O13" s="66" t="str">
        <f>T16&amp;U16&amp;" "&amp;S17&amp;" "&amp;T17&amp;U17&amp;" → III''"</f>
        <v xml:space="preserve">    ·II'         ·III' → III''</v>
      </c>
      <c r="Q13" s="53"/>
      <c r="S13" s="103"/>
      <c r="T13" s="98"/>
      <c r="U13" s="98" t="s">
        <v>10</v>
      </c>
      <c r="V13" s="104">
        <v>0</v>
      </c>
      <c r="W13" s="96" t="s">
        <v>15</v>
      </c>
      <c r="X13" s="96"/>
      <c r="Y13" s="96"/>
      <c r="Z13" s="96" t="s">
        <v>14</v>
      </c>
      <c r="AA13" s="96"/>
      <c r="AB13" s="96"/>
      <c r="AC13" s="96" t="s">
        <v>13</v>
      </c>
      <c r="AD13" s="96" t="s">
        <v>25</v>
      </c>
      <c r="AE13" s="96"/>
      <c r="AF13" s="53"/>
    </row>
    <row r="14" spans="1:33" x14ac:dyDescent="0.3">
      <c r="A14" s="58"/>
      <c r="B14" s="58"/>
      <c r="D14" s="58"/>
      <c r="E14" s="58"/>
      <c r="F14" s="58"/>
      <c r="G14" s="58"/>
      <c r="H14" s="58"/>
      <c r="I14" s="58"/>
      <c r="J14" s="58"/>
      <c r="K14" s="58"/>
      <c r="L14" s="58"/>
      <c r="M14" s="66"/>
      <c r="O14" s="66"/>
      <c r="Q14" s="53"/>
      <c r="S14" s="57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58"/>
      <c r="AE14" s="58"/>
      <c r="AF14" s="53"/>
    </row>
    <row r="15" spans="1:33" x14ac:dyDescent="0.3">
      <c r="A15" s="58"/>
      <c r="B15" s="58"/>
      <c r="D15" s="58"/>
      <c r="E15" s="58"/>
      <c r="F15" s="58"/>
      <c r="G15" s="58"/>
      <c r="H15" s="58"/>
      <c r="I15" s="58"/>
      <c r="J15" s="58"/>
      <c r="K15" s="58"/>
      <c r="L15" s="58"/>
      <c r="M15" s="66"/>
      <c r="Q15" s="53"/>
      <c r="S15" s="57"/>
      <c r="T15" s="58"/>
      <c r="U15" s="58"/>
      <c r="V15" s="95" t="str">
        <f>V10</f>
        <v>x₁</v>
      </c>
      <c r="W15" s="95"/>
      <c r="X15" s="95"/>
      <c r="Y15" s="95" t="str">
        <f>Y10</f>
        <v>x₂</v>
      </c>
      <c r="Z15" s="95"/>
      <c r="AA15" s="95"/>
      <c r="AB15" s="95" t="str">
        <f>AB10</f>
        <v>x₃</v>
      </c>
      <c r="AC15" s="95"/>
      <c r="AD15" s="95"/>
      <c r="AE15" s="95">
        <f>AE10</f>
        <v>0</v>
      </c>
      <c r="AF15" s="53"/>
    </row>
    <row r="16" spans="1:33" x14ac:dyDescent="0.3">
      <c r="A16" s="58" t="s">
        <v>0</v>
      </c>
      <c r="B16" s="58"/>
      <c r="D16" s="105"/>
      <c r="E16" s="96" t="s">
        <v>15</v>
      </c>
      <c r="F16" s="96" t="str">
        <f>IF(G16&gt;0,"+","")</f>
        <v/>
      </c>
      <c r="G16" s="96"/>
      <c r="H16" s="96" t="s">
        <v>14</v>
      </c>
      <c r="I16" s="96" t="str">
        <f>IF(J16&gt;0,"+","")</f>
        <v/>
      </c>
      <c r="J16" s="96"/>
      <c r="K16" s="96" t="s">
        <v>13</v>
      </c>
      <c r="L16" s="96" t="s">
        <v>25</v>
      </c>
      <c r="M16" s="106"/>
      <c r="Q16" s="53"/>
      <c r="S16" s="98"/>
      <c r="T16" s="98" t="s">
        <v>21</v>
      </c>
      <c r="U16" s="98" t="str">
        <f>"·II'"</f>
        <v>·II'</v>
      </c>
      <c r="V16" s="104">
        <v>0</v>
      </c>
      <c r="W16" s="96" t="s">
        <v>15</v>
      </c>
      <c r="X16" s="96"/>
      <c r="Y16" s="96"/>
      <c r="Z16" s="96" t="s">
        <v>14</v>
      </c>
      <c r="AA16" s="96"/>
      <c r="AB16" s="96"/>
      <c r="AC16" s="96" t="s">
        <v>13</v>
      </c>
      <c r="AD16" s="96" t="s">
        <v>25</v>
      </c>
      <c r="AE16" s="96"/>
      <c r="AF16" s="53"/>
      <c r="AG16" s="99" t="e">
        <f>LCM(ABS($G$12),ABS($G$13))/$G$12</f>
        <v>#DIV/0!</v>
      </c>
    </row>
    <row r="17" spans="1:36" ht="16.2" thickBot="1" x14ac:dyDescent="0.35">
      <c r="A17" s="58" t="s">
        <v>1</v>
      </c>
      <c r="B17" s="77" t="str">
        <f>"'"</f>
        <v>'</v>
      </c>
      <c r="D17" s="107">
        <v>0</v>
      </c>
      <c r="E17" s="96" t="s">
        <v>15</v>
      </c>
      <c r="F17" s="96" t="str">
        <f>IF(G17&gt;0,"+","")</f>
        <v/>
      </c>
      <c r="G17" s="96"/>
      <c r="H17" s="96" t="s">
        <v>14</v>
      </c>
      <c r="I17" s="96" t="str">
        <f>IF(J17&gt;0,"+","")</f>
        <v/>
      </c>
      <c r="J17" s="96"/>
      <c r="K17" s="96" t="s">
        <v>13</v>
      </c>
      <c r="L17" s="96" t="s">
        <v>25</v>
      </c>
      <c r="M17" s="106"/>
      <c r="O17" s="78" t="s">
        <v>23</v>
      </c>
      <c r="Q17" s="53"/>
      <c r="S17" s="111" t="s">
        <v>20</v>
      </c>
      <c r="T17" s="101" t="s">
        <v>21</v>
      </c>
      <c r="U17" s="101" t="str">
        <f>"·III'"</f>
        <v>·III'</v>
      </c>
      <c r="V17" s="108">
        <v>0</v>
      </c>
      <c r="W17" s="102" t="s">
        <v>15</v>
      </c>
      <c r="X17" s="102"/>
      <c r="Y17" s="102"/>
      <c r="Z17" s="102" t="s">
        <v>14</v>
      </c>
      <c r="AA17" s="102"/>
      <c r="AB17" s="102"/>
      <c r="AC17" s="102" t="s">
        <v>13</v>
      </c>
      <c r="AD17" s="102" t="s">
        <v>25</v>
      </c>
      <c r="AE17" s="102"/>
      <c r="AF17" s="53"/>
      <c r="AG17" s="99" t="e">
        <f>LCM(ABS($G$12),ABS($G$13))/$G$13</f>
        <v>#DIV/0!</v>
      </c>
    </row>
    <row r="18" spans="1:36" x14ac:dyDescent="0.3">
      <c r="A18" s="58" t="s">
        <v>2</v>
      </c>
      <c r="B18" s="77" t="str">
        <f>"''"</f>
        <v>''</v>
      </c>
      <c r="D18" s="107">
        <v>0</v>
      </c>
      <c r="E18" s="96" t="s">
        <v>15</v>
      </c>
      <c r="F18" s="96" t="str">
        <f>IF(G18&gt;0,"+","")</f>
        <v/>
      </c>
      <c r="G18" s="104">
        <v>0</v>
      </c>
      <c r="H18" s="96" t="s">
        <v>14</v>
      </c>
      <c r="I18" s="96" t="str">
        <f>IF(J18&gt;0,"+","")</f>
        <v/>
      </c>
      <c r="J18" s="96"/>
      <c r="K18" s="96" t="s">
        <v>13</v>
      </c>
      <c r="L18" s="96" t="s">
        <v>25</v>
      </c>
      <c r="M18" s="106"/>
      <c r="Q18" s="53"/>
      <c r="S18" s="103"/>
      <c r="T18" s="98"/>
      <c r="U18" s="98" t="s">
        <v>11</v>
      </c>
      <c r="V18" s="104">
        <f>IF($S17="-",V16-V17,V16+V17)</f>
        <v>0</v>
      </c>
      <c r="W18" s="96" t="s">
        <v>15</v>
      </c>
      <c r="X18" s="96"/>
      <c r="Y18" s="104">
        <v>0</v>
      </c>
      <c r="Z18" s="96" t="s">
        <v>14</v>
      </c>
      <c r="AA18" s="96"/>
      <c r="AB18" s="96"/>
      <c r="AC18" s="96" t="s">
        <v>13</v>
      </c>
      <c r="AD18" s="96" t="s">
        <v>25</v>
      </c>
      <c r="AE18" s="96"/>
      <c r="AF18" s="53"/>
    </row>
    <row r="19" spans="1:36" x14ac:dyDescent="0.3">
      <c r="Q19" s="53"/>
      <c r="R19" s="81"/>
      <c r="S19" s="82"/>
      <c r="T19" s="82"/>
      <c r="U19" s="82"/>
      <c r="V19" s="82"/>
      <c r="W19" s="82"/>
      <c r="X19" s="82"/>
      <c r="Y19" s="82"/>
      <c r="Z19" s="82"/>
      <c r="AA19" s="82"/>
      <c r="AB19" s="82"/>
      <c r="AC19" s="82"/>
      <c r="AD19" s="82"/>
      <c r="AE19" s="82"/>
      <c r="AF19" s="83"/>
    </row>
    <row r="20" spans="1:36" x14ac:dyDescent="0.3">
      <c r="A20" s="49" t="str">
        <f>A18&amp;B18&amp;" auflösen:"</f>
        <v>III'' auflösen:</v>
      </c>
    </row>
    <row r="21" spans="1:36" x14ac:dyDescent="0.3">
      <c r="G21" s="114" t="str">
        <f>"·"&amp;J18&amp;" "&amp;J5&amp;" = "&amp;M18</f>
        <v xml:space="preserve">· x₃ = </v>
      </c>
      <c r="H21" s="114"/>
      <c r="I21" s="114"/>
      <c r="J21" s="114"/>
      <c r="K21" s="114"/>
      <c r="L21" s="114"/>
      <c r="M21" s="114"/>
      <c r="O21" s="49" t="str">
        <f>"| : "</f>
        <v xml:space="preserve">| : </v>
      </c>
    </row>
    <row r="22" spans="1:36" x14ac:dyDescent="0.3">
      <c r="G22" s="115" t="str">
        <f>J5&amp;" = "</f>
        <v xml:space="preserve">x₃ = </v>
      </c>
      <c r="H22" s="115"/>
      <c r="I22" s="115"/>
      <c r="J22" s="115"/>
      <c r="K22" s="115"/>
      <c r="L22" s="115"/>
      <c r="M22" s="115"/>
      <c r="O22" s="84"/>
      <c r="AI22" s="51" t="s">
        <v>5</v>
      </c>
      <c r="AJ22" s="51" t="e">
        <f>M18/J18</f>
        <v>#DIV/0!</v>
      </c>
    </row>
    <row r="23" spans="1:36" ht="6.6" customHeight="1" x14ac:dyDescent="0.3">
      <c r="AI23" s="51"/>
      <c r="AJ23" s="51"/>
    </row>
    <row r="24" spans="1:36" x14ac:dyDescent="0.3">
      <c r="A24" s="49" t="s">
        <v>16</v>
      </c>
      <c r="AI24" s="51"/>
      <c r="AJ24" s="51">
        <f>M12</f>
        <v>0</v>
      </c>
    </row>
    <row r="25" spans="1:36" x14ac:dyDescent="0.3">
      <c r="G25" s="114" t="str">
        <f>"·"&amp;G5&amp;" "&amp;"                     = "</f>
        <v xml:space="preserve">·x₂                      = </v>
      </c>
      <c r="H25" s="114"/>
      <c r="I25" s="114"/>
      <c r="J25" s="114"/>
      <c r="K25" s="114"/>
      <c r="L25" s="114"/>
      <c r="M25" s="114"/>
      <c r="O25" s="49" t="str">
        <f>"|"</f>
        <v>|</v>
      </c>
      <c r="AI25" s="51"/>
      <c r="AJ25" s="51" t="e">
        <f>J17*AJ22</f>
        <v>#DIV/0!</v>
      </c>
    </row>
    <row r="26" spans="1:36" x14ac:dyDescent="0.3">
      <c r="G26" s="114" t="str">
        <f>"·"&amp;G5&amp;" "&amp;" = "</f>
        <v xml:space="preserve">·x₂  = </v>
      </c>
      <c r="H26" s="114"/>
      <c r="I26" s="114"/>
      <c r="J26" s="114"/>
      <c r="K26" s="114"/>
      <c r="L26" s="114"/>
      <c r="M26" s="114"/>
      <c r="O26" s="49" t="str">
        <f>"| : "</f>
        <v xml:space="preserve">| : </v>
      </c>
      <c r="AI26" s="51"/>
      <c r="AJ26" s="51" t="e">
        <f>AJ24-AJ25</f>
        <v>#DIV/0!</v>
      </c>
    </row>
    <row r="27" spans="1:36" x14ac:dyDescent="0.3">
      <c r="G27" s="115" t="str">
        <f>G5&amp;" "&amp;" = "</f>
        <v xml:space="preserve">x₂  = </v>
      </c>
      <c r="H27" s="115"/>
      <c r="I27" s="115"/>
      <c r="J27" s="115"/>
      <c r="K27" s="115"/>
      <c r="L27" s="115"/>
      <c r="M27" s="115"/>
      <c r="AI27" s="51" t="s">
        <v>4</v>
      </c>
      <c r="AJ27" s="51" t="e">
        <f>AJ26/G17</f>
        <v>#DIV/0!</v>
      </c>
    </row>
    <row r="28" spans="1:36" ht="6.6" customHeight="1" x14ac:dyDescent="0.3">
      <c r="AI28" s="51"/>
      <c r="AJ28" s="51"/>
    </row>
    <row r="29" spans="1:36" x14ac:dyDescent="0.3">
      <c r="A29" s="49" t="s">
        <v>17</v>
      </c>
      <c r="AI29" s="51"/>
      <c r="AJ29" s="51"/>
    </row>
    <row r="30" spans="1:36" x14ac:dyDescent="0.3">
      <c r="G30" s="114" t="str">
        <f>"·"&amp;D5&amp;" "&amp;"                              =       "</f>
        <v xml:space="preserve">·x₁                               =       </v>
      </c>
      <c r="H30" s="114"/>
      <c r="I30" s="114"/>
      <c r="J30" s="114"/>
      <c r="K30" s="114"/>
      <c r="L30" s="114"/>
      <c r="M30" s="114"/>
      <c r="O30" s="49" t="str">
        <f>"|"</f>
        <v>|</v>
      </c>
      <c r="AI30" s="51" t="s">
        <v>18</v>
      </c>
      <c r="AJ30" s="51" t="e">
        <f>G11*AJ27+J11*AJ22</f>
        <v>#DIV/0!</v>
      </c>
    </row>
    <row r="31" spans="1:36" x14ac:dyDescent="0.3">
      <c r="G31" s="114" t="str">
        <f>"·"&amp;D5&amp;" "&amp;" = "</f>
        <v xml:space="preserve">·x₁  = </v>
      </c>
      <c r="H31" s="114"/>
      <c r="I31" s="114"/>
      <c r="J31" s="114"/>
      <c r="K31" s="114"/>
      <c r="L31" s="114"/>
      <c r="M31" s="114"/>
      <c r="O31" s="49" t="str">
        <f>"| : "</f>
        <v xml:space="preserve">| : </v>
      </c>
      <c r="AI31" s="51"/>
      <c r="AJ31" s="51" t="e">
        <f>M16-AJ30</f>
        <v>#DIV/0!</v>
      </c>
    </row>
    <row r="32" spans="1:36" x14ac:dyDescent="0.3">
      <c r="G32" s="114" t="str">
        <f>D5&amp;" "&amp;" = "</f>
        <v xml:space="preserve">x₁  = </v>
      </c>
      <c r="H32" s="114"/>
      <c r="I32" s="114"/>
      <c r="J32" s="114"/>
      <c r="K32" s="114"/>
      <c r="L32" s="114"/>
      <c r="M32" s="114"/>
      <c r="AI32" s="51" t="s">
        <v>3</v>
      </c>
      <c r="AJ32" s="51" t="e">
        <f>AJ31/D16</f>
        <v>#DIV/0!</v>
      </c>
    </row>
    <row r="33" spans="1:36" ht="5.4" customHeight="1" x14ac:dyDescent="0.3">
      <c r="AI33" s="51"/>
      <c r="AJ33" s="51"/>
    </row>
    <row r="34" spans="1:36" ht="13.8" customHeight="1" x14ac:dyDescent="0.3">
      <c r="AI34" s="51"/>
      <c r="AJ34" s="51"/>
    </row>
    <row r="35" spans="1:36" x14ac:dyDescent="0.3">
      <c r="A35" s="49" t="s">
        <v>19</v>
      </c>
      <c r="J35" s="115" t="s">
        <v>31</v>
      </c>
      <c r="K35" s="115"/>
      <c r="L35" s="115"/>
      <c r="M35" s="115"/>
      <c r="N35" s="115"/>
      <c r="O35" s="115"/>
      <c r="AB35" s="85" t="s">
        <v>24</v>
      </c>
    </row>
  </sheetData>
  <sheetProtection sheet="1" objects="1" scenarios="1"/>
  <mergeCells count="10">
    <mergeCell ref="G31:M31"/>
    <mergeCell ref="G32:M32"/>
    <mergeCell ref="J35:O35"/>
    <mergeCell ref="G30:M30"/>
    <mergeCell ref="T3:AE3"/>
    <mergeCell ref="G21:M21"/>
    <mergeCell ref="G22:M22"/>
    <mergeCell ref="G25:M25"/>
    <mergeCell ref="G26:M26"/>
    <mergeCell ref="G27:M27"/>
  </mergeCells>
  <pageMargins left="0.43307086614173229" right="0.23622047244094491" top="0.74803149606299213" bottom="0.74803149606299213" header="0.31496062992125984" footer="0.31496062992125984"/>
  <pageSetup paperSize="9" orientation="landscape" horizontalDpi="1200" verticalDpi="12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6"/>
  <sheetViews>
    <sheetView zoomScaleNormal="100" workbookViewId="0">
      <selection activeCell="D6" sqref="D6:G8"/>
    </sheetView>
  </sheetViews>
  <sheetFormatPr baseColWidth="10" defaultColWidth="11.44140625" defaultRowHeight="15.6" x14ac:dyDescent="0.3"/>
  <cols>
    <col min="1" max="1" width="2.6640625" style="49" bestFit="1" customWidth="1"/>
    <col min="2" max="2" width="2.33203125" style="49" bestFit="1" customWidth="1"/>
    <col min="3" max="3" width="1.109375" style="49" customWidth="1"/>
    <col min="4" max="7" width="8" style="49" customWidth="1"/>
    <col min="8" max="8" width="1.33203125" style="49" customWidth="1"/>
    <col min="9" max="9" width="21.21875" style="49" customWidth="1"/>
    <col min="10" max="10" width="3" style="49" bestFit="1" customWidth="1"/>
    <col min="11" max="11" width="6.77734375" style="49" customWidth="1"/>
    <col min="12" max="12" width="5.77734375" style="49" customWidth="1"/>
    <col min="13" max="13" width="3.77734375" style="49" customWidth="1"/>
    <col min="14" max="14" width="4.44140625" style="49" customWidth="1"/>
    <col min="15" max="15" width="5.77734375" style="49" customWidth="1"/>
    <col min="16" max="19" width="8.88671875" style="49" customWidth="1"/>
    <col min="20" max="20" width="4.5546875" style="49" customWidth="1"/>
    <col min="21" max="21" width="1" style="51" customWidth="1"/>
    <col min="22" max="22" width="10.109375" style="49" customWidth="1"/>
    <col min="23" max="16384" width="11.44140625" style="49"/>
  </cols>
  <sheetData>
    <row r="1" spans="1:21" ht="17.399999999999999" x14ac:dyDescent="0.3">
      <c r="A1" s="47" t="s">
        <v>22</v>
      </c>
      <c r="B1" s="47"/>
      <c r="C1" s="47"/>
      <c r="D1" s="47"/>
      <c r="E1" s="47"/>
      <c r="F1" s="47"/>
      <c r="G1" s="47"/>
      <c r="H1" s="47"/>
      <c r="I1" s="47"/>
      <c r="J1" s="48"/>
    </row>
    <row r="2" spans="1:21" ht="6" customHeight="1" x14ac:dyDescent="0.3">
      <c r="A2" s="52"/>
      <c r="B2" s="52"/>
      <c r="C2" s="52"/>
      <c r="D2" s="52"/>
      <c r="E2" s="52"/>
      <c r="F2" s="52"/>
      <c r="G2" s="52"/>
      <c r="H2" s="52"/>
      <c r="I2" s="52"/>
      <c r="K2" s="53"/>
      <c r="L2" s="54"/>
      <c r="M2" s="55"/>
      <c r="N2" s="55"/>
      <c r="O2" s="55"/>
      <c r="P2" s="55"/>
      <c r="Q2" s="55"/>
      <c r="R2" s="55"/>
      <c r="S2" s="55"/>
      <c r="T2" s="56"/>
    </row>
    <row r="3" spans="1:21" ht="17.399999999999999" x14ac:dyDescent="0.3">
      <c r="A3" s="57" t="s">
        <v>7</v>
      </c>
      <c r="B3" s="52"/>
      <c r="C3" s="52"/>
      <c r="D3" s="52"/>
      <c r="E3" s="52"/>
      <c r="F3" s="52"/>
      <c r="G3" s="52"/>
      <c r="H3" s="52"/>
      <c r="I3" s="52"/>
      <c r="K3" s="53"/>
      <c r="N3" s="116" t="s">
        <v>8</v>
      </c>
      <c r="O3" s="116"/>
      <c r="P3" s="116"/>
      <c r="Q3" s="116"/>
      <c r="R3" s="116"/>
      <c r="S3" s="116"/>
      <c r="T3" s="53"/>
    </row>
    <row r="4" spans="1:21" ht="6.6" customHeight="1" x14ac:dyDescent="0.3">
      <c r="K4" s="53"/>
      <c r="N4" s="58"/>
      <c r="O4" s="58"/>
      <c r="P4" s="58"/>
      <c r="Q4" s="58"/>
      <c r="R4" s="58"/>
      <c r="S4" s="58"/>
      <c r="T4" s="53"/>
    </row>
    <row r="5" spans="1:21" x14ac:dyDescent="0.3">
      <c r="D5" s="59" t="s">
        <v>15</v>
      </c>
      <c r="E5" s="59" t="s">
        <v>14</v>
      </c>
      <c r="F5" s="59" t="s">
        <v>13</v>
      </c>
      <c r="G5" s="59" t="s">
        <v>12</v>
      </c>
      <c r="I5" s="121" t="s">
        <v>6</v>
      </c>
      <c r="J5" s="121"/>
      <c r="K5" s="53"/>
      <c r="N5" s="58"/>
      <c r="O5" s="58"/>
      <c r="P5" s="60" t="str">
        <f>D5</f>
        <v>x₁</v>
      </c>
      <c r="Q5" s="60" t="str">
        <f>E5</f>
        <v>x₂</v>
      </c>
      <c r="R5" s="60" t="str">
        <f>F5</f>
        <v>x₃</v>
      </c>
      <c r="S5" s="61" t="str">
        <f>G5</f>
        <v>r.S.</v>
      </c>
      <c r="T5" s="53"/>
    </row>
    <row r="6" spans="1:21" x14ac:dyDescent="0.3">
      <c r="A6" s="62" t="s">
        <v>0</v>
      </c>
      <c r="B6" s="62"/>
      <c r="D6" s="19">
        <v>4</v>
      </c>
      <c r="E6" s="19">
        <v>1</v>
      </c>
      <c r="F6" s="19">
        <v>1</v>
      </c>
      <c r="G6" s="20">
        <v>7</v>
      </c>
      <c r="I6" s="64"/>
      <c r="K6" s="53"/>
      <c r="N6" s="58">
        <f>IF(AND($D$6&lt;0,$D$7&lt;0),-U6,U6)</f>
        <v>3</v>
      </c>
      <c r="O6" s="58" t="str">
        <f>"·I"</f>
        <v>·I</v>
      </c>
      <c r="P6" s="65">
        <f t="shared" ref="P6:S7" si="0">D6*$N6</f>
        <v>12</v>
      </c>
      <c r="Q6" s="65">
        <f t="shared" si="0"/>
        <v>3</v>
      </c>
      <c r="R6" s="65">
        <f t="shared" si="0"/>
        <v>3</v>
      </c>
      <c r="S6" s="86">
        <f t="shared" si="0"/>
        <v>21</v>
      </c>
      <c r="T6" s="53"/>
      <c r="U6" s="49">
        <f>LCM(ABS($D$6),ABS($D$7))/ABS($D$6)</f>
        <v>3</v>
      </c>
    </row>
    <row r="7" spans="1:21" ht="16.2" thickBot="1" x14ac:dyDescent="0.35">
      <c r="A7" s="62" t="s">
        <v>1</v>
      </c>
      <c r="B7" s="62"/>
      <c r="D7" s="19">
        <v>3</v>
      </c>
      <c r="E7" s="19">
        <v>1</v>
      </c>
      <c r="F7" s="19">
        <v>-7</v>
      </c>
      <c r="G7" s="20">
        <v>0</v>
      </c>
      <c r="I7" s="49" t="str">
        <f>N6&amp;O6&amp;" "&amp;M7&amp;" "&amp;IF(N7&lt;0,"("&amp;N7&amp;")",N7)&amp;O7&amp;" → II'"</f>
        <v>3·I + (-4)·II → II'</v>
      </c>
      <c r="K7" s="53"/>
      <c r="M7" s="67" t="s">
        <v>29</v>
      </c>
      <c r="N7" s="68">
        <f>IF(AND($D$6&gt;0,$D$7&gt;0),-U7,U7)</f>
        <v>-4</v>
      </c>
      <c r="O7" s="69" t="str">
        <f>"·II"</f>
        <v>·II</v>
      </c>
      <c r="P7" s="112">
        <f t="shared" si="0"/>
        <v>-12</v>
      </c>
      <c r="Q7" s="112">
        <f t="shared" si="0"/>
        <v>-4</v>
      </c>
      <c r="R7" s="112">
        <f t="shared" si="0"/>
        <v>28</v>
      </c>
      <c r="S7" s="88">
        <f t="shared" si="0"/>
        <v>0</v>
      </c>
      <c r="T7" s="53"/>
      <c r="U7" s="49">
        <f>LCM(ABS($D$6),ABS($D7))/ABS(D7)</f>
        <v>4</v>
      </c>
    </row>
    <row r="8" spans="1:21" x14ac:dyDescent="0.3">
      <c r="A8" s="62" t="s">
        <v>2</v>
      </c>
      <c r="B8" s="62"/>
      <c r="D8" s="19">
        <v>5</v>
      </c>
      <c r="E8" s="19">
        <v>2</v>
      </c>
      <c r="F8" s="19">
        <v>1</v>
      </c>
      <c r="G8" s="20">
        <v>-3</v>
      </c>
      <c r="I8" s="49" t="str">
        <f>N10&amp;O10&amp;" "&amp;M11&amp;" "&amp;IF(N11&lt;0,"("&amp;N11&amp;")",N11)&amp;O11&amp;" → III'"</f>
        <v>5·I + (-4)·III → III'</v>
      </c>
      <c r="K8" s="53"/>
      <c r="M8" s="57"/>
      <c r="N8" s="58"/>
      <c r="O8" s="58" t="s">
        <v>9</v>
      </c>
      <c r="P8" s="65">
        <f>IF($M7="-",P6-P7,P6+P7)</f>
        <v>0</v>
      </c>
      <c r="Q8" s="65">
        <f>IF($M7="-",Q6-Q7,Q6+Q7)</f>
        <v>-1</v>
      </c>
      <c r="R8" s="65">
        <f>IF($M7="-",R6-R7,R6+R7)</f>
        <v>31</v>
      </c>
      <c r="S8" s="86">
        <f>IF($M7="-",S6-S7,S6+S7)</f>
        <v>21</v>
      </c>
      <c r="T8" s="53"/>
      <c r="U8" s="49"/>
    </row>
    <row r="9" spans="1:21" ht="9" customHeight="1" x14ac:dyDescent="0.3">
      <c r="K9" s="53"/>
      <c r="T9" s="53"/>
      <c r="U9" s="49"/>
    </row>
    <row r="10" spans="1:21" x14ac:dyDescent="0.3">
      <c r="A10" s="62" t="s">
        <v>0</v>
      </c>
      <c r="B10" s="62"/>
      <c r="D10" s="63">
        <f>D6</f>
        <v>4</v>
      </c>
      <c r="E10" s="63">
        <f>E6</f>
        <v>1</v>
      </c>
      <c r="F10" s="63">
        <f>F6</f>
        <v>1</v>
      </c>
      <c r="G10" s="86">
        <f>G6</f>
        <v>7</v>
      </c>
      <c r="K10" s="53"/>
      <c r="N10" s="58">
        <f>IF(AND($D$6&lt;0,$D$8&lt;0),-U10,U10)</f>
        <v>5</v>
      </c>
      <c r="O10" s="58" t="str">
        <f>"·I"</f>
        <v>·I</v>
      </c>
      <c r="P10" s="65">
        <f>$N10*D6</f>
        <v>20</v>
      </c>
      <c r="Q10" s="65">
        <f>$N10*E6</f>
        <v>5</v>
      </c>
      <c r="R10" s="65">
        <f>$N10*F6</f>
        <v>5</v>
      </c>
      <c r="S10" s="86">
        <f>$N10*G6</f>
        <v>35</v>
      </c>
      <c r="T10" s="53"/>
      <c r="U10" s="49">
        <f>LCM(ABS($D$6),ABS($D$8))/ABS($D$6)</f>
        <v>5</v>
      </c>
    </row>
    <row r="11" spans="1:21" ht="16.2" thickBot="1" x14ac:dyDescent="0.35">
      <c r="A11" s="62" t="s">
        <v>1</v>
      </c>
      <c r="B11" s="74" t="str">
        <f>"'"</f>
        <v>'</v>
      </c>
      <c r="D11" s="89">
        <v>0</v>
      </c>
      <c r="E11" s="63">
        <f>Q8</f>
        <v>-1</v>
      </c>
      <c r="F11" s="63">
        <f>R8</f>
        <v>31</v>
      </c>
      <c r="G11" s="86">
        <f>S8</f>
        <v>21</v>
      </c>
      <c r="K11" s="53"/>
      <c r="M11" s="67" t="s">
        <v>29</v>
      </c>
      <c r="N11" s="68">
        <f>IF(AND($D$6&gt;0,$D$8&gt;0),-U11,U11)</f>
        <v>-4</v>
      </c>
      <c r="O11" s="69" t="str">
        <f>"·III"</f>
        <v>·III</v>
      </c>
      <c r="P11" s="112">
        <f>$N11*D8</f>
        <v>-20</v>
      </c>
      <c r="Q11" s="112">
        <f>$N11*E8</f>
        <v>-8</v>
      </c>
      <c r="R11" s="112">
        <f>$N11*F8</f>
        <v>-4</v>
      </c>
      <c r="S11" s="88">
        <f>$N11*G8</f>
        <v>12</v>
      </c>
      <c r="T11" s="53"/>
      <c r="U11" s="49">
        <f>LCM(ABS($D$6),ABS($D$8))/ABS($D$8)</f>
        <v>4</v>
      </c>
    </row>
    <row r="12" spans="1:21" x14ac:dyDescent="0.3">
      <c r="A12" s="62" t="s">
        <v>2</v>
      </c>
      <c r="B12" s="74" t="str">
        <f>"'"</f>
        <v>'</v>
      </c>
      <c r="D12" s="89">
        <v>0</v>
      </c>
      <c r="E12" s="63">
        <f>Q12</f>
        <v>-3</v>
      </c>
      <c r="F12" s="63">
        <f>R12</f>
        <v>1</v>
      </c>
      <c r="G12" s="86">
        <f>S12</f>
        <v>47</v>
      </c>
      <c r="I12" s="49" t="str">
        <f>N14&amp;O14&amp;" "&amp;M15&amp;" "&amp;IF(N15&lt;0,"("&amp;N15&amp;")",N15)&amp;O15&amp;" → III''"</f>
        <v>-3·II' + 1·III' → III''</v>
      </c>
      <c r="K12" s="53"/>
      <c r="M12" s="57"/>
      <c r="N12" s="58"/>
      <c r="O12" s="77" t="s">
        <v>10</v>
      </c>
      <c r="P12" s="65">
        <f>IF($M11="-",P10-P11,P10+P11)</f>
        <v>0</v>
      </c>
      <c r="Q12" s="65">
        <f>IF($M11="-",Q10-Q11,Q10+Q11)</f>
        <v>-3</v>
      </c>
      <c r="R12" s="65">
        <f>IF($M11="-",R10-R11,R10+R11)</f>
        <v>1</v>
      </c>
      <c r="S12" s="86">
        <f>IF($M11="-",S10-S11,S10+S11)</f>
        <v>47</v>
      </c>
      <c r="T12" s="53"/>
      <c r="U12" s="49"/>
    </row>
    <row r="13" spans="1:21" ht="9" customHeight="1" x14ac:dyDescent="0.3">
      <c r="K13" s="53"/>
      <c r="T13" s="53"/>
      <c r="U13" s="49"/>
    </row>
    <row r="14" spans="1:21" x14ac:dyDescent="0.3">
      <c r="A14" s="62" t="s">
        <v>0</v>
      </c>
      <c r="B14" s="62"/>
      <c r="D14" s="63">
        <f>D10</f>
        <v>4</v>
      </c>
      <c r="E14" s="63">
        <f>E10</f>
        <v>1</v>
      </c>
      <c r="F14" s="63">
        <f>F10</f>
        <v>1</v>
      </c>
      <c r="G14" s="86">
        <f>G10</f>
        <v>7</v>
      </c>
      <c r="K14" s="53"/>
      <c r="N14" s="58">
        <f>IF(AND($E$11&lt;0,$E$12&lt;0),-U14,U14)</f>
        <v>-3</v>
      </c>
      <c r="O14" s="58" t="str">
        <f>"·II'"</f>
        <v>·II'</v>
      </c>
      <c r="P14" s="65">
        <v>0</v>
      </c>
      <c r="Q14" s="65">
        <f t="shared" ref="Q14:S15" si="1">$N14*E11</f>
        <v>3</v>
      </c>
      <c r="R14" s="65">
        <f t="shared" si="1"/>
        <v>-93</v>
      </c>
      <c r="S14" s="86">
        <f t="shared" si="1"/>
        <v>-63</v>
      </c>
      <c r="T14" s="53"/>
      <c r="U14" s="49">
        <f>LCM(ABS($E$11),ABS($E$12))/ABS($E$11)</f>
        <v>3</v>
      </c>
    </row>
    <row r="15" spans="1:21" ht="16.2" thickBot="1" x14ac:dyDescent="0.35">
      <c r="A15" s="62" t="s">
        <v>1</v>
      </c>
      <c r="B15" s="74" t="str">
        <f>"'"</f>
        <v>'</v>
      </c>
      <c r="D15" s="89">
        <v>0</v>
      </c>
      <c r="E15" s="63">
        <f>E11</f>
        <v>-1</v>
      </c>
      <c r="F15" s="63">
        <f>F11</f>
        <v>31</v>
      </c>
      <c r="G15" s="86">
        <f>G11</f>
        <v>21</v>
      </c>
      <c r="I15" s="78" t="s">
        <v>23</v>
      </c>
      <c r="K15" s="53"/>
      <c r="M15" s="67" t="s">
        <v>29</v>
      </c>
      <c r="N15" s="68">
        <f>IF(AND($E$11&gt;0,$E$12&gt;0),-U15,U15)</f>
        <v>1</v>
      </c>
      <c r="O15" s="69" t="str">
        <f>"·III'"</f>
        <v>·III'</v>
      </c>
      <c r="P15" s="112">
        <v>0</v>
      </c>
      <c r="Q15" s="112">
        <f t="shared" si="1"/>
        <v>-3</v>
      </c>
      <c r="R15" s="112">
        <f t="shared" si="1"/>
        <v>1</v>
      </c>
      <c r="S15" s="88">
        <f t="shared" si="1"/>
        <v>47</v>
      </c>
      <c r="T15" s="53"/>
      <c r="U15" s="49">
        <f>LCM(ABS($E$11),ABS($E$12))/ABS($E$12)</f>
        <v>1</v>
      </c>
    </row>
    <row r="16" spans="1:21" x14ac:dyDescent="0.3">
      <c r="A16" s="62" t="s">
        <v>2</v>
      </c>
      <c r="B16" s="74" t="str">
        <f>"''"</f>
        <v>''</v>
      </c>
      <c r="D16" s="89">
        <v>0</v>
      </c>
      <c r="E16" s="89">
        <v>0</v>
      </c>
      <c r="F16" s="63">
        <f>R16</f>
        <v>-92</v>
      </c>
      <c r="G16" s="86">
        <f>S16</f>
        <v>-16</v>
      </c>
      <c r="I16" s="49" t="str">
        <f>"| :"&amp;IF(F16&lt;0,"("&amp;F16&amp;")",F16)</f>
        <v>| :(-92)</v>
      </c>
      <c r="K16" s="53"/>
      <c r="N16" s="58"/>
      <c r="O16" s="77" t="s">
        <v>11</v>
      </c>
      <c r="P16" s="65">
        <f>IF($M15="-",P14-P15,P14+P15)</f>
        <v>0</v>
      </c>
      <c r="Q16" s="65">
        <f>IF($M15="-",Q14-Q15,Q14+Q15)</f>
        <v>0</v>
      </c>
      <c r="R16" s="65">
        <f>IF($M15="-",R14-R15,R14+R15)</f>
        <v>-92</v>
      </c>
      <c r="S16" s="86">
        <f>IF($M15="-",S14-S15,S14+S15)</f>
        <v>-16</v>
      </c>
      <c r="T16" s="53"/>
    </row>
    <row r="17" spans="1:23" ht="9" customHeight="1" x14ac:dyDescent="0.3">
      <c r="K17" s="53"/>
      <c r="T17" s="53"/>
    </row>
    <row r="18" spans="1:23" x14ac:dyDescent="0.3">
      <c r="A18" s="62" t="s">
        <v>0</v>
      </c>
      <c r="B18" s="62"/>
      <c r="D18" s="63">
        <f>D14</f>
        <v>4</v>
      </c>
      <c r="E18" s="63">
        <f>E14</f>
        <v>1</v>
      </c>
      <c r="F18" s="63">
        <f>F14</f>
        <v>1</v>
      </c>
      <c r="G18" s="86">
        <f>G14</f>
        <v>7</v>
      </c>
      <c r="K18" s="53"/>
      <c r="M18" s="57"/>
      <c r="N18" s="58">
        <v>1</v>
      </c>
      <c r="O18" s="58" t="str">
        <f>"·II'"</f>
        <v>·II'</v>
      </c>
      <c r="P18" s="65">
        <f>D19</f>
        <v>0</v>
      </c>
      <c r="Q18" s="65">
        <f>E19</f>
        <v>-1</v>
      </c>
      <c r="R18" s="65">
        <f>F19</f>
        <v>31</v>
      </c>
      <c r="S18" s="86">
        <f>G19</f>
        <v>21</v>
      </c>
      <c r="T18" s="53"/>
    </row>
    <row r="19" spans="1:23" ht="16.2" thickBot="1" x14ac:dyDescent="0.35">
      <c r="A19" s="62" t="s">
        <v>1</v>
      </c>
      <c r="B19" s="74" t="str">
        <f>"'"</f>
        <v>'</v>
      </c>
      <c r="D19" s="89">
        <v>0</v>
      </c>
      <c r="E19" s="63">
        <f>E15</f>
        <v>-1</v>
      </c>
      <c r="F19" s="63">
        <f>F15</f>
        <v>31</v>
      </c>
      <c r="G19" s="86">
        <f>G15</f>
        <v>21</v>
      </c>
      <c r="I19" s="49" t="str">
        <f>N18&amp;O18&amp;" "&amp;M19&amp;" "&amp;IF(N19&lt;0,"("&amp;N19&amp;")",N19)&amp;O19&amp;" → "&amp;O20</f>
        <v>1·II' + 31·III' → II''</v>
      </c>
      <c r="K19" s="53"/>
      <c r="M19" s="67" t="s">
        <v>29</v>
      </c>
      <c r="N19" s="68">
        <f>IF(F19&gt;0,F19,-F19)</f>
        <v>31</v>
      </c>
      <c r="O19" s="69" t="str">
        <f>"·III'"</f>
        <v>·III'</v>
      </c>
      <c r="P19" s="112">
        <f>$N$19*D20</f>
        <v>0</v>
      </c>
      <c r="Q19" s="112">
        <f>$N$19*E20</f>
        <v>0</v>
      </c>
      <c r="R19" s="112">
        <f>$N$19*F20</f>
        <v>31</v>
      </c>
      <c r="S19" s="88">
        <f>$N$19*G20</f>
        <v>5.3913043478260869</v>
      </c>
      <c r="T19" s="53"/>
    </row>
    <row r="20" spans="1:23" x14ac:dyDescent="0.3">
      <c r="A20" s="62" t="s">
        <v>2</v>
      </c>
      <c r="B20" s="74" t="str">
        <f>"''"</f>
        <v>''</v>
      </c>
      <c r="D20" s="89">
        <v>0</v>
      </c>
      <c r="E20" s="89">
        <v>0</v>
      </c>
      <c r="F20" s="63">
        <v>1</v>
      </c>
      <c r="G20" s="86">
        <f>G16/F16</f>
        <v>0.17391304347826086</v>
      </c>
      <c r="K20" s="53"/>
      <c r="N20" s="58"/>
      <c r="O20" s="77" t="s">
        <v>26</v>
      </c>
      <c r="P20" s="65">
        <f>IF($M19="-",P18-P19,P18+P19)</f>
        <v>0</v>
      </c>
      <c r="Q20" s="65">
        <f>IF($M19="-",Q18-Q19,Q18+Q19)</f>
        <v>-1</v>
      </c>
      <c r="R20" s="65">
        <f>IF($M19="-",R18-R19,R18+R19)</f>
        <v>62</v>
      </c>
      <c r="S20" s="86">
        <f>IF($M19="-",S18-S19,S18+S19)</f>
        <v>26.391304347826086</v>
      </c>
      <c r="T20" s="53"/>
    </row>
    <row r="21" spans="1:23" ht="9" customHeight="1" x14ac:dyDescent="0.3">
      <c r="K21" s="53"/>
      <c r="T21" s="53"/>
    </row>
    <row r="22" spans="1:23" x14ac:dyDescent="0.3">
      <c r="A22" s="62" t="s">
        <v>0</v>
      </c>
      <c r="B22" s="62"/>
      <c r="D22" s="63">
        <f>D18</f>
        <v>4</v>
      </c>
      <c r="E22" s="63">
        <f>E18</f>
        <v>1</v>
      </c>
      <c r="F22" s="63">
        <f>F18</f>
        <v>1</v>
      </c>
      <c r="G22" s="86">
        <f>G18</f>
        <v>7</v>
      </c>
      <c r="K22" s="53"/>
      <c r="T22" s="53"/>
    </row>
    <row r="23" spans="1:23" x14ac:dyDescent="0.3">
      <c r="A23" s="62" t="s">
        <v>1</v>
      </c>
      <c r="B23" s="74" t="str">
        <f>"''"</f>
        <v>''</v>
      </c>
      <c r="D23" s="89">
        <f>P20</f>
        <v>0</v>
      </c>
      <c r="E23" s="63">
        <f>Q20</f>
        <v>-1</v>
      </c>
      <c r="F23" s="89">
        <v>0</v>
      </c>
      <c r="G23" s="86">
        <f>S20</f>
        <v>26.391304347826086</v>
      </c>
      <c r="I23" s="49" t="str">
        <f>"| :"&amp;IF(E23&lt;0,"("&amp;E23&amp;")",E23)</f>
        <v>| :(-1)</v>
      </c>
      <c r="K23" s="53"/>
      <c r="T23" s="53"/>
      <c r="W23" s="51">
        <f>IF(M27="-",-1,1)</f>
        <v>1</v>
      </c>
    </row>
    <row r="24" spans="1:23" x14ac:dyDescent="0.3">
      <c r="A24" s="62" t="s">
        <v>2</v>
      </c>
      <c r="B24" s="74" t="str">
        <f>"''"</f>
        <v>''</v>
      </c>
      <c r="D24" s="89">
        <v>0</v>
      </c>
      <c r="E24" s="89">
        <v>0</v>
      </c>
      <c r="F24" s="63">
        <v>1</v>
      </c>
      <c r="G24" s="86">
        <f>G20</f>
        <v>0.17391304347826086</v>
      </c>
      <c r="K24" s="53"/>
      <c r="T24" s="53"/>
      <c r="W24" s="51">
        <f>IF(M28="-",-1,1)</f>
        <v>1</v>
      </c>
    </row>
    <row r="25" spans="1:23" ht="9" customHeight="1" x14ac:dyDescent="0.3">
      <c r="K25" s="53"/>
      <c r="T25" s="53"/>
    </row>
    <row r="26" spans="1:23" x14ac:dyDescent="0.3">
      <c r="A26" s="62" t="s">
        <v>0</v>
      </c>
      <c r="B26" s="62"/>
      <c r="D26" s="63">
        <f>D22</f>
        <v>4</v>
      </c>
      <c r="E26" s="63">
        <f>E22</f>
        <v>1</v>
      </c>
      <c r="F26" s="63">
        <f>F22</f>
        <v>1</v>
      </c>
      <c r="G26" s="86">
        <f>G22</f>
        <v>7</v>
      </c>
      <c r="K26" s="53"/>
      <c r="M26" s="57"/>
      <c r="N26" s="58">
        <v>1</v>
      </c>
      <c r="O26" s="58" t="str">
        <f>"·I"</f>
        <v>·I</v>
      </c>
      <c r="P26" s="65">
        <f>D26</f>
        <v>4</v>
      </c>
      <c r="Q26" s="65">
        <f>E26</f>
        <v>1</v>
      </c>
      <c r="R26" s="65">
        <f>F26</f>
        <v>1</v>
      </c>
      <c r="S26" s="86">
        <f>G26</f>
        <v>7</v>
      </c>
      <c r="T26" s="53"/>
    </row>
    <row r="27" spans="1:23" x14ac:dyDescent="0.3">
      <c r="A27" s="62" t="s">
        <v>1</v>
      </c>
      <c r="B27" s="74" t="str">
        <f>"''"</f>
        <v>''</v>
      </c>
      <c r="D27" s="89">
        <f>D23</f>
        <v>0</v>
      </c>
      <c r="E27" s="63">
        <v>1</v>
      </c>
      <c r="F27" s="89">
        <v>0</v>
      </c>
      <c r="G27" s="86">
        <f>G23/E23</f>
        <v>-26.391304347826086</v>
      </c>
      <c r="I27" s="49" t="str">
        <f>N26&amp;O26&amp;" "&amp;M27&amp;" "&amp;IF(N27&lt;0,"("&amp;N27&amp;")",N27)&amp;O27&amp;" "&amp;M28&amp;" "&amp;IF(N28&lt;0,"("&amp;N28&amp;")",N28)&amp;O28&amp;" → "&amp;O29</f>
        <v>1·I + 1·II'' + 1·III'' → I'</v>
      </c>
      <c r="K27" s="53"/>
      <c r="M27" s="57" t="s">
        <v>29</v>
      </c>
      <c r="N27" s="58">
        <f>IF(E26&gt;0,E26,-E26)</f>
        <v>1</v>
      </c>
      <c r="O27" s="58" t="str">
        <f>"·II''"</f>
        <v>·II''</v>
      </c>
      <c r="P27" s="65">
        <f>$N$27*D27</f>
        <v>0</v>
      </c>
      <c r="Q27" s="65">
        <f>$N$27*E27</f>
        <v>1</v>
      </c>
      <c r="R27" s="65">
        <f>$N$27*F27</f>
        <v>0</v>
      </c>
      <c r="S27" s="86">
        <f>$N$27*G27</f>
        <v>-26.391304347826086</v>
      </c>
      <c r="T27" s="53"/>
    </row>
    <row r="28" spans="1:23" ht="16.2" thickBot="1" x14ac:dyDescent="0.35">
      <c r="A28" s="62" t="s">
        <v>2</v>
      </c>
      <c r="B28" s="74" t="str">
        <f>"''"</f>
        <v>''</v>
      </c>
      <c r="D28" s="89">
        <v>0</v>
      </c>
      <c r="E28" s="89">
        <v>0</v>
      </c>
      <c r="F28" s="63">
        <v>1</v>
      </c>
      <c r="G28" s="86">
        <f>G24</f>
        <v>0.17391304347826086</v>
      </c>
      <c r="K28" s="53"/>
      <c r="M28" s="67" t="s">
        <v>29</v>
      </c>
      <c r="N28" s="68">
        <f>IF(F26&gt;0,F26,-F26)</f>
        <v>1</v>
      </c>
      <c r="O28" s="69" t="str">
        <f>"·III''"</f>
        <v>·III''</v>
      </c>
      <c r="P28" s="112">
        <f>$N$28*D28</f>
        <v>0</v>
      </c>
      <c r="Q28" s="112">
        <f>$N$28*E28</f>
        <v>0</v>
      </c>
      <c r="R28" s="112">
        <f>$N$28*F28</f>
        <v>1</v>
      </c>
      <c r="S28" s="88">
        <f>$N$28*G28</f>
        <v>0.17391304347826086</v>
      </c>
      <c r="T28" s="53"/>
    </row>
    <row r="29" spans="1:23" x14ac:dyDescent="0.3">
      <c r="K29" s="53"/>
      <c r="N29" s="58"/>
      <c r="O29" s="77" t="s">
        <v>27</v>
      </c>
      <c r="P29" s="65">
        <f>P26</f>
        <v>4</v>
      </c>
      <c r="Q29" s="65">
        <v>0</v>
      </c>
      <c r="R29" s="65">
        <v>0</v>
      </c>
      <c r="S29" s="86">
        <f>S26+S27*W23+S28*W24</f>
        <v>-19.217391304347824</v>
      </c>
      <c r="T29" s="53"/>
    </row>
    <row r="30" spans="1:23" x14ac:dyDescent="0.3">
      <c r="A30" s="62" t="s">
        <v>0</v>
      </c>
      <c r="B30" s="74" t="str">
        <f>"'"</f>
        <v>'</v>
      </c>
      <c r="D30" s="63">
        <f>P29</f>
        <v>4</v>
      </c>
      <c r="E30" s="89">
        <v>0</v>
      </c>
      <c r="F30" s="89">
        <v>0</v>
      </c>
      <c r="G30" s="86">
        <f>S29</f>
        <v>-19.217391304347824</v>
      </c>
      <c r="I30" s="49" t="str">
        <f>"| :"&amp;IF(D30&lt;0,"("&amp;D30&amp;")",D30)</f>
        <v>| :4</v>
      </c>
      <c r="K30" s="53"/>
      <c r="L30" s="81"/>
      <c r="M30" s="82"/>
      <c r="N30" s="82"/>
      <c r="O30" s="82"/>
      <c r="P30" s="82"/>
      <c r="Q30" s="82"/>
      <c r="R30" s="82"/>
      <c r="S30" s="82"/>
      <c r="T30" s="83"/>
    </row>
    <row r="31" spans="1:23" x14ac:dyDescent="0.3">
      <c r="A31" s="62" t="s">
        <v>1</v>
      </c>
      <c r="B31" s="74" t="str">
        <f>"''"</f>
        <v>''</v>
      </c>
      <c r="D31" s="89">
        <v>0</v>
      </c>
      <c r="E31" s="63">
        <v>1</v>
      </c>
      <c r="F31" s="89">
        <v>0</v>
      </c>
      <c r="G31" s="86">
        <f>G27</f>
        <v>-26.391304347826086</v>
      </c>
    </row>
    <row r="32" spans="1:23" x14ac:dyDescent="0.3">
      <c r="A32" s="62" t="s">
        <v>2</v>
      </c>
      <c r="B32" s="74" t="str">
        <f>"''"</f>
        <v>''</v>
      </c>
      <c r="D32" s="89">
        <v>0</v>
      </c>
      <c r="E32" s="89">
        <v>0</v>
      </c>
      <c r="F32" s="63">
        <v>1</v>
      </c>
      <c r="G32" s="86">
        <f>G28</f>
        <v>0.17391304347826086</v>
      </c>
    </row>
    <row r="33" spans="1:19" ht="9" customHeight="1" x14ac:dyDescent="0.3"/>
    <row r="34" spans="1:19" x14ac:dyDescent="0.3">
      <c r="A34" s="62" t="s">
        <v>0</v>
      </c>
      <c r="B34" s="74" t="str">
        <f>"'"</f>
        <v>'</v>
      </c>
      <c r="D34" s="63">
        <v>1</v>
      </c>
      <c r="E34" s="89">
        <v>0</v>
      </c>
      <c r="F34" s="89">
        <v>0</v>
      </c>
      <c r="G34" s="113">
        <f>G30/D30</f>
        <v>-4.8043478260869561</v>
      </c>
      <c r="L34" s="49" t="s">
        <v>19</v>
      </c>
      <c r="P34" s="115" t="str">
        <f>"L = { ("&amp;G34&amp;"|"&amp;G35&amp;"|"&amp;G36&amp;") }"</f>
        <v>L = { (-4,80434782608696|-26,3913043478261|0,173913043478261) }</v>
      </c>
      <c r="Q34" s="115"/>
      <c r="R34" s="115"/>
      <c r="S34" s="115"/>
    </row>
    <row r="35" spans="1:19" x14ac:dyDescent="0.3">
      <c r="A35" s="62" t="s">
        <v>1</v>
      </c>
      <c r="B35" s="74" t="str">
        <f>"''"</f>
        <v>''</v>
      </c>
      <c r="D35" s="89">
        <v>0</v>
      </c>
      <c r="E35" s="63">
        <v>1</v>
      </c>
      <c r="F35" s="89">
        <v>0</v>
      </c>
      <c r="G35" s="113">
        <f>G31</f>
        <v>-26.391304347826086</v>
      </c>
      <c r="I35" s="78" t="s">
        <v>28</v>
      </c>
    </row>
    <row r="36" spans="1:19" x14ac:dyDescent="0.3">
      <c r="A36" s="62" t="s">
        <v>2</v>
      </c>
      <c r="B36" s="74" t="str">
        <f>"''"</f>
        <v>''</v>
      </c>
      <c r="D36" s="89">
        <v>0</v>
      </c>
      <c r="E36" s="89">
        <v>0</v>
      </c>
      <c r="F36" s="63">
        <v>1</v>
      </c>
      <c r="G36" s="113">
        <f>G32</f>
        <v>0.17391304347826086</v>
      </c>
      <c r="R36" s="85" t="s">
        <v>24</v>
      </c>
    </row>
  </sheetData>
  <sheetProtection sheet="1" objects="1" scenarios="1"/>
  <mergeCells count="3">
    <mergeCell ref="N3:S3"/>
    <mergeCell ref="I5:J5"/>
    <mergeCell ref="P34:S34"/>
  </mergeCells>
  <pageMargins left="0.43307086614173229" right="0.23622047244094491" top="0.74803149606299213" bottom="0.74803149606299213" header="0.31496062992125984" footer="0.31496062992125984"/>
  <pageSetup paperSize="9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6</vt:i4>
      </vt:variant>
      <vt:variant>
        <vt:lpstr>Benannte Bereiche</vt:lpstr>
      </vt:variant>
      <vt:variant>
        <vt:i4>6</vt:i4>
      </vt:variant>
    </vt:vector>
  </HeadingPairs>
  <TitlesOfParts>
    <vt:vector size="12" baseType="lpstr">
      <vt:lpstr>Berechnung Farbe</vt:lpstr>
      <vt:lpstr>Berechnung</vt:lpstr>
      <vt:lpstr>leere Vorlage</vt:lpstr>
      <vt:lpstr>Berechnung_alternativ +</vt:lpstr>
      <vt:lpstr>Berechnung_alternativ_leer</vt:lpstr>
      <vt:lpstr>Berechnung Diagonalmatrix +</vt:lpstr>
      <vt:lpstr>Berechnung!Druckbereich</vt:lpstr>
      <vt:lpstr>'Berechnung Diagonalmatrix +'!Druckbereich</vt:lpstr>
      <vt:lpstr>'Berechnung Farbe'!Druckbereich</vt:lpstr>
      <vt:lpstr>'Berechnung_alternativ +'!Druckbereich</vt:lpstr>
      <vt:lpstr>Berechnung_alternativ_leer!Druckbereich</vt:lpstr>
      <vt:lpstr>'leere Vorlage'!Druckbereich</vt:lpstr>
    </vt:vector>
  </TitlesOfParts>
  <Company>Burggymnasium Kaiserslautern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Stefan Müller</cp:lastModifiedBy>
  <cp:lastPrinted>2017-09-08T15:06:17Z</cp:lastPrinted>
  <dcterms:created xsi:type="dcterms:W3CDTF">2009-09-02T05:28:00Z</dcterms:created>
  <dcterms:modified xsi:type="dcterms:W3CDTF">2017-10-21T17:43:40Z</dcterms:modified>
</cp:coreProperties>
</file>