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08E642E8-4C15-4AE5-B08B-9C9475A34422}" xr6:coauthVersionLast="47" xr6:coauthVersionMax="47" xr10:uidLastSave="{00000000-0000-0000-0000-000000000000}"/>
  <bookViews>
    <workbookView xWindow="-110" yWindow="-110" windowWidth="19420" windowHeight="10560" xr2:uid="{0C924387-0F36-4945-9AE2-3CF079B61561}"/>
  </bookViews>
  <sheets>
    <sheet name="Tabelle1" sheetId="1" r:id="rId1"/>
  </sheets>
  <definedNames>
    <definedName name="_xlnm.Print_Area" localSheetId="0">Tabelle1!$A$1:$K$55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/>
  <c r="G28" i="1"/>
  <c r="E28" i="1"/>
  <c r="G21" i="1"/>
  <c r="E21" i="1"/>
  <c r="B23" i="1"/>
  <c r="B22" i="1"/>
  <c r="B16" i="1"/>
  <c r="B15" i="1"/>
  <c r="G14" i="1"/>
  <c r="E14" i="1"/>
  <c r="O7" i="1"/>
  <c r="M7" i="1"/>
  <c r="Q7" i="1"/>
  <c r="Q6" i="1"/>
  <c r="O6" i="1"/>
  <c r="O11" i="1" s="1"/>
  <c r="O16" i="1" s="1"/>
  <c r="O21" i="1" s="1"/>
  <c r="G23" i="1" s="1"/>
  <c r="M6" i="1"/>
  <c r="Q5" i="1"/>
  <c r="O5" i="1"/>
  <c r="M5" i="1"/>
  <c r="J18" i="1"/>
  <c r="G18" i="1"/>
  <c r="E18" i="1"/>
  <c r="K17" i="1"/>
  <c r="K16" i="1"/>
  <c r="K15" i="1"/>
  <c r="R5" i="1" l="1"/>
  <c r="O8" i="1"/>
  <c r="R7" i="1"/>
  <c r="R6" i="1"/>
  <c r="Q8" i="1"/>
  <c r="M10" i="1"/>
  <c r="M8" i="1"/>
  <c r="O10" i="1" l="1"/>
  <c r="Q10" i="1"/>
  <c r="O12" i="1"/>
  <c r="M15" i="1"/>
  <c r="M12" i="1"/>
  <c r="Q11" i="1"/>
  <c r="M11" i="1"/>
  <c r="Q12" i="1"/>
  <c r="O13" i="1" l="1"/>
  <c r="R10" i="1"/>
  <c r="M20" i="1"/>
  <c r="E22" i="1" s="1"/>
  <c r="M13" i="1"/>
  <c r="R12" i="1"/>
  <c r="M17" i="1" s="1"/>
  <c r="R11" i="1"/>
  <c r="Q16" i="1" s="1"/>
  <c r="Q13" i="1"/>
  <c r="O15" i="1" l="1"/>
  <c r="O20" i="1" s="1"/>
  <c r="G22" i="1" s="1"/>
  <c r="Q15" i="1"/>
  <c r="M16" i="1"/>
  <c r="Q17" i="1"/>
  <c r="O17" i="1"/>
  <c r="R15" i="1" l="1"/>
  <c r="Q20" i="1" s="1"/>
  <c r="J22" i="1" s="1"/>
  <c r="R17" i="1"/>
  <c r="R16" i="1"/>
  <c r="M18" i="1"/>
  <c r="M22" i="1" s="1"/>
  <c r="O22" i="1"/>
  <c r="O18" i="1"/>
  <c r="Q18" i="1"/>
  <c r="R20" i="1" l="1"/>
  <c r="O23" i="1"/>
  <c r="G24" i="1"/>
  <c r="Q22" i="1"/>
  <c r="J24" i="1" s="1"/>
  <c r="E24" i="1"/>
  <c r="M21" i="1"/>
  <c r="E23" i="1" s="1"/>
  <c r="Q21" i="1"/>
  <c r="E30" i="1" l="1"/>
  <c r="B39" i="1" s="1"/>
  <c r="E31" i="1"/>
  <c r="G35" i="1" s="1"/>
  <c r="J31" i="1"/>
  <c r="J29" i="1"/>
  <c r="G30" i="1"/>
  <c r="G39" i="1" s="1"/>
  <c r="G29" i="1"/>
  <c r="G38" i="1" s="1"/>
  <c r="E29" i="1"/>
  <c r="Q23" i="1"/>
  <c r="J23" i="1"/>
  <c r="J30" i="1" s="1"/>
  <c r="B36" i="1" s="1"/>
  <c r="R22" i="1"/>
  <c r="G31" i="1"/>
  <c r="G36" i="1" s="1"/>
  <c r="R21" i="1"/>
  <c r="M23" i="1"/>
  <c r="B38" i="1" l="1"/>
  <c r="G53" i="1"/>
  <c r="B53" i="1"/>
  <c r="B35" i="1"/>
  <c r="J46" i="1"/>
  <c r="E48" i="1"/>
  <c r="J44" i="1"/>
  <c r="E44" i="1"/>
  <c r="J50" i="1"/>
  <c r="E50" i="1"/>
  <c r="J48" i="1"/>
  <c r="E46" i="1"/>
</calcChain>
</file>

<file path=xl/sharedStrings.xml><?xml version="1.0" encoding="utf-8"?>
<sst xmlns="http://schemas.openxmlformats.org/spreadsheetml/2006/main" count="76" uniqueCount="29">
  <si>
    <t>Vierfeldertafel</t>
  </si>
  <si>
    <t xml:space="preserve">Ereignisse: </t>
  </si>
  <si>
    <t xml:space="preserve">A: </t>
  </si>
  <si>
    <t>B:</t>
  </si>
  <si>
    <t xml:space="preserve">Gegenereignisse: </t>
  </si>
  <si>
    <t>_B:</t>
  </si>
  <si>
    <t>Statistische Daten können recht übersichtlich in einer Vierfeldertafel dargestellt werden,</t>
  </si>
  <si>
    <t>wenn nur 2 Merkmale mit je 2 Ausprägungen vorhanden sind.</t>
  </si>
  <si>
    <t>Vierfeldertafel mit absoluten Häufigkeiten</t>
  </si>
  <si>
    <t xml:space="preserve">Trage die bekannten Werte ein. </t>
  </si>
  <si>
    <t>_A:</t>
  </si>
  <si>
    <t>Summe:</t>
  </si>
  <si>
    <t xml:space="preserve">Restliche Werte werden berechnet: </t>
  </si>
  <si>
    <t>Vierfeldertafel mit relativen Häufigkeiten</t>
  </si>
  <si>
    <t>Bedingte Wahrscheinlichkeiten</t>
  </si>
  <si>
    <t>P</t>
  </si>
  <si>
    <t>A</t>
  </si>
  <si>
    <t>(B) =</t>
  </si>
  <si>
    <t>B</t>
  </si>
  <si>
    <t>(A) =</t>
  </si>
  <si>
    <t>www.schlauistwow.de</t>
  </si>
  <si>
    <r>
      <rPr>
        <sz val="12"/>
        <color theme="1"/>
        <rFont val="Calibri"/>
        <family val="2"/>
      </rPr>
      <t>A</t>
    </r>
    <r>
      <rPr>
        <sz val="12"/>
        <color theme="1"/>
        <rFont val="Calibri"/>
        <family val="2"/>
        <scheme val="minor"/>
      </rPr>
      <t xml:space="preserve">: </t>
    </r>
  </si>
  <si>
    <t>Wahrscheinlichkeiten aus der Vierfeldertafel</t>
  </si>
  <si>
    <t>Diese können aus den Werten der Vierfeldertafel berechnet werden.</t>
  </si>
  <si>
    <t>Unabhängigkeit</t>
  </si>
  <si>
    <t>verloren</t>
  </si>
  <si>
    <t>nicht verloren</t>
  </si>
  <si>
    <t>rot</t>
  </si>
  <si>
    <t>blau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</si>
</sst>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/>
    <xf numFmtId="10" fontId="5" fillId="2" borderId="1" xfId="1" applyNumberFormat="1" applyFont="1" applyFill="1" applyBorder="1" applyAlignment="1">
      <alignment horizontal="center"/>
    </xf>
    <xf numFmtId="10" fontId="5" fillId="0" borderId="0" xfId="0" applyNumberFormat="1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0" fontId="5" fillId="0" borderId="1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21168</xdr:colOff>
      <xdr:row>8</xdr:row>
      <xdr:rowOff>33214</xdr:rowOff>
    </xdr:from>
    <xdr:to>
      <xdr:col>6</xdr:col>
      <xdr:colOff>101602</xdr:colOff>
      <xdr:row>8</xdr:row>
      <xdr:rowOff>33214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97E3B7EE-50D0-4EA7-95F1-362C565C033E}"/>
            </a:ext>
          </a:extLst>
        </xdr:cNvPr>
        <xdr:cNvCxnSpPr/>
      </xdr:nvCxnSpPr>
      <xdr:spPr>
        <a:xfrm>
          <a:off x="3098476" y="1420445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25398</xdr:colOff>
      <xdr:row>7</xdr:row>
      <xdr:rowOff>38099</xdr:rowOff>
    </xdr:from>
    <xdr:to>
      <xdr:col>6</xdr:col>
      <xdr:colOff>105832</xdr:colOff>
      <xdr:row>7</xdr:row>
      <xdr:rowOff>38099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811F9452-35A0-49FF-9F6A-7C70E73E7AFF}"/>
            </a:ext>
          </a:extLst>
        </xdr:cNvPr>
        <xdr:cNvCxnSpPr/>
      </xdr:nvCxnSpPr>
      <xdr:spPr>
        <a:xfrm>
          <a:off x="3107265" y="1248832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23766</xdr:colOff>
      <xdr:row>13</xdr:row>
      <xdr:rowOff>33869</xdr:rowOff>
    </xdr:from>
    <xdr:to>
      <xdr:col>6</xdr:col>
      <xdr:colOff>104200</xdr:colOff>
      <xdr:row>13</xdr:row>
      <xdr:rowOff>33869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3E1A2930-EBC8-4BA9-8697-F10B75FC89CC}"/>
            </a:ext>
          </a:extLst>
        </xdr:cNvPr>
        <xdr:cNvCxnSpPr/>
      </xdr:nvCxnSpPr>
      <xdr:spPr>
        <a:xfrm>
          <a:off x="3101074" y="2314984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182029</xdr:colOff>
      <xdr:row>35</xdr:row>
      <xdr:rowOff>38098</xdr:rowOff>
    </xdr:from>
    <xdr:to>
      <xdr:col>6</xdr:col>
      <xdr:colOff>262463</xdr:colOff>
      <xdr:row>35</xdr:row>
      <xdr:rowOff>38098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A63ACC3D-EFAE-45A3-8C9E-47499A6340E5}"/>
            </a:ext>
          </a:extLst>
        </xdr:cNvPr>
        <xdr:cNvCxnSpPr/>
      </xdr:nvCxnSpPr>
      <xdr:spPr>
        <a:xfrm>
          <a:off x="3263896" y="6227231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190506</xdr:colOff>
      <xdr:row>35</xdr:row>
      <xdr:rowOff>38099</xdr:rowOff>
    </xdr:from>
    <xdr:to>
      <xdr:col>1</xdr:col>
      <xdr:colOff>270940</xdr:colOff>
      <xdr:row>35</xdr:row>
      <xdr:rowOff>38099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5377B948-7B29-4AB9-BF35-4C8E892B0669}"/>
            </a:ext>
          </a:extLst>
        </xdr:cNvPr>
        <xdr:cNvCxnSpPr/>
      </xdr:nvCxnSpPr>
      <xdr:spPr>
        <a:xfrm>
          <a:off x="190506" y="6227232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71965</xdr:colOff>
      <xdr:row>47</xdr:row>
      <xdr:rowOff>50210</xdr:rowOff>
    </xdr:from>
    <xdr:to>
      <xdr:col>8</xdr:col>
      <xdr:colOff>152399</xdr:colOff>
      <xdr:row>47</xdr:row>
      <xdr:rowOff>50210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B7F49C99-0289-41E8-8D57-8FD892D294DD}"/>
            </a:ext>
          </a:extLst>
        </xdr:cNvPr>
        <xdr:cNvCxnSpPr/>
      </xdr:nvCxnSpPr>
      <xdr:spPr>
        <a:xfrm>
          <a:off x="3990822" y="7584031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71962</xdr:colOff>
      <xdr:row>49</xdr:row>
      <xdr:rowOff>50795</xdr:rowOff>
    </xdr:from>
    <xdr:to>
      <xdr:col>8</xdr:col>
      <xdr:colOff>152396</xdr:colOff>
      <xdr:row>49</xdr:row>
      <xdr:rowOff>50795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5E78A596-95E2-4B7D-8AAC-35022A56558E}"/>
            </a:ext>
          </a:extLst>
        </xdr:cNvPr>
        <xdr:cNvCxnSpPr/>
      </xdr:nvCxnSpPr>
      <xdr:spPr>
        <a:xfrm>
          <a:off x="3992029" y="8136462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71969</xdr:colOff>
      <xdr:row>47</xdr:row>
      <xdr:rowOff>49910</xdr:rowOff>
    </xdr:from>
    <xdr:to>
      <xdr:col>3</xdr:col>
      <xdr:colOff>152403</xdr:colOff>
      <xdr:row>47</xdr:row>
      <xdr:rowOff>49910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9E616D9F-0181-450D-AC76-28937F8E01A7}"/>
            </a:ext>
          </a:extLst>
        </xdr:cNvPr>
        <xdr:cNvCxnSpPr/>
      </xdr:nvCxnSpPr>
      <xdr:spPr>
        <a:xfrm>
          <a:off x="803890" y="7653199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76197</xdr:colOff>
      <xdr:row>49</xdr:row>
      <xdr:rowOff>49908</xdr:rowOff>
    </xdr:from>
    <xdr:to>
      <xdr:col>3</xdr:col>
      <xdr:colOff>156631</xdr:colOff>
      <xdr:row>49</xdr:row>
      <xdr:rowOff>49908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FFA3CCEA-D48B-499A-98AB-BE7992BA9772}"/>
            </a:ext>
          </a:extLst>
        </xdr:cNvPr>
        <xdr:cNvCxnSpPr/>
      </xdr:nvCxnSpPr>
      <xdr:spPr>
        <a:xfrm>
          <a:off x="808118" y="8074303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20055</xdr:colOff>
      <xdr:row>49</xdr:row>
      <xdr:rowOff>112849</xdr:rowOff>
    </xdr:from>
    <xdr:to>
      <xdr:col>2</xdr:col>
      <xdr:colOff>70187</xdr:colOff>
      <xdr:row>49</xdr:row>
      <xdr:rowOff>112849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89E938E0-A56F-4592-BB85-6A79475AA922}"/>
            </a:ext>
          </a:extLst>
        </xdr:cNvPr>
        <xdr:cNvCxnSpPr/>
      </xdr:nvCxnSpPr>
      <xdr:spPr>
        <a:xfrm>
          <a:off x="599026" y="8181084"/>
          <a:ext cx="50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23394</xdr:colOff>
      <xdr:row>45</xdr:row>
      <xdr:rowOff>112845</xdr:rowOff>
    </xdr:from>
    <xdr:to>
      <xdr:col>2</xdr:col>
      <xdr:colOff>73526</xdr:colOff>
      <xdr:row>45</xdr:row>
      <xdr:rowOff>112845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05888567-E587-418D-A62E-2CB1618A71C9}"/>
            </a:ext>
          </a:extLst>
        </xdr:cNvPr>
        <xdr:cNvCxnSpPr/>
      </xdr:nvCxnSpPr>
      <xdr:spPr>
        <a:xfrm>
          <a:off x="602365" y="7336904"/>
          <a:ext cx="50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20052</xdr:colOff>
      <xdr:row>45</xdr:row>
      <xdr:rowOff>112849</xdr:rowOff>
    </xdr:from>
    <xdr:to>
      <xdr:col>7</xdr:col>
      <xdr:colOff>70184</xdr:colOff>
      <xdr:row>45</xdr:row>
      <xdr:rowOff>112849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41B3049D-6F99-462F-BF80-A3D9F331CD0B}"/>
            </a:ext>
          </a:extLst>
        </xdr:cNvPr>
        <xdr:cNvCxnSpPr/>
      </xdr:nvCxnSpPr>
      <xdr:spPr>
        <a:xfrm>
          <a:off x="3736670" y="7336908"/>
          <a:ext cx="50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20052</xdr:colOff>
      <xdr:row>49</xdr:row>
      <xdr:rowOff>112846</xdr:rowOff>
    </xdr:from>
    <xdr:to>
      <xdr:col>7</xdr:col>
      <xdr:colOff>70184</xdr:colOff>
      <xdr:row>49</xdr:row>
      <xdr:rowOff>112846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0F8A5211-7577-4256-8391-7F80B08C289F}"/>
            </a:ext>
          </a:extLst>
        </xdr:cNvPr>
        <xdr:cNvCxnSpPr/>
      </xdr:nvCxnSpPr>
      <xdr:spPr>
        <a:xfrm>
          <a:off x="3736670" y="8181081"/>
          <a:ext cx="50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34192</xdr:colOff>
      <xdr:row>15</xdr:row>
      <xdr:rowOff>29310</xdr:rowOff>
    </xdr:from>
    <xdr:to>
      <xdr:col>1</xdr:col>
      <xdr:colOff>114626</xdr:colOff>
      <xdr:row>15</xdr:row>
      <xdr:rowOff>29310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6F132D77-849A-4CB0-8A67-66445A4257E1}"/>
            </a:ext>
          </a:extLst>
        </xdr:cNvPr>
        <xdr:cNvCxnSpPr/>
      </xdr:nvCxnSpPr>
      <xdr:spPr>
        <a:xfrm>
          <a:off x="34192" y="2701195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71969</xdr:colOff>
      <xdr:row>49</xdr:row>
      <xdr:rowOff>49910</xdr:rowOff>
    </xdr:from>
    <xdr:to>
      <xdr:col>3</xdr:col>
      <xdr:colOff>152403</xdr:colOff>
      <xdr:row>49</xdr:row>
      <xdr:rowOff>49910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EA693F9C-17CD-4E67-A420-8AF28D154A39}"/>
            </a:ext>
          </a:extLst>
        </xdr:cNvPr>
        <xdr:cNvCxnSpPr/>
      </xdr:nvCxnSpPr>
      <xdr:spPr>
        <a:xfrm>
          <a:off x="799777" y="7586872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23766</xdr:colOff>
      <xdr:row>20</xdr:row>
      <xdr:rowOff>33869</xdr:rowOff>
    </xdr:from>
    <xdr:to>
      <xdr:col>6</xdr:col>
      <xdr:colOff>104200</xdr:colOff>
      <xdr:row>20</xdr:row>
      <xdr:rowOff>33869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F2285871-7445-4C9F-BDB7-1EF5060E54B5}"/>
            </a:ext>
          </a:extLst>
        </xdr:cNvPr>
        <xdr:cNvCxnSpPr/>
      </xdr:nvCxnSpPr>
      <xdr:spPr>
        <a:xfrm>
          <a:off x="3101074" y="2314984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34192</xdr:colOff>
      <xdr:row>22</xdr:row>
      <xdr:rowOff>29310</xdr:rowOff>
    </xdr:from>
    <xdr:to>
      <xdr:col>1</xdr:col>
      <xdr:colOff>114626</xdr:colOff>
      <xdr:row>22</xdr:row>
      <xdr:rowOff>29310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2372608A-9B75-46F1-A809-27B8525F8DFB}"/>
            </a:ext>
          </a:extLst>
        </xdr:cNvPr>
        <xdr:cNvCxnSpPr/>
      </xdr:nvCxnSpPr>
      <xdr:spPr>
        <a:xfrm>
          <a:off x="34192" y="2701195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23766</xdr:colOff>
      <xdr:row>20</xdr:row>
      <xdr:rowOff>33869</xdr:rowOff>
    </xdr:from>
    <xdr:to>
      <xdr:col>6</xdr:col>
      <xdr:colOff>104200</xdr:colOff>
      <xdr:row>20</xdr:row>
      <xdr:rowOff>33869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9C98F2F8-DB10-42E5-B9A7-A61A1BB7BC47}"/>
            </a:ext>
          </a:extLst>
        </xdr:cNvPr>
        <xdr:cNvCxnSpPr/>
      </xdr:nvCxnSpPr>
      <xdr:spPr>
        <a:xfrm>
          <a:off x="3101074" y="2314984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23766</xdr:colOff>
      <xdr:row>27</xdr:row>
      <xdr:rowOff>33869</xdr:rowOff>
    </xdr:from>
    <xdr:to>
      <xdr:col>6</xdr:col>
      <xdr:colOff>104200</xdr:colOff>
      <xdr:row>27</xdr:row>
      <xdr:rowOff>33869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B0549BBF-DD35-4316-84AD-2B0CBADF959A}"/>
            </a:ext>
          </a:extLst>
        </xdr:cNvPr>
        <xdr:cNvCxnSpPr/>
      </xdr:nvCxnSpPr>
      <xdr:spPr>
        <a:xfrm>
          <a:off x="3101074" y="2314984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34192</xdr:colOff>
      <xdr:row>29</xdr:row>
      <xdr:rowOff>29310</xdr:rowOff>
    </xdr:from>
    <xdr:to>
      <xdr:col>1</xdr:col>
      <xdr:colOff>114626</xdr:colOff>
      <xdr:row>29</xdr:row>
      <xdr:rowOff>29310</xdr:rowOff>
    </xdr:to>
    <xdr:cxnSp macro="">
      <xdr:nvCxnSpPr>
        <xdr:cNvPr id="28" name="Gerader Verbinder 27">
          <a:extLst>
            <a:ext uri="{FF2B5EF4-FFF2-40B4-BE49-F238E27FC236}">
              <a16:creationId xmlns:a16="http://schemas.microsoft.com/office/drawing/2014/main" id="{B430DF2B-447F-475B-8E58-1369DBCBEB92}"/>
            </a:ext>
          </a:extLst>
        </xdr:cNvPr>
        <xdr:cNvCxnSpPr/>
      </xdr:nvCxnSpPr>
      <xdr:spPr>
        <a:xfrm>
          <a:off x="34192" y="3902810"/>
          <a:ext cx="80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185619</xdr:colOff>
      <xdr:row>38</xdr:row>
      <xdr:rowOff>29310</xdr:rowOff>
    </xdr:from>
    <xdr:to>
      <xdr:col>1</xdr:col>
      <xdr:colOff>266053</xdr:colOff>
      <xdr:row>38</xdr:row>
      <xdr:rowOff>29310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49C9BF98-C14F-45EE-8BB4-76D659A3CB5C}"/>
            </a:ext>
          </a:extLst>
        </xdr:cNvPr>
        <xdr:cNvCxnSpPr/>
      </xdr:nvCxnSpPr>
      <xdr:spPr>
        <a:xfrm>
          <a:off x="410311" y="6530733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380997</xdr:colOff>
      <xdr:row>37</xdr:row>
      <xdr:rowOff>24424</xdr:rowOff>
    </xdr:from>
    <xdr:to>
      <xdr:col>6</xdr:col>
      <xdr:colOff>461431</xdr:colOff>
      <xdr:row>37</xdr:row>
      <xdr:rowOff>24424</xdr:rowOff>
    </xdr:to>
    <xdr:cxnSp macro="">
      <xdr:nvCxnSpPr>
        <xdr:cNvPr id="31" name="Gerader Verbinder 30">
          <a:extLst>
            <a:ext uri="{FF2B5EF4-FFF2-40B4-BE49-F238E27FC236}">
              <a16:creationId xmlns:a16="http://schemas.microsoft.com/office/drawing/2014/main" id="{8B359313-0997-49EA-9A5A-0DF5E93ECB60}"/>
            </a:ext>
          </a:extLst>
        </xdr:cNvPr>
        <xdr:cNvCxnSpPr/>
      </xdr:nvCxnSpPr>
      <xdr:spPr>
        <a:xfrm>
          <a:off x="3682997" y="6330462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185612</xdr:colOff>
      <xdr:row>38</xdr:row>
      <xdr:rowOff>24425</xdr:rowOff>
    </xdr:from>
    <xdr:to>
      <xdr:col>6</xdr:col>
      <xdr:colOff>266046</xdr:colOff>
      <xdr:row>38</xdr:row>
      <xdr:rowOff>24425</xdr:rowOff>
    </xdr:to>
    <xdr:cxnSp macro="">
      <xdr:nvCxnSpPr>
        <xdr:cNvPr id="32" name="Gerader Verbinder 31">
          <a:extLst>
            <a:ext uri="{FF2B5EF4-FFF2-40B4-BE49-F238E27FC236}">
              <a16:creationId xmlns:a16="http://schemas.microsoft.com/office/drawing/2014/main" id="{847DD3DF-BAFD-4192-B811-5D9252844124}"/>
            </a:ext>
          </a:extLst>
        </xdr:cNvPr>
        <xdr:cNvCxnSpPr/>
      </xdr:nvCxnSpPr>
      <xdr:spPr>
        <a:xfrm>
          <a:off x="3487612" y="6525848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377088</xdr:colOff>
      <xdr:row>38</xdr:row>
      <xdr:rowOff>25401</xdr:rowOff>
    </xdr:from>
    <xdr:to>
      <xdr:col>6</xdr:col>
      <xdr:colOff>457522</xdr:colOff>
      <xdr:row>38</xdr:row>
      <xdr:rowOff>25401</xdr:rowOff>
    </xdr:to>
    <xdr:cxnSp macro="">
      <xdr:nvCxnSpPr>
        <xdr:cNvPr id="33" name="Gerader Verbinder 32">
          <a:extLst>
            <a:ext uri="{FF2B5EF4-FFF2-40B4-BE49-F238E27FC236}">
              <a16:creationId xmlns:a16="http://schemas.microsoft.com/office/drawing/2014/main" id="{2C3A6C46-7CD2-4A95-8269-D00A344F50FB}"/>
            </a:ext>
          </a:extLst>
        </xdr:cNvPr>
        <xdr:cNvCxnSpPr/>
      </xdr:nvCxnSpPr>
      <xdr:spPr>
        <a:xfrm>
          <a:off x="3679088" y="6526824"/>
          <a:ext cx="804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D804-C8AF-4431-8DD5-EA8473614D13}">
  <dimension ref="A1:R55"/>
  <sheetViews>
    <sheetView tabSelected="1" zoomScaleNormal="100" workbookViewId="0">
      <selection activeCell="D8" sqref="D8:E8"/>
    </sheetView>
  </sheetViews>
  <sheetFormatPr baseColWidth="10" defaultRowHeight="15.5" x14ac:dyDescent="0.35"/>
  <cols>
    <col min="1" max="1" width="3.1796875" style="2" customWidth="1"/>
    <col min="2" max="2" width="8.26953125" style="2" customWidth="1"/>
    <col min="3" max="3" width="2.1796875" style="2" customWidth="1"/>
    <col min="4" max="5" width="10.90625" style="2"/>
    <col min="6" max="6" width="11.81640625" style="2" customWidth="1"/>
    <col min="7" max="7" width="9.08984375" style="2" customWidth="1"/>
    <col min="8" max="8" width="2.90625" style="2" customWidth="1"/>
    <col min="9" max="9" width="9.1796875" style="2" customWidth="1"/>
    <col min="10" max="10" width="10.90625" style="2"/>
    <col min="11" max="11" width="8" style="2" customWidth="1"/>
    <col min="12" max="16384" width="10.90625" style="2"/>
  </cols>
  <sheetData>
    <row r="1" spans="1:18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5"/>
      <c r="M1" s="5"/>
      <c r="N1" s="5"/>
      <c r="O1" s="5"/>
      <c r="P1" s="5"/>
      <c r="Q1" s="5"/>
      <c r="R1" s="5"/>
    </row>
    <row r="2" spans="1:18" ht="6.5" customHeight="1" x14ac:dyDescent="0.35">
      <c r="L2" s="5"/>
      <c r="M2" s="14"/>
      <c r="N2" s="14"/>
      <c r="O2" s="14"/>
      <c r="P2" s="14"/>
      <c r="Q2" s="5"/>
      <c r="R2" s="5"/>
    </row>
    <row r="3" spans="1:18" x14ac:dyDescent="0.35">
      <c r="B3" s="1" t="s">
        <v>6</v>
      </c>
      <c r="C3" s="1"/>
      <c r="L3" s="5"/>
      <c r="M3" s="5"/>
      <c r="N3" s="5"/>
      <c r="O3" s="5"/>
      <c r="P3" s="5"/>
      <c r="Q3" s="5"/>
      <c r="R3" s="5"/>
    </row>
    <row r="4" spans="1:18" x14ac:dyDescent="0.35">
      <c r="B4" s="1" t="s">
        <v>7</v>
      </c>
      <c r="C4" s="1"/>
      <c r="L4" s="5"/>
      <c r="M4" s="15" t="s">
        <v>3</v>
      </c>
      <c r="N4" s="15"/>
      <c r="O4" s="15" t="s">
        <v>5</v>
      </c>
      <c r="P4" s="15"/>
      <c r="Q4" s="7" t="s">
        <v>11</v>
      </c>
      <c r="R4" s="5"/>
    </row>
    <row r="5" spans="1:18" ht="7" customHeight="1" x14ac:dyDescent="0.35">
      <c r="L5" s="7" t="s">
        <v>2</v>
      </c>
      <c r="M5" s="14">
        <f>IF(E15&lt;&gt;"",E15,"")</f>
        <v>3</v>
      </c>
      <c r="N5" s="14"/>
      <c r="O5" s="14" t="str">
        <f>IF(G15&lt;&gt;"",G15,"")</f>
        <v/>
      </c>
      <c r="P5" s="14"/>
      <c r="Q5" s="5" t="str">
        <f>IF(J15&lt;&gt;"",J15,"")</f>
        <v/>
      </c>
      <c r="R5" s="5">
        <f>COUNT(M5:Q5)</f>
        <v>1</v>
      </c>
    </row>
    <row r="6" spans="1:18" x14ac:dyDescent="0.35">
      <c r="B6" s="3" t="s">
        <v>1</v>
      </c>
      <c r="C6" s="3"/>
      <c r="G6" s="3" t="s">
        <v>4</v>
      </c>
      <c r="H6" s="3"/>
      <c r="L6" s="7" t="s">
        <v>10</v>
      </c>
      <c r="M6" s="14" t="str">
        <f>IF(E16&lt;&gt;"",E16,"")</f>
        <v/>
      </c>
      <c r="N6" s="14"/>
      <c r="O6" s="14">
        <f>IF(G16&lt;&gt;"",G16,"")</f>
        <v>4</v>
      </c>
      <c r="P6" s="14"/>
      <c r="Q6" s="5" t="str">
        <f>IF(J16&lt;&gt;"",J16,"")</f>
        <v/>
      </c>
      <c r="R6" s="5">
        <f>COUNT(M6:Q6)</f>
        <v>1</v>
      </c>
    </row>
    <row r="7" spans="1:18" ht="9" customHeight="1" x14ac:dyDescent="0.35">
      <c r="L7" s="5" t="s">
        <v>11</v>
      </c>
      <c r="M7" s="14">
        <f>IF(E17&lt;&gt;"",E17,"")</f>
        <v>8</v>
      </c>
      <c r="N7" s="14"/>
      <c r="O7" s="14" t="str">
        <f>IF(G17&lt;&gt;"",G17,"")</f>
        <v/>
      </c>
      <c r="P7" s="14"/>
      <c r="Q7" s="5">
        <f>IF(J17&lt;&gt;"",J17,"")</f>
        <v>14</v>
      </c>
      <c r="R7" s="5">
        <f>COUNT(M7:Q7)</f>
        <v>2</v>
      </c>
    </row>
    <row r="8" spans="1:18" x14ac:dyDescent="0.35">
      <c r="B8" s="21" t="s">
        <v>2</v>
      </c>
      <c r="C8" s="22"/>
      <c r="D8" s="16" t="s">
        <v>27</v>
      </c>
      <c r="E8" s="16"/>
      <c r="G8" s="21" t="s">
        <v>21</v>
      </c>
      <c r="H8" s="22"/>
      <c r="I8" s="16" t="s">
        <v>28</v>
      </c>
      <c r="J8" s="16"/>
      <c r="L8" s="5"/>
      <c r="M8" s="14">
        <f>COUNT(M5:N7)</f>
        <v>2</v>
      </c>
      <c r="N8" s="14"/>
      <c r="O8" s="14">
        <f>COUNT(O5:P7)</f>
        <v>1</v>
      </c>
      <c r="P8" s="14"/>
      <c r="Q8" s="5">
        <f>COUNT(Q5:Q7)</f>
        <v>1</v>
      </c>
      <c r="R8" s="5"/>
    </row>
    <row r="9" spans="1:18" x14ac:dyDescent="0.35">
      <c r="B9" s="21" t="s">
        <v>3</v>
      </c>
      <c r="C9" s="22"/>
      <c r="D9" s="16" t="s">
        <v>25</v>
      </c>
      <c r="E9" s="16"/>
      <c r="G9" s="21" t="s">
        <v>3</v>
      </c>
      <c r="H9" s="22"/>
      <c r="I9" s="16" t="s">
        <v>26</v>
      </c>
      <c r="J9" s="16"/>
      <c r="L9" s="5"/>
      <c r="M9" s="15" t="s">
        <v>3</v>
      </c>
      <c r="N9" s="15"/>
      <c r="O9" s="15" t="s">
        <v>5</v>
      </c>
      <c r="P9" s="15"/>
      <c r="Q9" s="7" t="s">
        <v>11</v>
      </c>
      <c r="R9" s="5"/>
    </row>
    <row r="10" spans="1:18" ht="8" customHeight="1" x14ac:dyDescent="0.35">
      <c r="L10" s="7" t="s">
        <v>2</v>
      </c>
      <c r="M10" s="14">
        <f>IF(M5&lt;&gt;"",M5,IF(R5=2,Q5-O5,IF(M8=2,M7-M6,"")))</f>
        <v>3</v>
      </c>
      <c r="N10" s="14"/>
      <c r="O10" s="14" t="str">
        <f>IF(O5&lt;&gt;"",O5,IF(R5=2,Q5-M5,IF(O8=2,O7-O6,"")))</f>
        <v/>
      </c>
      <c r="P10" s="14"/>
      <c r="Q10" s="5" t="str">
        <f>IF(Q5&lt;&gt;"",Q5,IF(R5=2,M5+O5,IF(Q8=2,Q7-Q6,"")))</f>
        <v/>
      </c>
      <c r="R10" s="5">
        <f>COUNT(M10:Q10)</f>
        <v>1</v>
      </c>
    </row>
    <row r="11" spans="1:18" x14ac:dyDescent="0.35">
      <c r="B11" s="3" t="s">
        <v>8</v>
      </c>
      <c r="C11" s="3"/>
      <c r="L11" s="7" t="s">
        <v>10</v>
      </c>
      <c r="M11" s="14">
        <f>IF(M6&lt;&gt;"",M6,IF(R6=2,Q6-O6,IF(M8=2,M7-M5,"")))</f>
        <v>5</v>
      </c>
      <c r="N11" s="14"/>
      <c r="O11" s="14">
        <f>IF(O6&lt;&gt;"",O6,IF(R6=2,Q6-M6,IF(O8=2,O7-O5,"")))</f>
        <v>4</v>
      </c>
      <c r="P11" s="14"/>
      <c r="Q11" s="5" t="str">
        <f>IF(Q6&lt;&gt;"",Q6,IF(R6=2,M6+O6,IF(Q8=2,Q7-Q5,"")))</f>
        <v/>
      </c>
      <c r="R11" s="5">
        <f>COUNT(M11:Q11)</f>
        <v>2</v>
      </c>
    </row>
    <row r="12" spans="1:18" x14ac:dyDescent="0.35">
      <c r="B12" s="2" t="s">
        <v>9</v>
      </c>
      <c r="L12" s="7" t="s">
        <v>11</v>
      </c>
      <c r="M12" s="14">
        <f>IF(M7&lt;&gt;"",M7,IF(R7=2,Q7-O7,IF(M8=2,M5+M6,"")))</f>
        <v>8</v>
      </c>
      <c r="N12" s="14"/>
      <c r="O12" s="14">
        <f>IF(O7&lt;&gt;"",O7,IF(R7=2,Q7-M7,IF(O8=2,O5+O6,"")))</f>
        <v>6</v>
      </c>
      <c r="P12" s="14"/>
      <c r="Q12" s="5">
        <f>IF(Q7&lt;&gt;"",Q7,IF(R7=2,M7+O7,IF(Q8=2,Q5+Q6,"")))</f>
        <v>14</v>
      </c>
      <c r="R12" s="5">
        <f>COUNT(M12:Q12)</f>
        <v>3</v>
      </c>
    </row>
    <row r="13" spans="1:18" ht="6.5" customHeight="1" x14ac:dyDescent="0.35">
      <c r="L13" s="5"/>
      <c r="M13" s="14">
        <f>COUNT(M10:N12)</f>
        <v>3</v>
      </c>
      <c r="N13" s="14"/>
      <c r="O13" s="14">
        <f>COUNT(O10:P12)</f>
        <v>2</v>
      </c>
      <c r="P13" s="14"/>
      <c r="Q13" s="5">
        <f>COUNT(Q10:Q12)</f>
        <v>1</v>
      </c>
      <c r="R13" s="5"/>
    </row>
    <row r="14" spans="1:18" x14ac:dyDescent="0.35">
      <c r="E14" s="18" t="str">
        <f>"B: "&amp;$D$9</f>
        <v>B: verloren</v>
      </c>
      <c r="F14" s="18"/>
      <c r="G14" s="18" t="str">
        <f>"B: "&amp;$I$9</f>
        <v>B: nicht verloren</v>
      </c>
      <c r="H14" s="18"/>
      <c r="I14" s="18"/>
      <c r="J14" s="4" t="s">
        <v>11</v>
      </c>
      <c r="L14" s="5"/>
      <c r="M14" s="15" t="s">
        <v>3</v>
      </c>
      <c r="N14" s="15"/>
      <c r="O14" s="15" t="s">
        <v>5</v>
      </c>
      <c r="P14" s="15"/>
      <c r="Q14" s="7" t="s">
        <v>11</v>
      </c>
      <c r="R14" s="5"/>
    </row>
    <row r="15" spans="1:18" x14ac:dyDescent="0.35">
      <c r="B15" s="18" t="str">
        <f>"A: "&amp;$D$8</f>
        <v>A: rot</v>
      </c>
      <c r="C15" s="18"/>
      <c r="D15" s="18"/>
      <c r="E15" s="16">
        <v>3</v>
      </c>
      <c r="F15" s="16"/>
      <c r="G15" s="16"/>
      <c r="H15" s="16"/>
      <c r="I15" s="16"/>
      <c r="J15" s="12"/>
      <c r="K15" s="5">
        <f>COUNT(E15:J15)</f>
        <v>1</v>
      </c>
      <c r="L15" s="7" t="s">
        <v>2</v>
      </c>
      <c r="M15" s="14">
        <f>IF(M10&lt;&gt;"",M10,IF(R10=2,Q10-O10,IF(M13=2,M12-M11,"")))</f>
        <v>3</v>
      </c>
      <c r="N15" s="14"/>
      <c r="O15" s="14">
        <f>IF(O10&lt;&gt;"",O10,IF(R10=2,Q10-M10,IF(O13=2,O12-O11,"")))</f>
        <v>2</v>
      </c>
      <c r="P15" s="14"/>
      <c r="Q15" s="5" t="str">
        <f>IF(Q10&lt;&gt;"",Q10,IF(R10=2,M10+O10,IF(Q13=2,Q12-Q11,"")))</f>
        <v/>
      </c>
      <c r="R15" s="5">
        <f>COUNT(M15:Q15)</f>
        <v>2</v>
      </c>
    </row>
    <row r="16" spans="1:18" x14ac:dyDescent="0.35">
      <c r="B16" s="18" t="str">
        <f>"A: "&amp;$I$8</f>
        <v>A: blau</v>
      </c>
      <c r="C16" s="18"/>
      <c r="D16" s="18"/>
      <c r="E16" s="16"/>
      <c r="F16" s="16"/>
      <c r="G16" s="16">
        <v>4</v>
      </c>
      <c r="H16" s="16"/>
      <c r="I16" s="16"/>
      <c r="J16" s="12"/>
      <c r="K16" s="5">
        <f>COUNT(E16:J16)</f>
        <v>1</v>
      </c>
      <c r="L16" s="7" t="s">
        <v>10</v>
      </c>
      <c r="M16" s="14">
        <f>IF(M11&lt;&gt;"",M11,IF(R11=2,Q11-O11,IF(M13=2,M12-M10,"")))</f>
        <v>5</v>
      </c>
      <c r="N16" s="14"/>
      <c r="O16" s="14">
        <f>IF(O11&lt;&gt;"",O11,IF(R11=2,Q11-M11,IF(O13=2,O12-O10,"")))</f>
        <v>4</v>
      </c>
      <c r="P16" s="14"/>
      <c r="Q16" s="5">
        <f>IF(Q11&lt;&gt;"",Q11,IF(R11=2,M11+O11,IF(Q13=2,Q12-Q10,"")))</f>
        <v>9</v>
      </c>
      <c r="R16" s="5">
        <f>COUNT(M16:Q16)</f>
        <v>3</v>
      </c>
    </row>
    <row r="17" spans="2:18" x14ac:dyDescent="0.35">
      <c r="B17" s="18" t="s">
        <v>11</v>
      </c>
      <c r="C17" s="18"/>
      <c r="D17" s="18"/>
      <c r="E17" s="16">
        <v>8</v>
      </c>
      <c r="F17" s="16"/>
      <c r="G17" s="16"/>
      <c r="H17" s="16"/>
      <c r="I17" s="16"/>
      <c r="J17" s="12">
        <v>14</v>
      </c>
      <c r="K17" s="5">
        <f>COUNT(E17:J17)</f>
        <v>2</v>
      </c>
      <c r="L17" s="7" t="s">
        <v>11</v>
      </c>
      <c r="M17" s="14">
        <f>IF(M12&lt;&gt;"",M12,IF(R12=2,Q12-O12,IF(M13=2,M10+M11,"")))</f>
        <v>8</v>
      </c>
      <c r="N17" s="14"/>
      <c r="O17" s="14">
        <f>IF(O12&lt;&gt;"",O12,IF(R12=2,Q12-M12,IF(O13=2,O10+O11,"")))</f>
        <v>6</v>
      </c>
      <c r="P17" s="14"/>
      <c r="Q17" s="5">
        <f>IF(Q12&lt;&gt;"",Q12,IF(R12=2,M12+O12,IF(Q13=2,Q10+Q11,"")))</f>
        <v>14</v>
      </c>
      <c r="R17" s="5">
        <f>COUNT(M17:Q17)</f>
        <v>3</v>
      </c>
    </row>
    <row r="18" spans="2:18" ht="6.5" customHeight="1" x14ac:dyDescent="0.35">
      <c r="E18" s="5">
        <f>COUNT(E15:F17)</f>
        <v>2</v>
      </c>
      <c r="F18" s="5"/>
      <c r="G18" s="5">
        <f>COUNT(G15:I17)</f>
        <v>1</v>
      </c>
      <c r="H18" s="5"/>
      <c r="I18" s="5"/>
      <c r="J18" s="5">
        <f>COUNT(J15:J17)</f>
        <v>1</v>
      </c>
      <c r="L18" s="5"/>
      <c r="M18" s="14">
        <f>COUNT(M15:N17)</f>
        <v>3</v>
      </c>
      <c r="N18" s="14"/>
      <c r="O18" s="14">
        <f>COUNT(O15:P17)</f>
        <v>3</v>
      </c>
      <c r="P18" s="14"/>
      <c r="Q18" s="5">
        <f>COUNT(Q15:Q17)</f>
        <v>2</v>
      </c>
      <c r="R18" s="5"/>
    </row>
    <row r="19" spans="2:18" x14ac:dyDescent="0.35">
      <c r="B19" s="2" t="s">
        <v>12</v>
      </c>
      <c r="L19" s="5"/>
      <c r="M19" s="15" t="s">
        <v>3</v>
      </c>
      <c r="N19" s="15"/>
      <c r="O19" s="15" t="s">
        <v>5</v>
      </c>
      <c r="P19" s="15"/>
      <c r="Q19" s="7" t="s">
        <v>11</v>
      </c>
      <c r="R19" s="5"/>
    </row>
    <row r="20" spans="2:18" ht="9" customHeight="1" x14ac:dyDescent="0.35">
      <c r="L20" s="5" t="s">
        <v>2</v>
      </c>
      <c r="M20" s="14">
        <f>IF(M15&lt;&gt;"",M15,IF(R15=2,Q15-O15,IF(M18=2,M17-M16,"")))</f>
        <v>3</v>
      </c>
      <c r="N20" s="14"/>
      <c r="O20" s="14">
        <f>IF(O15&lt;&gt;"",O15,IF(R15=2,Q15-M15,IF(O18=2,O17-O16,"")))</f>
        <v>2</v>
      </c>
      <c r="P20" s="14"/>
      <c r="Q20" s="5">
        <f>IF(Q15&lt;&gt;"",Q15,IF(R15=2,M15+O15,IF(Q18=2,Q17-Q16,"")))</f>
        <v>5</v>
      </c>
      <c r="R20" s="5">
        <f>COUNT(M20:Q20)</f>
        <v>3</v>
      </c>
    </row>
    <row r="21" spans="2:18" x14ac:dyDescent="0.35">
      <c r="E21" s="18" t="str">
        <f>"B: "&amp;$D$9</f>
        <v>B: verloren</v>
      </c>
      <c r="F21" s="18"/>
      <c r="G21" s="18" t="str">
        <f>"B: "&amp;$I$9</f>
        <v>B: nicht verloren</v>
      </c>
      <c r="H21" s="18"/>
      <c r="I21" s="18"/>
      <c r="J21" s="4" t="s">
        <v>11</v>
      </c>
      <c r="L21" s="7" t="s">
        <v>10</v>
      </c>
      <c r="M21" s="14">
        <f>IF(M16&lt;&gt;"",M16,IF(R16=2,Q16-O16,IF(M18=2,M17-M15,"")))</f>
        <v>5</v>
      </c>
      <c r="N21" s="14"/>
      <c r="O21" s="14">
        <f>IF(O16&lt;&gt;"",O16,IF(R16=2,Q16-M16,IF(O18=2,O17-O15,"")))</f>
        <v>4</v>
      </c>
      <c r="P21" s="14"/>
      <c r="Q21" s="5">
        <f>IF(Q16&lt;&gt;"",Q16,IF(R16=2,M16+O16,IF(Q18=2,Q17-Q15,"")))</f>
        <v>9</v>
      </c>
      <c r="R21" s="5">
        <f>COUNT(M21:Q21)</f>
        <v>3</v>
      </c>
    </row>
    <row r="22" spans="2:18" x14ac:dyDescent="0.35">
      <c r="B22" s="18" t="str">
        <f>"A: "&amp;$D$8</f>
        <v>A: rot</v>
      </c>
      <c r="C22" s="18"/>
      <c r="D22" s="18"/>
      <c r="E22" s="19">
        <f>IF(M20&lt;&gt;"",M20,"")</f>
        <v>3</v>
      </c>
      <c r="F22" s="19"/>
      <c r="G22" s="19">
        <f>IF(O20&lt;&gt;"",O20,"")</f>
        <v>2</v>
      </c>
      <c r="H22" s="19"/>
      <c r="I22" s="19"/>
      <c r="J22" s="6">
        <f>IF(Q20&lt;&gt;"",Q20,"")</f>
        <v>5</v>
      </c>
      <c r="L22" s="7" t="s">
        <v>11</v>
      </c>
      <c r="M22" s="14">
        <f>IF(M17&lt;&gt;"",M17,IF(R17=2,Q17-O17,IF(M18=2,M15+M16,"")))</f>
        <v>8</v>
      </c>
      <c r="N22" s="14"/>
      <c r="O22" s="14">
        <f>IF(O17&lt;&gt;"",O17,IF(R17=2,Q17-M17,IF(O18=2,O15+O16,"")))</f>
        <v>6</v>
      </c>
      <c r="P22" s="14"/>
      <c r="Q22" s="5">
        <f>IF(Q17&lt;&gt;"",Q17,IF(R17=2,M17+O17,IF(Q18=2,Q15+Q16,"")))</f>
        <v>14</v>
      </c>
      <c r="R22" s="5">
        <f>COUNT(M22:Q22)</f>
        <v>3</v>
      </c>
    </row>
    <row r="23" spans="2:18" x14ac:dyDescent="0.35">
      <c r="B23" s="18" t="str">
        <f>"A: "&amp;$I$8</f>
        <v>A: blau</v>
      </c>
      <c r="C23" s="18"/>
      <c r="D23" s="18"/>
      <c r="E23" s="19">
        <f>IF(M21&lt;&gt;"",M21,"")</f>
        <v>5</v>
      </c>
      <c r="F23" s="19"/>
      <c r="G23" s="19">
        <f>IF(O21&lt;&gt;"",O21,"")</f>
        <v>4</v>
      </c>
      <c r="H23" s="19"/>
      <c r="I23" s="19"/>
      <c r="J23" s="6">
        <f>IF(Q21&lt;&gt;"",Q21,"")</f>
        <v>9</v>
      </c>
      <c r="L23" s="5"/>
      <c r="M23" s="14">
        <f>COUNT(M20:N22)</f>
        <v>3</v>
      </c>
      <c r="N23" s="14"/>
      <c r="O23" s="14">
        <f>COUNT(O20:P22)</f>
        <v>3</v>
      </c>
      <c r="P23" s="14"/>
      <c r="Q23" s="5">
        <f>COUNT(Q20:Q22)</f>
        <v>3</v>
      </c>
      <c r="R23" s="5"/>
    </row>
    <row r="24" spans="2:18" x14ac:dyDescent="0.35">
      <c r="B24" s="18" t="s">
        <v>11</v>
      </c>
      <c r="C24" s="18"/>
      <c r="D24" s="18"/>
      <c r="E24" s="17">
        <f>IF(M22&lt;&gt;"",M22,"")</f>
        <v>8</v>
      </c>
      <c r="F24" s="17"/>
      <c r="G24" s="17">
        <f>IF(O22&lt;&gt;"",O22,"")</f>
        <v>6</v>
      </c>
      <c r="H24" s="17"/>
      <c r="I24" s="17"/>
      <c r="J24" s="6">
        <f>IF(Q22&lt;&gt;"",Q22,"")</f>
        <v>14</v>
      </c>
      <c r="L24" s="5"/>
      <c r="M24" s="5"/>
      <c r="N24" s="5"/>
      <c r="O24" s="5"/>
      <c r="P24" s="5"/>
      <c r="Q24" s="5"/>
      <c r="R24" s="5"/>
    </row>
    <row r="25" spans="2:18" ht="9" customHeight="1" x14ac:dyDescent="0.35">
      <c r="L25" s="5"/>
      <c r="M25" s="14"/>
      <c r="N25" s="14"/>
      <c r="O25" s="14"/>
      <c r="P25" s="14"/>
      <c r="Q25" s="5"/>
      <c r="R25" s="5"/>
    </row>
    <row r="26" spans="2:18" x14ac:dyDescent="0.35">
      <c r="B26" s="3" t="s">
        <v>13</v>
      </c>
      <c r="C26" s="3"/>
      <c r="L26" s="5"/>
      <c r="M26" s="5"/>
      <c r="N26" s="5"/>
      <c r="O26" s="5"/>
      <c r="P26" s="5"/>
      <c r="Q26" s="5"/>
      <c r="R26" s="5"/>
    </row>
    <row r="27" spans="2:18" ht="9" customHeight="1" x14ac:dyDescent="0.35">
      <c r="L27" s="5"/>
      <c r="M27" s="14"/>
      <c r="N27" s="14"/>
      <c r="O27" s="14"/>
      <c r="P27" s="14"/>
      <c r="Q27" s="5"/>
      <c r="R27" s="5"/>
    </row>
    <row r="28" spans="2:18" x14ac:dyDescent="0.35">
      <c r="E28" s="18" t="str">
        <f>"B: "&amp;$D$9</f>
        <v>B: verloren</v>
      </c>
      <c r="F28" s="18"/>
      <c r="G28" s="18" t="str">
        <f>"B: "&amp;$I$9</f>
        <v>B: nicht verloren</v>
      </c>
      <c r="H28" s="18"/>
      <c r="I28" s="18"/>
      <c r="J28" s="4" t="s">
        <v>11</v>
      </c>
    </row>
    <row r="29" spans="2:18" x14ac:dyDescent="0.35">
      <c r="B29" s="18" t="str">
        <f>"A: "&amp;$D$8</f>
        <v>A: rot</v>
      </c>
      <c r="C29" s="18"/>
      <c r="D29" s="18"/>
      <c r="E29" s="23">
        <f>E22/$J$24</f>
        <v>0.21428571428571427</v>
      </c>
      <c r="F29" s="23"/>
      <c r="G29" s="23">
        <f>G22/$J$24</f>
        <v>0.14285714285714285</v>
      </c>
      <c r="H29" s="23"/>
      <c r="I29" s="23"/>
      <c r="J29" s="10">
        <f>J22/$J$24</f>
        <v>0.35714285714285715</v>
      </c>
    </row>
    <row r="30" spans="2:18" x14ac:dyDescent="0.35">
      <c r="B30" s="18" t="str">
        <f>"A: "&amp;$I$8</f>
        <v>A: blau</v>
      </c>
      <c r="C30" s="18"/>
      <c r="D30" s="18"/>
      <c r="E30" s="24">
        <f>E23/$J$24</f>
        <v>0.35714285714285715</v>
      </c>
      <c r="F30" s="25"/>
      <c r="G30" s="23">
        <f>G23/$J$24</f>
        <v>0.2857142857142857</v>
      </c>
      <c r="H30" s="23"/>
      <c r="I30" s="23"/>
      <c r="J30" s="10">
        <f>J23/$J$24</f>
        <v>0.6428571428571429</v>
      </c>
    </row>
    <row r="31" spans="2:18" x14ac:dyDescent="0.35">
      <c r="B31" s="18" t="s">
        <v>11</v>
      </c>
      <c r="C31" s="18"/>
      <c r="D31" s="18"/>
      <c r="E31" s="26">
        <f>E24/$J$24</f>
        <v>0.5714285714285714</v>
      </c>
      <c r="F31" s="26"/>
      <c r="G31" s="26">
        <f>G24/$J$24</f>
        <v>0.42857142857142855</v>
      </c>
      <c r="H31" s="26"/>
      <c r="I31" s="26"/>
      <c r="J31" s="10">
        <f>J24/$J$24</f>
        <v>1</v>
      </c>
    </row>
    <row r="32" spans="2:18" ht="9" customHeight="1" x14ac:dyDescent="0.35">
      <c r="L32" s="5"/>
      <c r="M32" s="14"/>
      <c r="N32" s="14"/>
      <c r="O32" s="14"/>
      <c r="P32" s="14"/>
      <c r="Q32" s="5"/>
      <c r="R32" s="5"/>
    </row>
    <row r="33" spans="2:18" x14ac:dyDescent="0.35">
      <c r="B33" s="3" t="s">
        <v>22</v>
      </c>
      <c r="C33" s="3"/>
    </row>
    <row r="34" spans="2:18" ht="6.5" customHeight="1" x14ac:dyDescent="0.35">
      <c r="L34" s="5"/>
      <c r="M34" s="14"/>
      <c r="N34" s="14"/>
      <c r="O34" s="14"/>
      <c r="P34" s="14"/>
      <c r="Q34" s="5"/>
      <c r="R34" s="5"/>
    </row>
    <row r="35" spans="2:18" x14ac:dyDescent="0.35">
      <c r="B35" s="20" t="str">
        <f>"P (A) = P ("&amp;D8&amp;") = "&amp;ROUND(J29*100,2)&amp;"%"</f>
        <v>P (A) = P (rot) = 35,71%</v>
      </c>
      <c r="C35" s="20"/>
      <c r="D35" s="20"/>
      <c r="E35" s="20"/>
      <c r="F35" s="11"/>
      <c r="G35" s="2" t="str">
        <f>"P (B) = P ("&amp;D9&amp;") = "&amp;ROUND(E31*100,2)&amp;"%"</f>
        <v>P (B) = P (verloren) = 57,14%</v>
      </c>
      <c r="K35" s="11"/>
    </row>
    <row r="36" spans="2:18" x14ac:dyDescent="0.35">
      <c r="B36" s="20" t="str">
        <f>"P (Ᾱ) = P ("&amp;I8&amp;") = "&amp;ROUND(J30*100,2)&amp;"%"</f>
        <v>P (Ᾱ) = P (blau) = 64,29%</v>
      </c>
      <c r="C36" s="20"/>
      <c r="D36" s="20"/>
      <c r="E36" s="20"/>
      <c r="F36" s="11"/>
      <c r="G36" s="2" t="str">
        <f>"P (Ḃ) = P ("&amp;I9&amp;") = "&amp;ROUND(G31*100,2)&amp;"%"</f>
        <v>P (Ḃ) = P (nicht verloren) = 42,86%</v>
      </c>
      <c r="K36" s="11"/>
    </row>
    <row r="37" spans="2:18" ht="6.5" customHeight="1" x14ac:dyDescent="0.35">
      <c r="L37" s="5"/>
      <c r="M37" s="14"/>
      <c r="N37" s="14"/>
      <c r="O37" s="14"/>
      <c r="P37" s="14"/>
      <c r="Q37" s="5"/>
      <c r="R37" s="5"/>
    </row>
    <row r="38" spans="2:18" x14ac:dyDescent="0.35">
      <c r="B38" s="13" t="str">
        <f>"P (A∩B) = "&amp;ROUND(E29*100,2)&amp;"%"</f>
        <v>P (A∩B) = 21,43%</v>
      </c>
      <c r="C38" s="13"/>
      <c r="D38" s="13"/>
      <c r="E38" s="13"/>
      <c r="F38" s="11"/>
      <c r="G38" s="13" t="str">
        <f>"P (A∩B) = "&amp;ROUND(G29*100,2)&amp;"%"</f>
        <v>P (A∩B) = 14,29%</v>
      </c>
      <c r="K38" s="11"/>
    </row>
    <row r="39" spans="2:18" x14ac:dyDescent="0.35">
      <c r="B39" s="13" t="str">
        <f>"P (A∩B) = "&amp;ROUND(E30*100,2)&amp;"%"</f>
        <v>P (A∩B) = 35,71%</v>
      </c>
      <c r="C39" s="13"/>
      <c r="D39" s="13"/>
      <c r="E39" s="13"/>
      <c r="F39" s="11"/>
      <c r="G39" s="13" t="str">
        <f>"P (A∩B) = "&amp;ROUND(G30*100,2)&amp;"%"</f>
        <v>P (A∩B) = 28,57%</v>
      </c>
      <c r="K39" s="11"/>
    </row>
    <row r="40" spans="2:18" ht="6.5" customHeight="1" x14ac:dyDescent="0.35">
      <c r="L40" s="5"/>
      <c r="M40" s="14"/>
      <c r="N40" s="14"/>
      <c r="O40" s="14"/>
      <c r="P40" s="14"/>
      <c r="Q40" s="5"/>
      <c r="R40" s="5"/>
    </row>
    <row r="41" spans="2:18" x14ac:dyDescent="0.35">
      <c r="B41" s="3" t="s">
        <v>14</v>
      </c>
      <c r="C41" s="3"/>
    </row>
    <row r="42" spans="2:18" x14ac:dyDescent="0.35">
      <c r="B42" s="2" t="s">
        <v>23</v>
      </c>
      <c r="C42" s="3"/>
    </row>
    <row r="43" spans="2:18" ht="6.5" customHeight="1" x14ac:dyDescent="0.35">
      <c r="L43" s="5"/>
      <c r="M43" s="14"/>
      <c r="N43" s="14"/>
      <c r="O43" s="14"/>
      <c r="P43" s="14"/>
      <c r="Q43" s="5"/>
      <c r="R43" s="5"/>
    </row>
    <row r="44" spans="2:18" ht="17.5" x14ac:dyDescent="0.45">
      <c r="B44" s="8" t="s">
        <v>15</v>
      </c>
      <c r="C44" s="9" t="s">
        <v>16</v>
      </c>
      <c r="D44" s="2" t="s">
        <v>17</v>
      </c>
      <c r="E44" s="11">
        <f>E29/J29</f>
        <v>0.6</v>
      </c>
      <c r="G44" s="8" t="s">
        <v>15</v>
      </c>
      <c r="H44" s="9" t="s">
        <v>18</v>
      </c>
      <c r="I44" s="2" t="s">
        <v>19</v>
      </c>
      <c r="J44" s="11">
        <f>E29/E31</f>
        <v>0.375</v>
      </c>
    </row>
    <row r="45" spans="2:18" ht="9" customHeight="1" x14ac:dyDescent="0.35">
      <c r="L45" s="5"/>
      <c r="M45" s="14"/>
      <c r="N45" s="14"/>
      <c r="O45" s="14"/>
      <c r="P45" s="14"/>
      <c r="Q45" s="5"/>
      <c r="R45" s="5"/>
    </row>
    <row r="46" spans="2:18" ht="17.5" x14ac:dyDescent="0.45">
      <c r="B46" s="8" t="s">
        <v>15</v>
      </c>
      <c r="C46" s="9" t="s">
        <v>16</v>
      </c>
      <c r="D46" s="2" t="s">
        <v>17</v>
      </c>
      <c r="E46" s="11">
        <f>E30/J30</f>
        <v>0.55555555555555558</v>
      </c>
      <c r="G46" s="8" t="s">
        <v>15</v>
      </c>
      <c r="H46" s="9" t="s">
        <v>18</v>
      </c>
      <c r="I46" s="2" t="s">
        <v>19</v>
      </c>
      <c r="J46" s="11">
        <f>G29/G31</f>
        <v>0.33333333333333331</v>
      </c>
    </row>
    <row r="47" spans="2:18" ht="9" customHeight="1" x14ac:dyDescent="0.35">
      <c r="L47" s="5"/>
      <c r="M47" s="14"/>
      <c r="N47" s="14"/>
      <c r="O47" s="14"/>
      <c r="P47" s="14"/>
      <c r="Q47" s="5"/>
      <c r="R47" s="5"/>
    </row>
    <row r="48" spans="2:18" ht="17.5" x14ac:dyDescent="0.45">
      <c r="B48" s="8" t="s">
        <v>15</v>
      </c>
      <c r="C48" s="9" t="s">
        <v>16</v>
      </c>
      <c r="D48" s="2" t="s">
        <v>17</v>
      </c>
      <c r="E48" s="11">
        <f>G29/J29</f>
        <v>0.39999999999999997</v>
      </c>
      <c r="G48" s="8" t="s">
        <v>15</v>
      </c>
      <c r="H48" s="9" t="s">
        <v>18</v>
      </c>
      <c r="I48" s="2" t="s">
        <v>19</v>
      </c>
      <c r="J48" s="11">
        <f>E30/E31</f>
        <v>0.625</v>
      </c>
    </row>
    <row r="49" spans="1:18" ht="9" customHeight="1" x14ac:dyDescent="0.35">
      <c r="L49" s="5"/>
      <c r="M49" s="14"/>
      <c r="N49" s="14"/>
      <c r="O49" s="14"/>
      <c r="P49" s="14"/>
      <c r="Q49" s="5"/>
      <c r="R49" s="5"/>
    </row>
    <row r="50" spans="1:18" ht="17.5" x14ac:dyDescent="0.45">
      <c r="B50" s="8" t="s">
        <v>15</v>
      </c>
      <c r="C50" s="9" t="s">
        <v>16</v>
      </c>
      <c r="D50" s="2" t="s">
        <v>17</v>
      </c>
      <c r="E50" s="11">
        <f>G30/J30</f>
        <v>0.44444444444444436</v>
      </c>
      <c r="G50" s="8" t="s">
        <v>15</v>
      </c>
      <c r="H50" s="9" t="s">
        <v>18</v>
      </c>
      <c r="I50" s="2" t="s">
        <v>19</v>
      </c>
      <c r="J50" s="11">
        <f>G30/G31</f>
        <v>0.66666666666666663</v>
      </c>
    </row>
    <row r="51" spans="1:18" ht="6.5" customHeight="1" x14ac:dyDescent="0.35">
      <c r="L51" s="5"/>
      <c r="M51" s="14"/>
      <c r="N51" s="14"/>
      <c r="O51" s="14"/>
      <c r="P51" s="14"/>
      <c r="Q51" s="5"/>
      <c r="R51" s="5"/>
    </row>
    <row r="52" spans="1:18" ht="17.5" x14ac:dyDescent="0.45">
      <c r="B52" s="3" t="s">
        <v>24</v>
      </c>
      <c r="C52" s="9"/>
      <c r="E52" s="11"/>
      <c r="G52" s="8"/>
      <c r="H52" s="9"/>
      <c r="J52" s="11"/>
    </row>
    <row r="53" spans="1:18" x14ac:dyDescent="0.35">
      <c r="B53" s="2" t="str">
        <f>"P(A) ∙ P(B) = "&amp;ROUND(J29,2)&amp;" ∙ "&amp;ROUND(E31,2)&amp;" = "&amp;ROUND(J29*E31,2)</f>
        <v>P(A) ∙ P(B) = 0,36 ∙ 0,57 = 0,2</v>
      </c>
      <c r="G53" s="2" t="str">
        <f>"P(A∩B) = "&amp;ROUND(E29,2)</f>
        <v>P(A∩B) = 0,21</v>
      </c>
    </row>
    <row r="54" spans="1:18" ht="6.5" customHeight="1" x14ac:dyDescent="0.35">
      <c r="L54" s="5"/>
      <c r="M54" s="14"/>
      <c r="N54" s="14"/>
      <c r="O54" s="14"/>
      <c r="P54" s="14"/>
      <c r="Q54" s="5"/>
      <c r="R54" s="5"/>
    </row>
    <row r="55" spans="1:18" x14ac:dyDescent="0.35">
      <c r="A55" s="27" t="s">
        <v>20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</sheetData>
  <mergeCells count="111">
    <mergeCell ref="A55:K55"/>
    <mergeCell ref="M37:N37"/>
    <mergeCell ref="O37:P37"/>
    <mergeCell ref="B15:D15"/>
    <mergeCell ref="B16:D16"/>
    <mergeCell ref="B17:D17"/>
    <mergeCell ref="B22:D22"/>
    <mergeCell ref="B23:D23"/>
    <mergeCell ref="B24:D24"/>
    <mergeCell ref="B29:D29"/>
    <mergeCell ref="B30:D30"/>
    <mergeCell ref="B31:D31"/>
    <mergeCell ref="M34:N34"/>
    <mergeCell ref="O34:P34"/>
    <mergeCell ref="M40:N40"/>
    <mergeCell ref="M43:N43"/>
    <mergeCell ref="O43:P43"/>
    <mergeCell ref="M25:N25"/>
    <mergeCell ref="O25:P25"/>
    <mergeCell ref="M27:N27"/>
    <mergeCell ref="O27:P27"/>
    <mergeCell ref="M32:N32"/>
    <mergeCell ref="O32:P32"/>
    <mergeCell ref="A1:K1"/>
    <mergeCell ref="B8:C8"/>
    <mergeCell ref="B9:C9"/>
    <mergeCell ref="G8:H8"/>
    <mergeCell ref="G9:H9"/>
    <mergeCell ref="B35:E35"/>
    <mergeCell ref="E29:F29"/>
    <mergeCell ref="G29:I29"/>
    <mergeCell ref="E30:F30"/>
    <mergeCell ref="G30:I30"/>
    <mergeCell ref="E31:F31"/>
    <mergeCell ref="G31:I31"/>
    <mergeCell ref="E17:F17"/>
    <mergeCell ref="G17:I17"/>
    <mergeCell ref="E28:F28"/>
    <mergeCell ref="G28:I28"/>
    <mergeCell ref="E16:F16"/>
    <mergeCell ref="G16:I16"/>
    <mergeCell ref="M19:N19"/>
    <mergeCell ref="O19:P19"/>
    <mergeCell ref="M20:N20"/>
    <mergeCell ref="O20:P20"/>
    <mergeCell ref="M21:N21"/>
    <mergeCell ref="O21:P21"/>
    <mergeCell ref="B36:E36"/>
    <mergeCell ref="E24:F24"/>
    <mergeCell ref="G24:I24"/>
    <mergeCell ref="M14:N14"/>
    <mergeCell ref="O14:P14"/>
    <mergeCell ref="M15:N15"/>
    <mergeCell ref="O15:P15"/>
    <mergeCell ref="M16:N16"/>
    <mergeCell ref="O16:P16"/>
    <mergeCell ref="M17:N17"/>
    <mergeCell ref="O17:P17"/>
    <mergeCell ref="E21:F21"/>
    <mergeCell ref="G21:I21"/>
    <mergeCell ref="E22:F22"/>
    <mergeCell ref="G22:I22"/>
    <mergeCell ref="E23:F23"/>
    <mergeCell ref="G23:I23"/>
    <mergeCell ref="M22:N22"/>
    <mergeCell ref="O22:P22"/>
    <mergeCell ref="M23:N23"/>
    <mergeCell ref="O23:P23"/>
    <mergeCell ref="E14:F14"/>
    <mergeCell ref="G14:I14"/>
    <mergeCell ref="E15:F15"/>
    <mergeCell ref="G15:I15"/>
    <mergeCell ref="I8:J8"/>
    <mergeCell ref="I9:J9"/>
    <mergeCell ref="D8:E8"/>
    <mergeCell ref="D9:E9"/>
    <mergeCell ref="M4:N4"/>
    <mergeCell ref="M5:N5"/>
    <mergeCell ref="M6:N6"/>
    <mergeCell ref="O6:P6"/>
    <mergeCell ref="O5:P5"/>
    <mergeCell ref="M7:N7"/>
    <mergeCell ref="O7:P7"/>
    <mergeCell ref="M9:N9"/>
    <mergeCell ref="O9:P9"/>
    <mergeCell ref="M8:N8"/>
    <mergeCell ref="O8:P8"/>
    <mergeCell ref="M2:N2"/>
    <mergeCell ref="O2:P2"/>
    <mergeCell ref="M49:N49"/>
    <mergeCell ref="O49:P49"/>
    <mergeCell ref="M51:N51"/>
    <mergeCell ref="O51:P51"/>
    <mergeCell ref="M54:N54"/>
    <mergeCell ref="O54:P54"/>
    <mergeCell ref="O4:P4"/>
    <mergeCell ref="M45:N45"/>
    <mergeCell ref="O45:P45"/>
    <mergeCell ref="M47:N47"/>
    <mergeCell ref="O47:P47"/>
    <mergeCell ref="M18:N18"/>
    <mergeCell ref="O18:P18"/>
    <mergeCell ref="M10:N10"/>
    <mergeCell ref="O10:P10"/>
    <mergeCell ref="M11:N11"/>
    <mergeCell ref="O11:P11"/>
    <mergeCell ref="M12:N12"/>
    <mergeCell ref="O12:P12"/>
    <mergeCell ref="M13:N13"/>
    <mergeCell ref="O13:P13"/>
    <mergeCell ref="O40:P4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2021-10-31T19:05:19Z</cp:lastPrinted>
  <dcterms:created xsi:type="dcterms:W3CDTF">2021-05-24T14:55:21Z</dcterms:created>
  <dcterms:modified xsi:type="dcterms:W3CDTF">2023-10-10T19:51:51Z</dcterms:modified>
</cp:coreProperties>
</file>