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95" windowHeight="9090" activeTab="0"/>
  </bookViews>
  <sheets>
    <sheet name="Daten" sheetId="1" r:id="rId1"/>
    <sheet name="Gesamtblatt" sheetId="2" r:id="rId2"/>
    <sheet name="Lösungen" sheetId="3" r:id="rId3"/>
    <sheet name="Aufgabenbl" sheetId="4" r:id="rId4"/>
  </sheets>
  <definedNames>
    <definedName name="_xlnm.Print_Area" localSheetId="1">'Gesamtblatt'!$A$1:$E$36</definedName>
    <definedName name="_xlnm.Print_Area" localSheetId="2">'Lösungen'!$A$1:$F$36</definedName>
  </definedNames>
  <calcPr fullCalcOnLoad="1"/>
</workbook>
</file>

<file path=xl/sharedStrings.xml><?xml version="1.0" encoding="utf-8"?>
<sst xmlns="http://schemas.openxmlformats.org/spreadsheetml/2006/main" count="145" uniqueCount="66">
  <si>
    <t>Aufgabe</t>
  </si>
  <si>
    <t xml:space="preserve">Nr. </t>
  </si>
  <si>
    <t>Lösung:</t>
  </si>
  <si>
    <t>Lösung</t>
  </si>
  <si>
    <t>Text vor Aufgabe:</t>
  </si>
  <si>
    <t>Text nach Aufgabe:</t>
  </si>
  <si>
    <t>Anzahl Schüler:</t>
  </si>
  <si>
    <t>Text für Blatt</t>
  </si>
  <si>
    <t>Lösung gerundet</t>
  </si>
  <si>
    <t>Tragt die Lösungen zu den einzelnen Aufgaben</t>
  </si>
  <si>
    <t xml:space="preserve"> ein und addiert die gerundeten Werte. </t>
  </si>
  <si>
    <t>Gesamt:</t>
  </si>
  <si>
    <t>Lösungsblatt</t>
  </si>
  <si>
    <t>(Zeilenumbruch mit Alt + Enter)</t>
  </si>
  <si>
    <t>Datenblatt für Schatztruhenspiel</t>
  </si>
  <si>
    <t>Nr</t>
  </si>
  <si>
    <t>Lösung
 gerundet</t>
  </si>
  <si>
    <t>a =</t>
  </si>
  <si>
    <t>b =</t>
  </si>
  <si>
    <t>c =</t>
  </si>
  <si>
    <t>min (cent)</t>
  </si>
  <si>
    <t>max (cent)</t>
  </si>
  <si>
    <t>P</t>
  </si>
  <si>
    <t>Anz 1</t>
  </si>
  <si>
    <t>Preis 1</t>
  </si>
  <si>
    <t>Anz 2</t>
  </si>
  <si>
    <t>Preis 2</t>
  </si>
  <si>
    <t>y</t>
  </si>
  <si>
    <t>Tüten Gummibärchen</t>
  </si>
  <si>
    <t>Tafeln Schokolade</t>
  </si>
  <si>
    <t>Packungen Kekse</t>
  </si>
  <si>
    <t>Stücke Butter</t>
  </si>
  <si>
    <t>Dosen Cola</t>
  </si>
  <si>
    <t>Tüten Chips</t>
  </si>
  <si>
    <t>Dosen Ananas</t>
  </si>
  <si>
    <t>Brötchen</t>
  </si>
  <si>
    <t>Brezeln</t>
  </si>
  <si>
    <t>Stücke Seife</t>
  </si>
  <si>
    <t>Gurken</t>
  </si>
  <si>
    <t>Becher Joghurt</t>
  </si>
  <si>
    <t>Flaschen Sekt</t>
  </si>
  <si>
    <t>Liter Orangensaft</t>
  </si>
  <si>
    <t>Köpfe Salat</t>
  </si>
  <si>
    <t>Gläser Marmelade</t>
  </si>
  <si>
    <t>Flaschen Öl</t>
  </si>
  <si>
    <t>Packungen Eis</t>
  </si>
  <si>
    <t>Becher Schlagsahne</t>
  </si>
  <si>
    <t>Liter Wasser</t>
  </si>
  <si>
    <t>Liter Apfelschorle</t>
  </si>
  <si>
    <t>Päckchen Apfelmus</t>
  </si>
  <si>
    <t>Packungen Toast</t>
  </si>
  <si>
    <t>Packungen Quarkstrudel</t>
  </si>
  <si>
    <t>Packungen Cornflakes</t>
  </si>
  <si>
    <t>Gläser Nussnougatcreme</t>
  </si>
  <si>
    <t>Päckchen Haferflocken</t>
  </si>
  <si>
    <t>Päckchen Salzstangen</t>
  </si>
  <si>
    <t>Päckchen Brausepulver</t>
  </si>
  <si>
    <t>Gläser Senf</t>
  </si>
  <si>
    <t>Flaschen Tomatenketchup</t>
  </si>
  <si>
    <t>Pakete Waschpulver</t>
  </si>
  <si>
    <t>Päckchen Spülmaschinentabs</t>
  </si>
  <si>
    <t>Gläser Gurken</t>
  </si>
  <si>
    <t>Dosen Bohnen</t>
  </si>
  <si>
    <t>Packungen Käse</t>
  </si>
  <si>
    <t>Packungen Schokolade</t>
  </si>
  <si>
    <t>NEUE AUFGABEN: F9 DRÜCKEN!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</si>
</sst>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34" borderId="10" xfId="0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wrapText="1"/>
    </xf>
    <xf numFmtId="0" fontId="46" fillId="0" borderId="0" xfId="0" applyFont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46" fillId="0" borderId="0" xfId="0" applyFont="1" applyFill="1" applyAlignment="1">
      <alignment/>
    </xf>
    <xf numFmtId="2" fontId="46" fillId="0" borderId="0" xfId="0" applyNumberFormat="1" applyFont="1" applyFill="1" applyAlignment="1">
      <alignment/>
    </xf>
    <xf numFmtId="0" fontId="47" fillId="0" borderId="0" xfId="0" applyFont="1" applyFill="1" applyAlignment="1">
      <alignment horizontal="left" indent="5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36" borderId="0" xfId="0" applyFont="1" applyFill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8"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18.8515625" style="0" bestFit="1" customWidth="1"/>
    <col min="2" max="2" width="35.57421875" style="0" bestFit="1" customWidth="1"/>
    <col min="3" max="3" width="7.57421875" style="0" bestFit="1" customWidth="1"/>
    <col min="4" max="4" width="59.57421875" style="0" bestFit="1" customWidth="1"/>
    <col min="5" max="6" width="11.421875" style="22" customWidth="1"/>
    <col min="7" max="17" width="11.421875" style="26" customWidth="1"/>
    <col min="18" max="18" width="26.57421875" style="26" bestFit="1" customWidth="1"/>
    <col min="19" max="19" width="43.00390625" style="26" bestFit="1" customWidth="1"/>
    <col min="20" max="20" width="40.00390625" style="26" bestFit="1" customWidth="1"/>
    <col min="21" max="28" width="11.421875" style="26" customWidth="1"/>
  </cols>
  <sheetData>
    <row r="1" spans="1:4" ht="18">
      <c r="A1" s="4" t="s">
        <v>14</v>
      </c>
      <c r="D1" s="31" t="s">
        <v>65</v>
      </c>
    </row>
    <row r="3" spans="1:4" ht="12.75">
      <c r="A3" s="1" t="s">
        <v>4</v>
      </c>
      <c r="B3" s="21"/>
      <c r="D3" t="s">
        <v>13</v>
      </c>
    </row>
    <row r="4" spans="1:2" ht="12.75">
      <c r="A4" s="1" t="s">
        <v>5</v>
      </c>
      <c r="B4" s="11"/>
    </row>
    <row r="5" spans="1:2" ht="12.75">
      <c r="A5" s="23" t="s">
        <v>6</v>
      </c>
      <c r="B5" s="24">
        <v>24</v>
      </c>
    </row>
    <row r="7" spans="1:21" ht="12.75">
      <c r="A7" s="1" t="s">
        <v>1</v>
      </c>
      <c r="B7" s="1" t="s">
        <v>0</v>
      </c>
      <c r="C7" s="1" t="s">
        <v>2</v>
      </c>
      <c r="D7" s="1" t="s">
        <v>7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  <c r="O7" s="26" t="s">
        <v>22</v>
      </c>
      <c r="U7" s="26" t="s">
        <v>25</v>
      </c>
    </row>
    <row r="8" spans="1:27" ht="15">
      <c r="A8" s="3">
        <v>1</v>
      </c>
      <c r="B8" s="2" t="str">
        <f>S8&amp;" "&amp;T8</f>
        <v>6 Tüten Gummibärchen kosten 5,28 €. Was kosten 9 Tüten Gummibärchen?</v>
      </c>
      <c r="C8" s="25">
        <f>M8</f>
        <v>7.92</v>
      </c>
      <c r="D8" s="3" t="str">
        <f>IF(A8&lt;=$B$5,A8&amp;") "&amp;$B$3&amp;" "&amp;B8&amp;" "&amp;$B$4,"")</f>
        <v>1)  6 Tüten Gummibärchen kosten 5,28 €. Was kosten 9 Tüten Gummibärchen? </v>
      </c>
      <c r="F8" s="22" t="s">
        <v>17</v>
      </c>
      <c r="G8" s="26">
        <v>69</v>
      </c>
      <c r="H8" s="26">
        <v>139</v>
      </c>
      <c r="I8" s="26">
        <f ca="1">ROUND(RAND()*(H8-G8)+G8,0)/100</f>
        <v>0.88</v>
      </c>
      <c r="J8" s="26">
        <v>6</v>
      </c>
      <c r="K8" s="27">
        <f>I8*J8</f>
        <v>5.28</v>
      </c>
      <c r="L8" s="26">
        <f>IF(OR(U8=J8,AA8=1),J8+1,U8)</f>
        <v>9</v>
      </c>
      <c r="M8" s="27">
        <f>L8*I8</f>
        <v>7.92</v>
      </c>
      <c r="N8" s="26">
        <f>_XLL.GGT(J8,L8)</f>
        <v>3</v>
      </c>
      <c r="O8" s="27">
        <f>N8*I8</f>
        <v>2.64</v>
      </c>
      <c r="P8" s="26">
        <f>J8/N8</f>
        <v>2</v>
      </c>
      <c r="Q8" s="26">
        <f>L8/N8</f>
        <v>3</v>
      </c>
      <c r="R8" s="26" t="s">
        <v>28</v>
      </c>
      <c r="S8" s="26" t="str">
        <f>J8&amp;" "&amp;R8&amp;" kosten "&amp;TEXT(K8,"##,00")&amp;" €."</f>
        <v>6 Tüten Gummibärchen kosten 5,28 €.</v>
      </c>
      <c r="T8" s="26" t="str">
        <f>"Was kosten "&amp;L8&amp;" "&amp;R8&amp;"?"</f>
        <v>Was kosten 9 Tüten Gummibärchen?</v>
      </c>
      <c r="U8" s="26">
        <f aca="true" ca="1" t="shared" si="0" ref="U8:U44">ROUND(RAND()*20+2,0)</f>
        <v>9</v>
      </c>
      <c r="W8" s="26">
        <f>J8/U8</f>
        <v>0.6666666666666666</v>
      </c>
      <c r="X8" s="26">
        <f>ROUND(W8,0)</f>
        <v>1</v>
      </c>
      <c r="Y8" s="26">
        <f>U8/J8</f>
        <v>1.5</v>
      </c>
      <c r="Z8" s="28">
        <f>ROUND(Y8,0)</f>
        <v>2</v>
      </c>
      <c r="AA8" s="26">
        <f>IF(OR(W8=X8,Y8=Z8),1,0)</f>
        <v>0</v>
      </c>
    </row>
    <row r="9" spans="1:27" ht="15">
      <c r="A9" s="3">
        <v>2</v>
      </c>
      <c r="B9" s="2" t="str">
        <f aca="true" t="shared" si="1" ref="B9:B39">S9&amp;" "&amp;T9</f>
        <v>4 Tafeln Schokolade kosten 4,12 €. Was kosten 5 Tafeln Schokolade?</v>
      </c>
      <c r="C9" s="25">
        <f aca="true" t="shared" si="2" ref="C9:C39">M9</f>
        <v>5.15</v>
      </c>
      <c r="D9" s="3" t="str">
        <f aca="true" t="shared" si="3" ref="D9:D39">IF(A9&lt;=$B$5,A9&amp;") "&amp;$B$3&amp;" "&amp;B9&amp;" "&amp;$B$4,"")</f>
        <v>2)  4 Tafeln Schokolade kosten 4,12 €. Was kosten 5 Tafeln Schokolade? </v>
      </c>
      <c r="F9" s="22" t="s">
        <v>17</v>
      </c>
      <c r="G9" s="26">
        <v>69</v>
      </c>
      <c r="H9" s="26">
        <v>139</v>
      </c>
      <c r="I9" s="26">
        <f aca="true" ca="1" t="shared" si="4" ref="I9:I44">ROUND(RAND()*(H9-G9)+G9,0)/100</f>
        <v>1.03</v>
      </c>
      <c r="J9" s="26">
        <f aca="true" ca="1" t="shared" si="5" ref="J9:J44">ROUND(RAND()*20+2,0)</f>
        <v>4</v>
      </c>
      <c r="K9" s="27">
        <f aca="true" t="shared" si="6" ref="K9:K44">I9*J9</f>
        <v>4.12</v>
      </c>
      <c r="L9" s="26">
        <f aca="true" t="shared" si="7" ref="L9:L44">IF(OR(U9=J9,AA9=1),J9+1,U9)</f>
        <v>5</v>
      </c>
      <c r="M9" s="27">
        <f aca="true" t="shared" si="8" ref="M9:M44">L9*I9</f>
        <v>5.15</v>
      </c>
      <c r="N9" s="26">
        <f aca="true" t="shared" si="9" ref="N9:N44">_XLL.GGT(J9,L9)</f>
        <v>1</v>
      </c>
      <c r="O9" s="27">
        <f aca="true" t="shared" si="10" ref="O9:O44">N9*I9</f>
        <v>1.03</v>
      </c>
      <c r="P9" s="26">
        <f aca="true" t="shared" si="11" ref="P9:P44">J9/N9</f>
        <v>4</v>
      </c>
      <c r="Q9" s="26">
        <f aca="true" t="shared" si="12" ref="Q9:Q44">L9/N9</f>
        <v>5</v>
      </c>
      <c r="R9" s="26" t="s">
        <v>29</v>
      </c>
      <c r="S9" s="26" t="str">
        <f aca="true" t="shared" si="13" ref="S9:S44">J9&amp;" "&amp;R9&amp;" kosten "&amp;TEXT(K9,"##,00")&amp;" €."</f>
        <v>4 Tafeln Schokolade kosten 4,12 €.</v>
      </c>
      <c r="T9" s="26" t="str">
        <f aca="true" t="shared" si="14" ref="T9:T44">"Was kosten "&amp;L9&amp;" "&amp;R9&amp;"?"</f>
        <v>Was kosten 5 Tafeln Schokolade?</v>
      </c>
      <c r="U9" s="26">
        <f ca="1" t="shared" si="0"/>
        <v>20</v>
      </c>
      <c r="W9" s="26">
        <f aca="true" t="shared" si="15" ref="W9:W44">J9/U9</f>
        <v>0.2</v>
      </c>
      <c r="X9" s="26">
        <f aca="true" t="shared" si="16" ref="X9:X44">ROUND(W9,0)</f>
        <v>0</v>
      </c>
      <c r="Y9" s="26">
        <f aca="true" t="shared" si="17" ref="Y9:Y44">U9/J9</f>
        <v>5</v>
      </c>
      <c r="Z9" s="28">
        <f aca="true" t="shared" si="18" ref="Z9:Z44">ROUND(Y9,0)</f>
        <v>5</v>
      </c>
      <c r="AA9" s="26">
        <f aca="true" t="shared" si="19" ref="AA9:AA44">IF(OR(W9=X9,Y9=Z9),1,0)</f>
        <v>1</v>
      </c>
    </row>
    <row r="10" spans="1:27" ht="15">
      <c r="A10" s="3">
        <v>3</v>
      </c>
      <c r="B10" s="2" t="str">
        <f t="shared" si="1"/>
        <v>19 Packungen Kekse kosten 35,53 €. Was kosten 11 Packungen Kekse?</v>
      </c>
      <c r="C10" s="25">
        <f t="shared" si="2"/>
        <v>20.57</v>
      </c>
      <c r="D10" s="3" t="str">
        <f t="shared" si="3"/>
        <v>3)  19 Packungen Kekse kosten 35,53 €. Was kosten 11 Packungen Kekse? </v>
      </c>
      <c r="F10" s="22" t="s">
        <v>18</v>
      </c>
      <c r="G10" s="26">
        <v>149</v>
      </c>
      <c r="H10" s="26">
        <v>299</v>
      </c>
      <c r="I10" s="26">
        <f ca="1" t="shared" si="4"/>
        <v>1.87</v>
      </c>
      <c r="J10" s="26">
        <f ca="1" t="shared" si="5"/>
        <v>19</v>
      </c>
      <c r="K10" s="27">
        <f t="shared" si="6"/>
        <v>35.53</v>
      </c>
      <c r="L10" s="26">
        <f t="shared" si="7"/>
        <v>11</v>
      </c>
      <c r="M10" s="27">
        <f t="shared" si="8"/>
        <v>20.57</v>
      </c>
      <c r="N10" s="26">
        <f t="shared" si="9"/>
        <v>1</v>
      </c>
      <c r="O10" s="27">
        <f t="shared" si="10"/>
        <v>1.87</v>
      </c>
      <c r="P10" s="26">
        <f t="shared" si="11"/>
        <v>19</v>
      </c>
      <c r="Q10" s="26">
        <f t="shared" si="12"/>
        <v>11</v>
      </c>
      <c r="R10" s="26" t="s">
        <v>30</v>
      </c>
      <c r="S10" s="26" t="str">
        <f t="shared" si="13"/>
        <v>19 Packungen Kekse kosten 35,53 €.</v>
      </c>
      <c r="T10" s="26" t="str">
        <f t="shared" si="14"/>
        <v>Was kosten 11 Packungen Kekse?</v>
      </c>
      <c r="U10" s="26">
        <f ca="1" t="shared" si="0"/>
        <v>11</v>
      </c>
      <c r="W10" s="26">
        <f t="shared" si="15"/>
        <v>1.7272727272727273</v>
      </c>
      <c r="X10" s="26">
        <f t="shared" si="16"/>
        <v>2</v>
      </c>
      <c r="Y10" s="26">
        <f t="shared" si="17"/>
        <v>0.5789473684210527</v>
      </c>
      <c r="Z10" s="28">
        <f t="shared" si="18"/>
        <v>1</v>
      </c>
      <c r="AA10" s="26">
        <f t="shared" si="19"/>
        <v>0</v>
      </c>
    </row>
    <row r="11" spans="1:27" ht="15">
      <c r="A11" s="3">
        <v>4</v>
      </c>
      <c r="B11" s="2" t="str">
        <f t="shared" si="1"/>
        <v>18 Stücke Butter kosten 18,36 €. Was kosten 16 Stücke Butter?</v>
      </c>
      <c r="C11" s="25">
        <f t="shared" si="2"/>
        <v>16.32</v>
      </c>
      <c r="D11" s="3" t="str">
        <f t="shared" si="3"/>
        <v>4)  18 Stücke Butter kosten 18,36 €. Was kosten 16 Stücke Butter? </v>
      </c>
      <c r="F11" s="22" t="s">
        <v>17</v>
      </c>
      <c r="G11" s="26">
        <v>99</v>
      </c>
      <c r="H11" s="26">
        <v>139</v>
      </c>
      <c r="I11" s="26">
        <f ca="1" t="shared" si="4"/>
        <v>1.02</v>
      </c>
      <c r="J11" s="26">
        <f ca="1" t="shared" si="5"/>
        <v>18</v>
      </c>
      <c r="K11" s="27">
        <f t="shared" si="6"/>
        <v>18.36</v>
      </c>
      <c r="L11" s="26">
        <f t="shared" si="7"/>
        <v>16</v>
      </c>
      <c r="M11" s="27">
        <f t="shared" si="8"/>
        <v>16.32</v>
      </c>
      <c r="N11" s="26">
        <f t="shared" si="9"/>
        <v>2</v>
      </c>
      <c r="O11" s="27">
        <f t="shared" si="10"/>
        <v>2.04</v>
      </c>
      <c r="P11" s="26">
        <f t="shared" si="11"/>
        <v>9</v>
      </c>
      <c r="Q11" s="26">
        <f t="shared" si="12"/>
        <v>8</v>
      </c>
      <c r="R11" s="26" t="s">
        <v>31</v>
      </c>
      <c r="S11" s="26" t="str">
        <f t="shared" si="13"/>
        <v>18 Stücke Butter kosten 18,36 €.</v>
      </c>
      <c r="T11" s="26" t="str">
        <f t="shared" si="14"/>
        <v>Was kosten 16 Stücke Butter?</v>
      </c>
      <c r="U11" s="26">
        <f ca="1" t="shared" si="0"/>
        <v>16</v>
      </c>
      <c r="W11" s="26">
        <f t="shared" si="15"/>
        <v>1.125</v>
      </c>
      <c r="X11" s="26">
        <f t="shared" si="16"/>
        <v>1</v>
      </c>
      <c r="Y11" s="26">
        <f t="shared" si="17"/>
        <v>0.8888888888888888</v>
      </c>
      <c r="Z11" s="28">
        <f t="shared" si="18"/>
        <v>1</v>
      </c>
      <c r="AA11" s="26">
        <f t="shared" si="19"/>
        <v>0</v>
      </c>
    </row>
    <row r="12" spans="1:27" ht="15">
      <c r="A12" s="3">
        <v>5</v>
      </c>
      <c r="B12" s="2" t="str">
        <f t="shared" si="1"/>
        <v>18 Dosen Cola kosten 15,30 €. Was kosten 14 Dosen Cola?</v>
      </c>
      <c r="C12" s="25">
        <f t="shared" si="2"/>
        <v>11.9</v>
      </c>
      <c r="D12" s="3" t="str">
        <f t="shared" si="3"/>
        <v>5)  18 Dosen Cola kosten 15,30 €. Was kosten 14 Dosen Cola? </v>
      </c>
      <c r="F12" s="22" t="s">
        <v>17</v>
      </c>
      <c r="G12" s="26">
        <v>69</v>
      </c>
      <c r="H12" s="26">
        <v>119</v>
      </c>
      <c r="I12" s="26">
        <f ca="1" t="shared" si="4"/>
        <v>0.85</v>
      </c>
      <c r="J12" s="26">
        <f ca="1" t="shared" si="5"/>
        <v>18</v>
      </c>
      <c r="K12" s="27">
        <f t="shared" si="6"/>
        <v>15.299999999999999</v>
      </c>
      <c r="L12" s="26">
        <f t="shared" si="7"/>
        <v>14</v>
      </c>
      <c r="M12" s="27">
        <f t="shared" si="8"/>
        <v>11.9</v>
      </c>
      <c r="N12" s="26">
        <f t="shared" si="9"/>
        <v>2</v>
      </c>
      <c r="O12" s="27">
        <f t="shared" si="10"/>
        <v>1.7</v>
      </c>
      <c r="P12" s="26">
        <f t="shared" si="11"/>
        <v>9</v>
      </c>
      <c r="Q12" s="26">
        <f t="shared" si="12"/>
        <v>7</v>
      </c>
      <c r="R12" s="26" t="s">
        <v>32</v>
      </c>
      <c r="S12" s="26" t="str">
        <f t="shared" si="13"/>
        <v>18 Dosen Cola kosten 15,30 €.</v>
      </c>
      <c r="T12" s="26" t="str">
        <f t="shared" si="14"/>
        <v>Was kosten 14 Dosen Cola?</v>
      </c>
      <c r="U12" s="26">
        <f ca="1" t="shared" si="0"/>
        <v>14</v>
      </c>
      <c r="W12" s="26">
        <f t="shared" si="15"/>
        <v>1.2857142857142858</v>
      </c>
      <c r="X12" s="26">
        <f t="shared" si="16"/>
        <v>1</v>
      </c>
      <c r="Y12" s="26">
        <f t="shared" si="17"/>
        <v>0.7777777777777778</v>
      </c>
      <c r="Z12" s="28">
        <f t="shared" si="18"/>
        <v>1</v>
      </c>
      <c r="AA12" s="26">
        <f t="shared" si="19"/>
        <v>0</v>
      </c>
    </row>
    <row r="13" spans="1:27" ht="15">
      <c r="A13" s="3">
        <v>6</v>
      </c>
      <c r="B13" s="2" t="str">
        <f t="shared" si="1"/>
        <v>13 Tüten Chips kosten 23,14 €. Was kosten 18 Tüten Chips?</v>
      </c>
      <c r="C13" s="25">
        <f t="shared" si="2"/>
        <v>32.04</v>
      </c>
      <c r="D13" s="3" t="str">
        <f t="shared" si="3"/>
        <v>6)  13 Tüten Chips kosten 23,14 €. Was kosten 18 Tüten Chips? </v>
      </c>
      <c r="F13" s="22" t="s">
        <v>18</v>
      </c>
      <c r="G13" s="26">
        <v>69</v>
      </c>
      <c r="H13" s="26">
        <v>179</v>
      </c>
      <c r="I13" s="26">
        <f ca="1" t="shared" si="4"/>
        <v>1.78</v>
      </c>
      <c r="J13" s="26">
        <f ca="1" t="shared" si="5"/>
        <v>13</v>
      </c>
      <c r="K13" s="27">
        <f t="shared" si="6"/>
        <v>23.14</v>
      </c>
      <c r="L13" s="26">
        <f t="shared" si="7"/>
        <v>18</v>
      </c>
      <c r="M13" s="27">
        <f t="shared" si="8"/>
        <v>32.04</v>
      </c>
      <c r="N13" s="26">
        <f t="shared" si="9"/>
        <v>1</v>
      </c>
      <c r="O13" s="27">
        <f t="shared" si="10"/>
        <v>1.78</v>
      </c>
      <c r="P13" s="26">
        <f t="shared" si="11"/>
        <v>13</v>
      </c>
      <c r="Q13" s="26">
        <f t="shared" si="12"/>
        <v>18</v>
      </c>
      <c r="R13" s="26" t="s">
        <v>33</v>
      </c>
      <c r="S13" s="26" t="str">
        <f t="shared" si="13"/>
        <v>13 Tüten Chips kosten 23,14 €.</v>
      </c>
      <c r="T13" s="26" t="str">
        <f t="shared" si="14"/>
        <v>Was kosten 18 Tüten Chips?</v>
      </c>
      <c r="U13" s="26">
        <f ca="1" t="shared" si="0"/>
        <v>18</v>
      </c>
      <c r="W13" s="26">
        <f t="shared" si="15"/>
        <v>0.7222222222222222</v>
      </c>
      <c r="X13" s="26">
        <f t="shared" si="16"/>
        <v>1</v>
      </c>
      <c r="Y13" s="26">
        <f t="shared" si="17"/>
        <v>1.3846153846153846</v>
      </c>
      <c r="Z13" s="28">
        <f t="shared" si="18"/>
        <v>1</v>
      </c>
      <c r="AA13" s="26">
        <f t="shared" si="19"/>
        <v>0</v>
      </c>
    </row>
    <row r="14" spans="1:27" ht="15">
      <c r="A14" s="3">
        <v>7</v>
      </c>
      <c r="B14" s="2" t="str">
        <f t="shared" si="1"/>
        <v>2 Dosen Ananas kosten 1,48 €. Was kosten 9 Dosen Ananas?</v>
      </c>
      <c r="C14" s="25">
        <f t="shared" si="2"/>
        <v>6.66</v>
      </c>
      <c r="D14" s="3" t="str">
        <f t="shared" si="3"/>
        <v>7)  2 Dosen Ananas kosten 1,48 €. Was kosten 9 Dosen Ananas? </v>
      </c>
      <c r="F14" s="22" t="s">
        <v>17</v>
      </c>
      <c r="G14" s="26">
        <v>69</v>
      </c>
      <c r="H14" s="26">
        <v>219</v>
      </c>
      <c r="I14" s="26">
        <f ca="1" t="shared" si="4"/>
        <v>0.74</v>
      </c>
      <c r="J14" s="26">
        <f ca="1" t="shared" si="5"/>
        <v>2</v>
      </c>
      <c r="K14" s="27">
        <f t="shared" si="6"/>
        <v>1.48</v>
      </c>
      <c r="L14" s="26">
        <f t="shared" si="7"/>
        <v>9</v>
      </c>
      <c r="M14" s="27">
        <f t="shared" si="8"/>
        <v>6.66</v>
      </c>
      <c r="N14" s="26">
        <f t="shared" si="9"/>
        <v>1</v>
      </c>
      <c r="O14" s="27">
        <f t="shared" si="10"/>
        <v>0.74</v>
      </c>
      <c r="P14" s="26">
        <f t="shared" si="11"/>
        <v>2</v>
      </c>
      <c r="Q14" s="26">
        <f t="shared" si="12"/>
        <v>9</v>
      </c>
      <c r="R14" s="26" t="s">
        <v>34</v>
      </c>
      <c r="S14" s="26" t="str">
        <f t="shared" si="13"/>
        <v>2 Dosen Ananas kosten 1,48 €.</v>
      </c>
      <c r="T14" s="26" t="str">
        <f t="shared" si="14"/>
        <v>Was kosten 9 Dosen Ananas?</v>
      </c>
      <c r="U14" s="26">
        <f ca="1" t="shared" si="0"/>
        <v>9</v>
      </c>
      <c r="W14" s="26">
        <f t="shared" si="15"/>
        <v>0.2222222222222222</v>
      </c>
      <c r="X14" s="26">
        <f t="shared" si="16"/>
        <v>0</v>
      </c>
      <c r="Y14" s="26">
        <f t="shared" si="17"/>
        <v>4.5</v>
      </c>
      <c r="Z14" s="28">
        <f t="shared" si="18"/>
        <v>5</v>
      </c>
      <c r="AA14" s="26">
        <f t="shared" si="19"/>
        <v>0</v>
      </c>
    </row>
    <row r="15" spans="1:27" ht="15">
      <c r="A15" s="3">
        <v>8</v>
      </c>
      <c r="B15" s="2" t="str">
        <f t="shared" si="1"/>
        <v>21 Brötchen kosten 6,93 €. Was kosten 22 Brötchen?</v>
      </c>
      <c r="C15" s="25">
        <f t="shared" si="2"/>
        <v>7.260000000000001</v>
      </c>
      <c r="D15" s="3" t="str">
        <f t="shared" si="3"/>
        <v>8)  21 Brötchen kosten 6,93 €. Was kosten 22 Brötchen? </v>
      </c>
      <c r="F15" s="22" t="s">
        <v>17</v>
      </c>
      <c r="G15" s="26">
        <v>25</v>
      </c>
      <c r="H15" s="26">
        <v>49</v>
      </c>
      <c r="I15" s="26">
        <f ca="1" t="shared" si="4"/>
        <v>0.33</v>
      </c>
      <c r="J15" s="26">
        <f ca="1" t="shared" si="5"/>
        <v>21</v>
      </c>
      <c r="K15" s="27">
        <f t="shared" si="6"/>
        <v>6.930000000000001</v>
      </c>
      <c r="L15" s="26">
        <f t="shared" si="7"/>
        <v>22</v>
      </c>
      <c r="M15" s="27">
        <f t="shared" si="8"/>
        <v>7.260000000000001</v>
      </c>
      <c r="N15" s="26">
        <f t="shared" si="9"/>
        <v>1</v>
      </c>
      <c r="O15" s="27">
        <f t="shared" si="10"/>
        <v>0.33</v>
      </c>
      <c r="P15" s="26">
        <f t="shared" si="11"/>
        <v>21</v>
      </c>
      <c r="Q15" s="26">
        <f t="shared" si="12"/>
        <v>22</v>
      </c>
      <c r="R15" s="26" t="s">
        <v>35</v>
      </c>
      <c r="S15" s="26" t="str">
        <f t="shared" si="13"/>
        <v>21 Brötchen kosten 6,93 €.</v>
      </c>
      <c r="T15" s="26" t="str">
        <f t="shared" si="14"/>
        <v>Was kosten 22 Brötchen?</v>
      </c>
      <c r="U15" s="26">
        <f ca="1" t="shared" si="0"/>
        <v>7</v>
      </c>
      <c r="W15" s="26">
        <f t="shared" si="15"/>
        <v>3</v>
      </c>
      <c r="X15" s="26">
        <f t="shared" si="16"/>
        <v>3</v>
      </c>
      <c r="Y15" s="26">
        <f t="shared" si="17"/>
        <v>0.3333333333333333</v>
      </c>
      <c r="Z15" s="28">
        <f t="shared" si="18"/>
        <v>0</v>
      </c>
      <c r="AA15" s="26">
        <f t="shared" si="19"/>
        <v>1</v>
      </c>
    </row>
    <row r="16" spans="1:27" ht="15">
      <c r="A16" s="3">
        <v>9</v>
      </c>
      <c r="B16" s="2" t="str">
        <f t="shared" si="1"/>
        <v>8 Brezeln kosten 2,64 €. Was kosten 19 Brezeln?</v>
      </c>
      <c r="C16" s="25">
        <f t="shared" si="2"/>
        <v>6.2700000000000005</v>
      </c>
      <c r="D16" s="3" t="str">
        <f t="shared" si="3"/>
        <v>9)  8 Brezeln kosten 2,64 €. Was kosten 19 Brezeln? </v>
      </c>
      <c r="F16" s="22" t="s">
        <v>18</v>
      </c>
      <c r="G16" s="26">
        <v>30</v>
      </c>
      <c r="H16" s="26">
        <v>99</v>
      </c>
      <c r="I16" s="26">
        <f ca="1" t="shared" si="4"/>
        <v>0.33</v>
      </c>
      <c r="J16" s="26">
        <f ca="1" t="shared" si="5"/>
        <v>8</v>
      </c>
      <c r="K16" s="27">
        <f t="shared" si="6"/>
        <v>2.64</v>
      </c>
      <c r="L16" s="26">
        <f t="shared" si="7"/>
        <v>19</v>
      </c>
      <c r="M16" s="27">
        <f t="shared" si="8"/>
        <v>6.2700000000000005</v>
      </c>
      <c r="N16" s="26">
        <f t="shared" si="9"/>
        <v>1</v>
      </c>
      <c r="O16" s="27">
        <f t="shared" si="10"/>
        <v>0.33</v>
      </c>
      <c r="P16" s="26">
        <f t="shared" si="11"/>
        <v>8</v>
      </c>
      <c r="Q16" s="26">
        <f t="shared" si="12"/>
        <v>19</v>
      </c>
      <c r="R16" s="26" t="s">
        <v>36</v>
      </c>
      <c r="S16" s="26" t="str">
        <f t="shared" si="13"/>
        <v>8 Brezeln kosten 2,64 €.</v>
      </c>
      <c r="T16" s="26" t="str">
        <f t="shared" si="14"/>
        <v>Was kosten 19 Brezeln?</v>
      </c>
      <c r="U16" s="26">
        <f ca="1" t="shared" si="0"/>
        <v>19</v>
      </c>
      <c r="W16" s="26">
        <f t="shared" si="15"/>
        <v>0.42105263157894735</v>
      </c>
      <c r="X16" s="26">
        <f t="shared" si="16"/>
        <v>0</v>
      </c>
      <c r="Y16" s="26">
        <f t="shared" si="17"/>
        <v>2.375</v>
      </c>
      <c r="Z16" s="28">
        <f t="shared" si="18"/>
        <v>2</v>
      </c>
      <c r="AA16" s="26">
        <f t="shared" si="19"/>
        <v>0</v>
      </c>
    </row>
    <row r="17" spans="1:27" ht="15">
      <c r="A17" s="3">
        <v>10</v>
      </c>
      <c r="B17" s="2" t="str">
        <f t="shared" si="1"/>
        <v>16 Stücke Seife kosten 11,84 €. Was kosten 11 Stücke Seife?</v>
      </c>
      <c r="C17" s="25">
        <f t="shared" si="2"/>
        <v>8.14</v>
      </c>
      <c r="D17" s="3" t="str">
        <f t="shared" si="3"/>
        <v>10)  16 Stücke Seife kosten 11,84 €. Was kosten 11 Stücke Seife? </v>
      </c>
      <c r="F17" s="22" t="s">
        <v>17</v>
      </c>
      <c r="G17" s="26">
        <v>69</v>
      </c>
      <c r="H17" s="26">
        <v>139</v>
      </c>
      <c r="I17" s="26">
        <f ca="1" t="shared" si="4"/>
        <v>0.74</v>
      </c>
      <c r="J17" s="26">
        <f ca="1" t="shared" si="5"/>
        <v>16</v>
      </c>
      <c r="K17" s="27">
        <f t="shared" si="6"/>
        <v>11.84</v>
      </c>
      <c r="L17" s="26">
        <f t="shared" si="7"/>
        <v>11</v>
      </c>
      <c r="M17" s="27">
        <f t="shared" si="8"/>
        <v>8.14</v>
      </c>
      <c r="N17" s="26">
        <f t="shared" si="9"/>
        <v>1</v>
      </c>
      <c r="O17" s="27">
        <f t="shared" si="10"/>
        <v>0.74</v>
      </c>
      <c r="P17" s="26">
        <f t="shared" si="11"/>
        <v>16</v>
      </c>
      <c r="Q17" s="26">
        <f t="shared" si="12"/>
        <v>11</v>
      </c>
      <c r="R17" s="26" t="s">
        <v>37</v>
      </c>
      <c r="S17" s="26" t="str">
        <f t="shared" si="13"/>
        <v>16 Stücke Seife kosten 11,84 €.</v>
      </c>
      <c r="T17" s="26" t="str">
        <f t="shared" si="14"/>
        <v>Was kosten 11 Stücke Seife?</v>
      </c>
      <c r="U17" s="26">
        <f ca="1" t="shared" si="0"/>
        <v>11</v>
      </c>
      <c r="W17" s="26">
        <f t="shared" si="15"/>
        <v>1.4545454545454546</v>
      </c>
      <c r="X17" s="26">
        <f t="shared" si="16"/>
        <v>1</v>
      </c>
      <c r="Y17" s="26">
        <f t="shared" si="17"/>
        <v>0.6875</v>
      </c>
      <c r="Z17" s="28">
        <f t="shared" si="18"/>
        <v>1</v>
      </c>
      <c r="AA17" s="26">
        <f t="shared" si="19"/>
        <v>0</v>
      </c>
    </row>
    <row r="18" spans="1:27" ht="15">
      <c r="A18" s="3">
        <v>11</v>
      </c>
      <c r="B18" s="2" t="str">
        <f t="shared" si="1"/>
        <v>5 Gurken kosten 2,95 €. Was kosten 11 Gurken?</v>
      </c>
      <c r="C18" s="25">
        <f t="shared" si="2"/>
        <v>6.489999999999999</v>
      </c>
      <c r="D18" s="3" t="str">
        <f t="shared" si="3"/>
        <v>11)  5 Gurken kosten 2,95 €. Was kosten 11 Gurken? </v>
      </c>
      <c r="F18" s="22" t="s">
        <v>17</v>
      </c>
      <c r="G18" s="26">
        <v>29</v>
      </c>
      <c r="H18" s="26">
        <v>99</v>
      </c>
      <c r="I18" s="26">
        <f ca="1" t="shared" si="4"/>
        <v>0.59</v>
      </c>
      <c r="J18" s="26">
        <f ca="1" t="shared" si="5"/>
        <v>5</v>
      </c>
      <c r="K18" s="27">
        <f t="shared" si="6"/>
        <v>2.9499999999999997</v>
      </c>
      <c r="L18" s="26">
        <f t="shared" si="7"/>
        <v>11</v>
      </c>
      <c r="M18" s="27">
        <f t="shared" si="8"/>
        <v>6.489999999999999</v>
      </c>
      <c r="N18" s="26">
        <f t="shared" si="9"/>
        <v>1</v>
      </c>
      <c r="O18" s="27">
        <f t="shared" si="10"/>
        <v>0.59</v>
      </c>
      <c r="P18" s="26">
        <f t="shared" si="11"/>
        <v>5</v>
      </c>
      <c r="Q18" s="26">
        <f t="shared" si="12"/>
        <v>11</v>
      </c>
      <c r="R18" s="26" t="s">
        <v>38</v>
      </c>
      <c r="S18" s="26" t="str">
        <f t="shared" si="13"/>
        <v>5 Gurken kosten 2,95 €.</v>
      </c>
      <c r="T18" s="26" t="str">
        <f t="shared" si="14"/>
        <v>Was kosten 11 Gurken?</v>
      </c>
      <c r="U18" s="26">
        <f ca="1" t="shared" si="0"/>
        <v>11</v>
      </c>
      <c r="W18" s="26">
        <f t="shared" si="15"/>
        <v>0.45454545454545453</v>
      </c>
      <c r="X18" s="26">
        <f t="shared" si="16"/>
        <v>0</v>
      </c>
      <c r="Y18" s="26">
        <f t="shared" si="17"/>
        <v>2.2</v>
      </c>
      <c r="Z18" s="28">
        <f t="shared" si="18"/>
        <v>2</v>
      </c>
      <c r="AA18" s="26">
        <f t="shared" si="19"/>
        <v>0</v>
      </c>
    </row>
    <row r="19" spans="1:27" ht="15">
      <c r="A19" s="3">
        <v>12</v>
      </c>
      <c r="B19" s="2" t="str">
        <f t="shared" si="1"/>
        <v>18 Becher Joghurt kosten 6,48 €. Was kosten 13 Becher Joghurt?</v>
      </c>
      <c r="C19" s="25">
        <f t="shared" si="2"/>
        <v>4.68</v>
      </c>
      <c r="D19" s="3" t="str">
        <f t="shared" si="3"/>
        <v>12)  18 Becher Joghurt kosten 6,48 €. Was kosten 13 Becher Joghurt? </v>
      </c>
      <c r="F19" s="22" t="s">
        <v>18</v>
      </c>
      <c r="G19" s="26">
        <v>17</v>
      </c>
      <c r="H19" s="26">
        <v>89</v>
      </c>
      <c r="I19" s="26">
        <f ca="1" t="shared" si="4"/>
        <v>0.36</v>
      </c>
      <c r="J19" s="26">
        <f ca="1" t="shared" si="5"/>
        <v>18</v>
      </c>
      <c r="K19" s="27">
        <f t="shared" si="6"/>
        <v>6.4799999999999995</v>
      </c>
      <c r="L19" s="26">
        <f t="shared" si="7"/>
        <v>13</v>
      </c>
      <c r="M19" s="27">
        <f t="shared" si="8"/>
        <v>4.68</v>
      </c>
      <c r="N19" s="26">
        <f t="shared" si="9"/>
        <v>1</v>
      </c>
      <c r="O19" s="27">
        <f t="shared" si="10"/>
        <v>0.36</v>
      </c>
      <c r="P19" s="26">
        <f t="shared" si="11"/>
        <v>18</v>
      </c>
      <c r="Q19" s="26">
        <f t="shared" si="12"/>
        <v>13</v>
      </c>
      <c r="R19" s="26" t="s">
        <v>39</v>
      </c>
      <c r="S19" s="26" t="str">
        <f t="shared" si="13"/>
        <v>18 Becher Joghurt kosten 6,48 €.</v>
      </c>
      <c r="T19" s="26" t="str">
        <f t="shared" si="14"/>
        <v>Was kosten 13 Becher Joghurt?</v>
      </c>
      <c r="U19" s="26">
        <f ca="1" t="shared" si="0"/>
        <v>13</v>
      </c>
      <c r="W19" s="26">
        <f t="shared" si="15"/>
        <v>1.3846153846153846</v>
      </c>
      <c r="X19" s="26">
        <f t="shared" si="16"/>
        <v>1</v>
      </c>
      <c r="Y19" s="26">
        <f t="shared" si="17"/>
        <v>0.7222222222222222</v>
      </c>
      <c r="Z19" s="28">
        <f t="shared" si="18"/>
        <v>1</v>
      </c>
      <c r="AA19" s="26">
        <f t="shared" si="19"/>
        <v>0</v>
      </c>
    </row>
    <row r="20" spans="1:27" ht="15">
      <c r="A20" s="3">
        <v>13</v>
      </c>
      <c r="B20" s="2" t="str">
        <f t="shared" si="1"/>
        <v>19 Flaschen Sekt kosten 86,26 €. Was kosten 16 Flaschen Sekt?</v>
      </c>
      <c r="C20" s="25">
        <f t="shared" si="2"/>
        <v>72.64</v>
      </c>
      <c r="D20" s="3" t="str">
        <f t="shared" si="3"/>
        <v>13)  19 Flaschen Sekt kosten 86,26 €. Was kosten 16 Flaschen Sekt? </v>
      </c>
      <c r="F20" s="22" t="s">
        <v>17</v>
      </c>
      <c r="G20" s="26">
        <v>399</v>
      </c>
      <c r="H20" s="26">
        <v>599</v>
      </c>
      <c r="I20" s="26">
        <f ca="1" t="shared" si="4"/>
        <v>4.54</v>
      </c>
      <c r="J20" s="26">
        <f ca="1" t="shared" si="5"/>
        <v>19</v>
      </c>
      <c r="K20" s="27">
        <f t="shared" si="6"/>
        <v>86.26</v>
      </c>
      <c r="L20" s="26">
        <f t="shared" si="7"/>
        <v>16</v>
      </c>
      <c r="M20" s="27">
        <f t="shared" si="8"/>
        <v>72.64</v>
      </c>
      <c r="N20" s="26">
        <f t="shared" si="9"/>
        <v>1</v>
      </c>
      <c r="O20" s="27">
        <f t="shared" si="10"/>
        <v>4.54</v>
      </c>
      <c r="P20" s="26">
        <f t="shared" si="11"/>
        <v>19</v>
      </c>
      <c r="Q20" s="26">
        <f t="shared" si="12"/>
        <v>16</v>
      </c>
      <c r="R20" s="26" t="s">
        <v>40</v>
      </c>
      <c r="S20" s="26" t="str">
        <f t="shared" si="13"/>
        <v>19 Flaschen Sekt kosten 86,26 €.</v>
      </c>
      <c r="T20" s="26" t="str">
        <f t="shared" si="14"/>
        <v>Was kosten 16 Flaschen Sekt?</v>
      </c>
      <c r="U20" s="26">
        <f ca="1" t="shared" si="0"/>
        <v>16</v>
      </c>
      <c r="W20" s="26">
        <f t="shared" si="15"/>
        <v>1.1875</v>
      </c>
      <c r="X20" s="26">
        <f t="shared" si="16"/>
        <v>1</v>
      </c>
      <c r="Y20" s="26">
        <f t="shared" si="17"/>
        <v>0.8421052631578947</v>
      </c>
      <c r="Z20" s="28">
        <f t="shared" si="18"/>
        <v>1</v>
      </c>
      <c r="AA20" s="26">
        <f t="shared" si="19"/>
        <v>0</v>
      </c>
    </row>
    <row r="21" spans="1:27" ht="15">
      <c r="A21" s="3">
        <v>14</v>
      </c>
      <c r="B21" s="2" t="str">
        <f t="shared" si="1"/>
        <v>8 Packungen Käse kosten 9,12 €. Was kosten 7 Packungen Käse?</v>
      </c>
      <c r="C21" s="25">
        <f t="shared" si="2"/>
        <v>7.9799999999999995</v>
      </c>
      <c r="D21" s="3" t="str">
        <f t="shared" si="3"/>
        <v>14)  8 Packungen Käse kosten 9,12 €. Was kosten 7 Packungen Käse? </v>
      </c>
      <c r="F21" s="22" t="s">
        <v>17</v>
      </c>
      <c r="G21" s="26">
        <v>88</v>
      </c>
      <c r="H21" s="26">
        <v>189</v>
      </c>
      <c r="I21" s="26">
        <f ca="1" t="shared" si="4"/>
        <v>1.14</v>
      </c>
      <c r="J21" s="26">
        <f ca="1" t="shared" si="5"/>
        <v>8</v>
      </c>
      <c r="K21" s="27">
        <f t="shared" si="6"/>
        <v>9.12</v>
      </c>
      <c r="L21" s="26">
        <f t="shared" si="7"/>
        <v>7</v>
      </c>
      <c r="M21" s="27">
        <f t="shared" si="8"/>
        <v>7.9799999999999995</v>
      </c>
      <c r="N21" s="26">
        <f t="shared" si="9"/>
        <v>1</v>
      </c>
      <c r="O21" s="27">
        <f t="shared" si="10"/>
        <v>1.14</v>
      </c>
      <c r="P21" s="26">
        <f t="shared" si="11"/>
        <v>8</v>
      </c>
      <c r="Q21" s="26">
        <f t="shared" si="12"/>
        <v>7</v>
      </c>
      <c r="R21" s="26" t="s">
        <v>63</v>
      </c>
      <c r="S21" s="26" t="str">
        <f t="shared" si="13"/>
        <v>8 Packungen Käse kosten 9,12 €.</v>
      </c>
      <c r="T21" s="26" t="str">
        <f t="shared" si="14"/>
        <v>Was kosten 7 Packungen Käse?</v>
      </c>
      <c r="U21" s="26">
        <f ca="1" t="shared" si="0"/>
        <v>7</v>
      </c>
      <c r="W21" s="26">
        <f t="shared" si="15"/>
        <v>1.1428571428571428</v>
      </c>
      <c r="X21" s="26">
        <f t="shared" si="16"/>
        <v>1</v>
      </c>
      <c r="Y21" s="26">
        <f t="shared" si="17"/>
        <v>0.875</v>
      </c>
      <c r="Z21" s="28">
        <f t="shared" si="18"/>
        <v>1</v>
      </c>
      <c r="AA21" s="26">
        <f t="shared" si="19"/>
        <v>0</v>
      </c>
    </row>
    <row r="22" spans="1:27" ht="15">
      <c r="A22" s="3">
        <v>15</v>
      </c>
      <c r="B22" s="2" t="str">
        <f t="shared" si="1"/>
        <v>4 Liter Orangensaft kosten 4,16 €. Was kosten 13 Liter Orangensaft?</v>
      </c>
      <c r="C22" s="25">
        <f t="shared" si="2"/>
        <v>13.52</v>
      </c>
      <c r="D22" s="3" t="str">
        <f t="shared" si="3"/>
        <v>15)  4 Liter Orangensaft kosten 4,16 €. Was kosten 13 Liter Orangensaft? </v>
      </c>
      <c r="F22" s="22" t="s">
        <v>18</v>
      </c>
      <c r="G22" s="26">
        <v>79</v>
      </c>
      <c r="H22" s="26">
        <v>159</v>
      </c>
      <c r="I22" s="26">
        <f ca="1" t="shared" si="4"/>
        <v>1.04</v>
      </c>
      <c r="J22" s="26">
        <f ca="1" t="shared" si="5"/>
        <v>4</v>
      </c>
      <c r="K22" s="27">
        <f t="shared" si="6"/>
        <v>4.16</v>
      </c>
      <c r="L22" s="26">
        <f t="shared" si="7"/>
        <v>13</v>
      </c>
      <c r="M22" s="27">
        <f t="shared" si="8"/>
        <v>13.52</v>
      </c>
      <c r="N22" s="26">
        <f t="shared" si="9"/>
        <v>1</v>
      </c>
      <c r="O22" s="27">
        <f t="shared" si="10"/>
        <v>1.04</v>
      </c>
      <c r="P22" s="26">
        <f t="shared" si="11"/>
        <v>4</v>
      </c>
      <c r="Q22" s="26">
        <f t="shared" si="12"/>
        <v>13</v>
      </c>
      <c r="R22" s="26" t="s">
        <v>41</v>
      </c>
      <c r="S22" s="26" t="str">
        <f t="shared" si="13"/>
        <v>4 Liter Orangensaft kosten 4,16 €.</v>
      </c>
      <c r="T22" s="26" t="str">
        <f t="shared" si="14"/>
        <v>Was kosten 13 Liter Orangensaft?</v>
      </c>
      <c r="U22" s="26">
        <f ca="1" t="shared" si="0"/>
        <v>13</v>
      </c>
      <c r="W22" s="26">
        <f t="shared" si="15"/>
        <v>0.3076923076923077</v>
      </c>
      <c r="X22" s="26">
        <f t="shared" si="16"/>
        <v>0</v>
      </c>
      <c r="Y22" s="26">
        <f t="shared" si="17"/>
        <v>3.25</v>
      </c>
      <c r="Z22" s="28">
        <f t="shared" si="18"/>
        <v>3</v>
      </c>
      <c r="AA22" s="26">
        <f t="shared" si="19"/>
        <v>0</v>
      </c>
    </row>
    <row r="23" spans="1:27" ht="15">
      <c r="A23" s="3">
        <v>16</v>
      </c>
      <c r="B23" s="2" t="str">
        <f t="shared" si="1"/>
        <v>19 Köpfe Salat kosten 14,25 €. Was kosten 9 Köpfe Salat?</v>
      </c>
      <c r="C23" s="25">
        <f t="shared" si="2"/>
        <v>6.75</v>
      </c>
      <c r="D23" s="3" t="str">
        <f t="shared" si="3"/>
        <v>16)  19 Köpfe Salat kosten 14,25 €. Was kosten 9 Köpfe Salat? </v>
      </c>
      <c r="F23" s="22" t="s">
        <v>17</v>
      </c>
      <c r="G23" s="26">
        <v>49</v>
      </c>
      <c r="H23" s="26">
        <v>119</v>
      </c>
      <c r="I23" s="26">
        <f ca="1" t="shared" si="4"/>
        <v>0.75</v>
      </c>
      <c r="J23" s="26">
        <f ca="1" t="shared" si="5"/>
        <v>19</v>
      </c>
      <c r="K23" s="27">
        <f t="shared" si="6"/>
        <v>14.25</v>
      </c>
      <c r="L23" s="26">
        <f t="shared" si="7"/>
        <v>9</v>
      </c>
      <c r="M23" s="27">
        <f t="shared" si="8"/>
        <v>6.75</v>
      </c>
      <c r="N23" s="26">
        <f t="shared" si="9"/>
        <v>1</v>
      </c>
      <c r="O23" s="27">
        <f t="shared" si="10"/>
        <v>0.75</v>
      </c>
      <c r="P23" s="26">
        <f t="shared" si="11"/>
        <v>19</v>
      </c>
      <c r="Q23" s="26">
        <f t="shared" si="12"/>
        <v>9</v>
      </c>
      <c r="R23" s="26" t="s">
        <v>42</v>
      </c>
      <c r="S23" s="26" t="str">
        <f t="shared" si="13"/>
        <v>19 Köpfe Salat kosten 14,25 €.</v>
      </c>
      <c r="T23" s="26" t="str">
        <f t="shared" si="14"/>
        <v>Was kosten 9 Köpfe Salat?</v>
      </c>
      <c r="U23" s="26">
        <f ca="1" t="shared" si="0"/>
        <v>9</v>
      </c>
      <c r="W23" s="26">
        <f t="shared" si="15"/>
        <v>2.111111111111111</v>
      </c>
      <c r="X23" s="26">
        <f t="shared" si="16"/>
        <v>2</v>
      </c>
      <c r="Y23" s="26">
        <f t="shared" si="17"/>
        <v>0.47368421052631576</v>
      </c>
      <c r="Z23" s="28">
        <f t="shared" si="18"/>
        <v>0</v>
      </c>
      <c r="AA23" s="26">
        <f t="shared" si="19"/>
        <v>0</v>
      </c>
    </row>
    <row r="24" spans="1:27" ht="15">
      <c r="A24" s="3">
        <v>17</v>
      </c>
      <c r="B24" s="2" t="str">
        <f t="shared" si="1"/>
        <v>17 Gläser Marmelade kosten 32,47 €. Was kosten 9 Gläser Marmelade?</v>
      </c>
      <c r="C24" s="25">
        <f t="shared" si="2"/>
        <v>17.189999999999998</v>
      </c>
      <c r="D24" s="3" t="str">
        <f t="shared" si="3"/>
        <v>17)  17 Gläser Marmelade kosten 32,47 €. Was kosten 9 Gläser Marmelade? </v>
      </c>
      <c r="F24" s="22" t="s">
        <v>17</v>
      </c>
      <c r="G24" s="26">
        <v>149</v>
      </c>
      <c r="H24" s="26">
        <v>199</v>
      </c>
      <c r="I24" s="26">
        <f ca="1" t="shared" si="4"/>
        <v>1.91</v>
      </c>
      <c r="J24" s="26">
        <f ca="1" t="shared" si="5"/>
        <v>17</v>
      </c>
      <c r="K24" s="27">
        <f t="shared" si="6"/>
        <v>32.47</v>
      </c>
      <c r="L24" s="26">
        <f t="shared" si="7"/>
        <v>9</v>
      </c>
      <c r="M24" s="27">
        <f t="shared" si="8"/>
        <v>17.189999999999998</v>
      </c>
      <c r="N24" s="26">
        <f t="shared" si="9"/>
        <v>1</v>
      </c>
      <c r="O24" s="27">
        <f t="shared" si="10"/>
        <v>1.91</v>
      </c>
      <c r="P24" s="26">
        <f t="shared" si="11"/>
        <v>17</v>
      </c>
      <c r="Q24" s="26">
        <f t="shared" si="12"/>
        <v>9</v>
      </c>
      <c r="R24" s="26" t="s">
        <v>43</v>
      </c>
      <c r="S24" s="26" t="str">
        <f t="shared" si="13"/>
        <v>17 Gläser Marmelade kosten 32,47 €.</v>
      </c>
      <c r="T24" s="26" t="str">
        <f t="shared" si="14"/>
        <v>Was kosten 9 Gläser Marmelade?</v>
      </c>
      <c r="U24" s="26">
        <f ca="1" t="shared" si="0"/>
        <v>9</v>
      </c>
      <c r="W24" s="26">
        <f t="shared" si="15"/>
        <v>1.8888888888888888</v>
      </c>
      <c r="X24" s="26">
        <f t="shared" si="16"/>
        <v>2</v>
      </c>
      <c r="Y24" s="26">
        <f t="shared" si="17"/>
        <v>0.5294117647058824</v>
      </c>
      <c r="Z24" s="28">
        <f t="shared" si="18"/>
        <v>1</v>
      </c>
      <c r="AA24" s="26">
        <f t="shared" si="19"/>
        <v>0</v>
      </c>
    </row>
    <row r="25" spans="1:27" ht="15">
      <c r="A25" s="3">
        <v>18</v>
      </c>
      <c r="B25" s="2" t="str">
        <f t="shared" si="1"/>
        <v>13 Flaschen Öl kosten 36,53 €. Was kosten 15 Flaschen Öl?</v>
      </c>
      <c r="C25" s="25">
        <f t="shared" si="2"/>
        <v>42.15</v>
      </c>
      <c r="D25" s="3" t="str">
        <f t="shared" si="3"/>
        <v>18)  13 Flaschen Öl kosten 36,53 €. Was kosten 15 Flaschen Öl? </v>
      </c>
      <c r="F25" s="22" t="s">
        <v>18</v>
      </c>
      <c r="G25" s="26">
        <v>219</v>
      </c>
      <c r="H25" s="26">
        <v>289</v>
      </c>
      <c r="I25" s="26">
        <f ca="1" t="shared" si="4"/>
        <v>2.81</v>
      </c>
      <c r="J25" s="26">
        <f ca="1" t="shared" si="5"/>
        <v>13</v>
      </c>
      <c r="K25" s="27">
        <f t="shared" si="6"/>
        <v>36.53</v>
      </c>
      <c r="L25" s="26">
        <f t="shared" si="7"/>
        <v>15</v>
      </c>
      <c r="M25" s="27">
        <f t="shared" si="8"/>
        <v>42.15</v>
      </c>
      <c r="N25" s="26">
        <f t="shared" si="9"/>
        <v>1</v>
      </c>
      <c r="O25" s="27">
        <f t="shared" si="10"/>
        <v>2.81</v>
      </c>
      <c r="P25" s="26">
        <f t="shared" si="11"/>
        <v>13</v>
      </c>
      <c r="Q25" s="26">
        <f t="shared" si="12"/>
        <v>15</v>
      </c>
      <c r="R25" s="26" t="s">
        <v>44</v>
      </c>
      <c r="S25" s="26" t="str">
        <f t="shared" si="13"/>
        <v>13 Flaschen Öl kosten 36,53 €.</v>
      </c>
      <c r="T25" s="26" t="str">
        <f t="shared" si="14"/>
        <v>Was kosten 15 Flaschen Öl?</v>
      </c>
      <c r="U25" s="26">
        <f ca="1" t="shared" si="0"/>
        <v>15</v>
      </c>
      <c r="W25" s="26">
        <f t="shared" si="15"/>
        <v>0.8666666666666667</v>
      </c>
      <c r="X25" s="26">
        <f t="shared" si="16"/>
        <v>1</v>
      </c>
      <c r="Y25" s="26">
        <f t="shared" si="17"/>
        <v>1.1538461538461537</v>
      </c>
      <c r="Z25" s="28">
        <f t="shared" si="18"/>
        <v>1</v>
      </c>
      <c r="AA25" s="26">
        <f t="shared" si="19"/>
        <v>0</v>
      </c>
    </row>
    <row r="26" spans="1:27" ht="15">
      <c r="A26" s="3">
        <v>19</v>
      </c>
      <c r="B26" s="2" t="str">
        <f t="shared" si="1"/>
        <v>2 Packungen Eis kosten 6,18 €. Was kosten 3 Packungen Eis?</v>
      </c>
      <c r="C26" s="25">
        <f t="shared" si="2"/>
        <v>9.27</v>
      </c>
      <c r="D26" s="3" t="str">
        <f t="shared" si="3"/>
        <v>19)  2 Packungen Eis kosten 6,18 €. Was kosten 3 Packungen Eis? </v>
      </c>
      <c r="F26" s="22" t="s">
        <v>17</v>
      </c>
      <c r="G26" s="26">
        <v>111</v>
      </c>
      <c r="H26" s="26">
        <v>339</v>
      </c>
      <c r="I26" s="26">
        <f ca="1" t="shared" si="4"/>
        <v>3.09</v>
      </c>
      <c r="J26" s="26">
        <f ca="1" t="shared" si="5"/>
        <v>2</v>
      </c>
      <c r="K26" s="27">
        <f t="shared" si="6"/>
        <v>6.18</v>
      </c>
      <c r="L26" s="26">
        <f t="shared" si="7"/>
        <v>3</v>
      </c>
      <c r="M26" s="27">
        <f t="shared" si="8"/>
        <v>9.27</v>
      </c>
      <c r="N26" s="26">
        <f t="shared" si="9"/>
        <v>1</v>
      </c>
      <c r="O26" s="27">
        <f t="shared" si="10"/>
        <v>3.09</v>
      </c>
      <c r="P26" s="26">
        <f t="shared" si="11"/>
        <v>2</v>
      </c>
      <c r="Q26" s="26">
        <f t="shared" si="12"/>
        <v>3</v>
      </c>
      <c r="R26" s="26" t="s">
        <v>45</v>
      </c>
      <c r="S26" s="26" t="str">
        <f t="shared" si="13"/>
        <v>2 Packungen Eis kosten 6,18 €.</v>
      </c>
      <c r="T26" s="26" t="str">
        <f t="shared" si="14"/>
        <v>Was kosten 3 Packungen Eis?</v>
      </c>
      <c r="U26" s="26">
        <f ca="1" t="shared" si="0"/>
        <v>8</v>
      </c>
      <c r="W26" s="26">
        <f t="shared" si="15"/>
        <v>0.25</v>
      </c>
      <c r="X26" s="26">
        <f t="shared" si="16"/>
        <v>0</v>
      </c>
      <c r="Y26" s="26">
        <f t="shared" si="17"/>
        <v>4</v>
      </c>
      <c r="Z26" s="28">
        <f t="shared" si="18"/>
        <v>4</v>
      </c>
      <c r="AA26" s="26">
        <f t="shared" si="19"/>
        <v>1</v>
      </c>
    </row>
    <row r="27" spans="1:27" ht="15">
      <c r="A27" s="3">
        <v>20</v>
      </c>
      <c r="B27" s="2" t="str">
        <f t="shared" si="1"/>
        <v>21 Packungen Schokolade kosten 37,80 €. Was kosten 19 Packungen Schokolade?</v>
      </c>
      <c r="C27" s="25">
        <f t="shared" si="2"/>
        <v>34.2</v>
      </c>
      <c r="D27" s="3" t="str">
        <f t="shared" si="3"/>
        <v>20)  21 Packungen Schokolade kosten 37,80 €. Was kosten 19 Packungen Schokolade? </v>
      </c>
      <c r="F27" s="22" t="s">
        <v>17</v>
      </c>
      <c r="G27" s="26">
        <v>139</v>
      </c>
      <c r="H27" s="26">
        <v>219</v>
      </c>
      <c r="I27" s="26">
        <f ca="1" t="shared" si="4"/>
        <v>1.8</v>
      </c>
      <c r="J27" s="26">
        <f ca="1" t="shared" si="5"/>
        <v>21</v>
      </c>
      <c r="K27" s="27">
        <f t="shared" si="6"/>
        <v>37.800000000000004</v>
      </c>
      <c r="L27" s="26">
        <f t="shared" si="7"/>
        <v>19</v>
      </c>
      <c r="M27" s="27">
        <f t="shared" si="8"/>
        <v>34.2</v>
      </c>
      <c r="N27" s="26">
        <f t="shared" si="9"/>
        <v>1</v>
      </c>
      <c r="O27" s="27">
        <f t="shared" si="10"/>
        <v>1.8</v>
      </c>
      <c r="P27" s="26">
        <f t="shared" si="11"/>
        <v>21</v>
      </c>
      <c r="Q27" s="26">
        <f t="shared" si="12"/>
        <v>19</v>
      </c>
      <c r="R27" s="26" t="s">
        <v>64</v>
      </c>
      <c r="S27" s="26" t="str">
        <f t="shared" si="13"/>
        <v>21 Packungen Schokolade kosten 37,80 €.</v>
      </c>
      <c r="T27" s="26" t="str">
        <f t="shared" si="14"/>
        <v>Was kosten 19 Packungen Schokolade?</v>
      </c>
      <c r="U27" s="26">
        <f ca="1" t="shared" si="0"/>
        <v>19</v>
      </c>
      <c r="W27" s="26">
        <f t="shared" si="15"/>
        <v>1.105263157894737</v>
      </c>
      <c r="X27" s="26">
        <f t="shared" si="16"/>
        <v>1</v>
      </c>
      <c r="Y27" s="26">
        <f t="shared" si="17"/>
        <v>0.9047619047619048</v>
      </c>
      <c r="Z27" s="28">
        <f t="shared" si="18"/>
        <v>1</v>
      </c>
      <c r="AA27" s="26">
        <f t="shared" si="19"/>
        <v>0</v>
      </c>
    </row>
    <row r="28" spans="1:27" ht="15">
      <c r="A28" s="3">
        <v>21</v>
      </c>
      <c r="B28" s="2" t="str">
        <f t="shared" si="1"/>
        <v>7 Becher Schlagsahne kosten 3,71 €. Was kosten 8 Becher Schlagsahne?</v>
      </c>
      <c r="C28" s="25">
        <f t="shared" si="2"/>
        <v>4.24</v>
      </c>
      <c r="D28" s="3" t="str">
        <f t="shared" si="3"/>
        <v>21)  7 Becher Schlagsahne kosten 3,71 €. Was kosten 8 Becher Schlagsahne? </v>
      </c>
      <c r="F28" s="22" t="s">
        <v>18</v>
      </c>
      <c r="G28" s="26">
        <v>39</v>
      </c>
      <c r="H28" s="26">
        <v>89</v>
      </c>
      <c r="I28" s="26">
        <f ca="1" t="shared" si="4"/>
        <v>0.53</v>
      </c>
      <c r="J28" s="26">
        <f ca="1" t="shared" si="5"/>
        <v>7</v>
      </c>
      <c r="K28" s="27">
        <f t="shared" si="6"/>
        <v>3.71</v>
      </c>
      <c r="L28" s="26">
        <f t="shared" si="7"/>
        <v>8</v>
      </c>
      <c r="M28" s="27">
        <f t="shared" si="8"/>
        <v>4.24</v>
      </c>
      <c r="N28" s="26">
        <f t="shared" si="9"/>
        <v>1</v>
      </c>
      <c r="O28" s="27">
        <f t="shared" si="10"/>
        <v>0.53</v>
      </c>
      <c r="P28" s="26">
        <f t="shared" si="11"/>
        <v>7</v>
      </c>
      <c r="Q28" s="26">
        <f t="shared" si="12"/>
        <v>8</v>
      </c>
      <c r="R28" s="26" t="s">
        <v>46</v>
      </c>
      <c r="S28" s="26" t="str">
        <f t="shared" si="13"/>
        <v>7 Becher Schlagsahne kosten 3,71 €.</v>
      </c>
      <c r="T28" s="26" t="str">
        <f t="shared" si="14"/>
        <v>Was kosten 8 Becher Schlagsahne?</v>
      </c>
      <c r="U28" s="26">
        <f ca="1" t="shared" si="0"/>
        <v>8</v>
      </c>
      <c r="W28" s="26">
        <f t="shared" si="15"/>
        <v>0.875</v>
      </c>
      <c r="X28" s="26">
        <f t="shared" si="16"/>
        <v>1</v>
      </c>
      <c r="Y28" s="26">
        <f t="shared" si="17"/>
        <v>1.1428571428571428</v>
      </c>
      <c r="Z28" s="28">
        <f t="shared" si="18"/>
        <v>1</v>
      </c>
      <c r="AA28" s="26">
        <f t="shared" si="19"/>
        <v>0</v>
      </c>
    </row>
    <row r="29" spans="1:27" ht="15">
      <c r="A29" s="3">
        <v>22</v>
      </c>
      <c r="B29" s="2" t="str">
        <f t="shared" si="1"/>
        <v>16 Liter Wasser kosten 6,08 €. Was kosten 19 Liter Wasser?</v>
      </c>
      <c r="C29" s="25">
        <f t="shared" si="2"/>
        <v>7.22</v>
      </c>
      <c r="D29" s="3" t="str">
        <f t="shared" si="3"/>
        <v>22)  16 Liter Wasser kosten 6,08 €. Was kosten 19 Liter Wasser? </v>
      </c>
      <c r="F29" s="22" t="s">
        <v>17</v>
      </c>
      <c r="G29" s="26">
        <v>19</v>
      </c>
      <c r="H29" s="26">
        <v>119</v>
      </c>
      <c r="I29" s="26">
        <f ca="1" t="shared" si="4"/>
        <v>0.38</v>
      </c>
      <c r="J29" s="26">
        <f ca="1" t="shared" si="5"/>
        <v>16</v>
      </c>
      <c r="K29" s="27">
        <f t="shared" si="6"/>
        <v>6.08</v>
      </c>
      <c r="L29" s="26">
        <f t="shared" si="7"/>
        <v>19</v>
      </c>
      <c r="M29" s="27">
        <f t="shared" si="8"/>
        <v>7.22</v>
      </c>
      <c r="N29" s="26">
        <f t="shared" si="9"/>
        <v>1</v>
      </c>
      <c r="O29" s="27">
        <f t="shared" si="10"/>
        <v>0.38</v>
      </c>
      <c r="P29" s="26">
        <f t="shared" si="11"/>
        <v>16</v>
      </c>
      <c r="Q29" s="26">
        <f t="shared" si="12"/>
        <v>19</v>
      </c>
      <c r="R29" s="26" t="s">
        <v>47</v>
      </c>
      <c r="S29" s="26" t="str">
        <f t="shared" si="13"/>
        <v>16 Liter Wasser kosten 6,08 €.</v>
      </c>
      <c r="T29" s="26" t="str">
        <f t="shared" si="14"/>
        <v>Was kosten 19 Liter Wasser?</v>
      </c>
      <c r="U29" s="26">
        <f ca="1" t="shared" si="0"/>
        <v>19</v>
      </c>
      <c r="W29" s="26">
        <f t="shared" si="15"/>
        <v>0.8421052631578947</v>
      </c>
      <c r="X29" s="26">
        <f t="shared" si="16"/>
        <v>1</v>
      </c>
      <c r="Y29" s="26">
        <f t="shared" si="17"/>
        <v>1.1875</v>
      </c>
      <c r="Z29" s="28">
        <f t="shared" si="18"/>
        <v>1</v>
      </c>
      <c r="AA29" s="26">
        <f t="shared" si="19"/>
        <v>0</v>
      </c>
    </row>
    <row r="30" spans="1:27" ht="15">
      <c r="A30" s="3">
        <v>23</v>
      </c>
      <c r="B30" s="2" t="str">
        <f t="shared" si="1"/>
        <v>12 Liter Apfelschorle kosten 15,36 €. Was kosten 20 Liter Apfelschorle?</v>
      </c>
      <c r="C30" s="25">
        <f t="shared" si="2"/>
        <v>25.6</v>
      </c>
      <c r="D30" s="3" t="str">
        <f t="shared" si="3"/>
        <v>23)  12 Liter Apfelschorle kosten 15,36 €. Was kosten 20 Liter Apfelschorle? </v>
      </c>
      <c r="F30" s="22" t="s">
        <v>17</v>
      </c>
      <c r="G30" s="26">
        <v>69</v>
      </c>
      <c r="H30" s="26">
        <v>139</v>
      </c>
      <c r="I30" s="26">
        <f ca="1" t="shared" si="4"/>
        <v>1.28</v>
      </c>
      <c r="J30" s="26">
        <f ca="1" t="shared" si="5"/>
        <v>12</v>
      </c>
      <c r="K30" s="27">
        <f t="shared" si="6"/>
        <v>15.36</v>
      </c>
      <c r="L30" s="26">
        <f t="shared" si="7"/>
        <v>20</v>
      </c>
      <c r="M30" s="27">
        <f t="shared" si="8"/>
        <v>25.6</v>
      </c>
      <c r="N30" s="26">
        <f t="shared" si="9"/>
        <v>4</v>
      </c>
      <c r="O30" s="27">
        <f t="shared" si="10"/>
        <v>5.12</v>
      </c>
      <c r="P30" s="26">
        <f t="shared" si="11"/>
        <v>3</v>
      </c>
      <c r="Q30" s="26">
        <f t="shared" si="12"/>
        <v>5</v>
      </c>
      <c r="R30" s="26" t="s">
        <v>48</v>
      </c>
      <c r="S30" s="26" t="str">
        <f t="shared" si="13"/>
        <v>12 Liter Apfelschorle kosten 15,36 €.</v>
      </c>
      <c r="T30" s="26" t="str">
        <f t="shared" si="14"/>
        <v>Was kosten 20 Liter Apfelschorle?</v>
      </c>
      <c r="U30" s="26">
        <f ca="1" t="shared" si="0"/>
        <v>20</v>
      </c>
      <c r="W30" s="26">
        <f t="shared" si="15"/>
        <v>0.6</v>
      </c>
      <c r="X30" s="26">
        <f t="shared" si="16"/>
        <v>1</v>
      </c>
      <c r="Y30" s="26">
        <f t="shared" si="17"/>
        <v>1.6666666666666667</v>
      </c>
      <c r="Z30" s="28">
        <f t="shared" si="18"/>
        <v>2</v>
      </c>
      <c r="AA30" s="26">
        <f t="shared" si="19"/>
        <v>0</v>
      </c>
    </row>
    <row r="31" spans="1:27" ht="15">
      <c r="A31" s="3">
        <v>24</v>
      </c>
      <c r="B31" s="2" t="str">
        <f t="shared" si="1"/>
        <v>7 Päckchen Apfelmus kosten 6,16 €. Was kosten 13 Päckchen Apfelmus?</v>
      </c>
      <c r="C31" s="25">
        <f t="shared" si="2"/>
        <v>11.44</v>
      </c>
      <c r="D31" s="3" t="str">
        <f t="shared" si="3"/>
        <v>24)  7 Päckchen Apfelmus kosten 6,16 €. Was kosten 13 Päckchen Apfelmus? </v>
      </c>
      <c r="F31" s="22" t="s">
        <v>18</v>
      </c>
      <c r="G31" s="26">
        <v>29</v>
      </c>
      <c r="H31" s="26">
        <v>119</v>
      </c>
      <c r="I31" s="26">
        <f ca="1" t="shared" si="4"/>
        <v>0.88</v>
      </c>
      <c r="J31" s="26">
        <f ca="1" t="shared" si="5"/>
        <v>7</v>
      </c>
      <c r="K31" s="27">
        <f t="shared" si="6"/>
        <v>6.16</v>
      </c>
      <c r="L31" s="26">
        <f t="shared" si="7"/>
        <v>13</v>
      </c>
      <c r="M31" s="27">
        <f t="shared" si="8"/>
        <v>11.44</v>
      </c>
      <c r="N31" s="26">
        <f t="shared" si="9"/>
        <v>1</v>
      </c>
      <c r="O31" s="27">
        <f t="shared" si="10"/>
        <v>0.88</v>
      </c>
      <c r="P31" s="26">
        <f t="shared" si="11"/>
        <v>7</v>
      </c>
      <c r="Q31" s="26">
        <f t="shared" si="12"/>
        <v>13</v>
      </c>
      <c r="R31" s="26" t="s">
        <v>49</v>
      </c>
      <c r="S31" s="26" t="str">
        <f t="shared" si="13"/>
        <v>7 Päckchen Apfelmus kosten 6,16 €.</v>
      </c>
      <c r="T31" s="26" t="str">
        <f t="shared" si="14"/>
        <v>Was kosten 13 Päckchen Apfelmus?</v>
      </c>
      <c r="U31" s="26">
        <f ca="1" t="shared" si="0"/>
        <v>13</v>
      </c>
      <c r="W31" s="26">
        <f t="shared" si="15"/>
        <v>0.5384615384615384</v>
      </c>
      <c r="X31" s="26">
        <f t="shared" si="16"/>
        <v>1</v>
      </c>
      <c r="Y31" s="26">
        <f t="shared" si="17"/>
        <v>1.8571428571428572</v>
      </c>
      <c r="Z31" s="28">
        <f t="shared" si="18"/>
        <v>2</v>
      </c>
      <c r="AA31" s="26">
        <f t="shared" si="19"/>
        <v>0</v>
      </c>
    </row>
    <row r="32" spans="1:27" ht="15">
      <c r="A32" s="3">
        <v>25</v>
      </c>
      <c r="B32" s="2" t="str">
        <f t="shared" si="1"/>
        <v>22 Packungen Toast kosten 29,92 €. Was kosten 3 Packungen Toast?</v>
      </c>
      <c r="C32" s="25">
        <f t="shared" si="2"/>
        <v>4.08</v>
      </c>
      <c r="D32" s="3">
        <f t="shared" si="3"/>
      </c>
      <c r="F32" s="22" t="s">
        <v>17</v>
      </c>
      <c r="G32" s="26">
        <v>99</v>
      </c>
      <c r="H32" s="26">
        <v>199</v>
      </c>
      <c r="I32" s="26">
        <f ca="1" t="shared" si="4"/>
        <v>1.36</v>
      </c>
      <c r="J32" s="26">
        <f ca="1" t="shared" si="5"/>
        <v>22</v>
      </c>
      <c r="K32" s="27">
        <f t="shared" si="6"/>
        <v>29.92</v>
      </c>
      <c r="L32" s="26">
        <f t="shared" si="7"/>
        <v>3</v>
      </c>
      <c r="M32" s="27">
        <f t="shared" si="8"/>
        <v>4.08</v>
      </c>
      <c r="N32" s="26">
        <f t="shared" si="9"/>
        <v>1</v>
      </c>
      <c r="O32" s="27">
        <f t="shared" si="10"/>
        <v>1.36</v>
      </c>
      <c r="P32" s="26">
        <f t="shared" si="11"/>
        <v>22</v>
      </c>
      <c r="Q32" s="26">
        <f t="shared" si="12"/>
        <v>3</v>
      </c>
      <c r="R32" s="26" t="s">
        <v>50</v>
      </c>
      <c r="S32" s="26" t="str">
        <f t="shared" si="13"/>
        <v>22 Packungen Toast kosten 29,92 €.</v>
      </c>
      <c r="T32" s="26" t="str">
        <f t="shared" si="14"/>
        <v>Was kosten 3 Packungen Toast?</v>
      </c>
      <c r="U32" s="26">
        <f ca="1" t="shared" si="0"/>
        <v>3</v>
      </c>
      <c r="W32" s="26">
        <f t="shared" si="15"/>
        <v>7.333333333333333</v>
      </c>
      <c r="X32" s="26">
        <f t="shared" si="16"/>
        <v>7</v>
      </c>
      <c r="Y32" s="26">
        <f t="shared" si="17"/>
        <v>0.13636363636363635</v>
      </c>
      <c r="Z32" s="28">
        <f t="shared" si="18"/>
        <v>0</v>
      </c>
      <c r="AA32" s="26">
        <f t="shared" si="19"/>
        <v>0</v>
      </c>
    </row>
    <row r="33" spans="1:27" ht="15">
      <c r="A33" s="3">
        <v>26</v>
      </c>
      <c r="B33" s="2" t="str">
        <f t="shared" si="1"/>
        <v>15 Packungen Quarkstrudel kosten 30,75 €. Was kosten 10 Packungen Quarkstrudel?</v>
      </c>
      <c r="C33" s="25">
        <f t="shared" si="2"/>
        <v>20.5</v>
      </c>
      <c r="D33" s="3">
        <f t="shared" si="3"/>
      </c>
      <c r="F33" s="22" t="s">
        <v>17</v>
      </c>
      <c r="G33" s="26">
        <v>199</v>
      </c>
      <c r="H33" s="26">
        <v>249</v>
      </c>
      <c r="I33" s="26">
        <f ca="1" t="shared" si="4"/>
        <v>2.05</v>
      </c>
      <c r="J33" s="26">
        <f ca="1" t="shared" si="5"/>
        <v>15</v>
      </c>
      <c r="K33" s="27">
        <f t="shared" si="6"/>
        <v>30.749999999999996</v>
      </c>
      <c r="L33" s="26">
        <f t="shared" si="7"/>
        <v>10</v>
      </c>
      <c r="M33" s="27">
        <f t="shared" si="8"/>
        <v>20.5</v>
      </c>
      <c r="N33" s="26">
        <f t="shared" si="9"/>
        <v>5</v>
      </c>
      <c r="O33" s="27">
        <f t="shared" si="10"/>
        <v>10.25</v>
      </c>
      <c r="P33" s="26">
        <f t="shared" si="11"/>
        <v>3</v>
      </c>
      <c r="Q33" s="26">
        <f t="shared" si="12"/>
        <v>2</v>
      </c>
      <c r="R33" s="26" t="s">
        <v>51</v>
      </c>
      <c r="S33" s="26" t="str">
        <f t="shared" si="13"/>
        <v>15 Packungen Quarkstrudel kosten 30,75 €.</v>
      </c>
      <c r="T33" s="26" t="str">
        <f t="shared" si="14"/>
        <v>Was kosten 10 Packungen Quarkstrudel?</v>
      </c>
      <c r="U33" s="26">
        <f ca="1" t="shared" si="0"/>
        <v>10</v>
      </c>
      <c r="W33" s="26">
        <f t="shared" si="15"/>
        <v>1.5</v>
      </c>
      <c r="X33" s="26">
        <f t="shared" si="16"/>
        <v>2</v>
      </c>
      <c r="Y33" s="26">
        <f t="shared" si="17"/>
        <v>0.6666666666666666</v>
      </c>
      <c r="Z33" s="28">
        <f t="shared" si="18"/>
        <v>1</v>
      </c>
      <c r="AA33" s="26">
        <f t="shared" si="19"/>
        <v>0</v>
      </c>
    </row>
    <row r="34" spans="1:27" ht="15">
      <c r="A34" s="3">
        <v>27</v>
      </c>
      <c r="B34" s="2" t="str">
        <f t="shared" si="1"/>
        <v>12 Packungen Cornflakes kosten 24,00 €. Was kosten 5 Packungen Cornflakes?</v>
      </c>
      <c r="C34" s="25">
        <f t="shared" si="2"/>
        <v>10</v>
      </c>
      <c r="D34" s="3">
        <f t="shared" si="3"/>
      </c>
      <c r="F34" s="22" t="s">
        <v>18</v>
      </c>
      <c r="G34" s="26">
        <v>179</v>
      </c>
      <c r="H34" s="26">
        <v>239</v>
      </c>
      <c r="I34" s="26">
        <f ca="1" t="shared" si="4"/>
        <v>2</v>
      </c>
      <c r="J34" s="26">
        <f ca="1" t="shared" si="5"/>
        <v>12</v>
      </c>
      <c r="K34" s="27">
        <f t="shared" si="6"/>
        <v>24</v>
      </c>
      <c r="L34" s="26">
        <f t="shared" si="7"/>
        <v>5</v>
      </c>
      <c r="M34" s="27">
        <f t="shared" si="8"/>
        <v>10</v>
      </c>
      <c r="N34" s="26">
        <f t="shared" si="9"/>
        <v>1</v>
      </c>
      <c r="O34" s="27">
        <f t="shared" si="10"/>
        <v>2</v>
      </c>
      <c r="P34" s="26">
        <f t="shared" si="11"/>
        <v>12</v>
      </c>
      <c r="Q34" s="26">
        <f t="shared" si="12"/>
        <v>5</v>
      </c>
      <c r="R34" s="26" t="s">
        <v>52</v>
      </c>
      <c r="S34" s="26" t="str">
        <f t="shared" si="13"/>
        <v>12 Packungen Cornflakes kosten 24,00 €.</v>
      </c>
      <c r="T34" s="26" t="str">
        <f t="shared" si="14"/>
        <v>Was kosten 5 Packungen Cornflakes?</v>
      </c>
      <c r="U34" s="26">
        <f ca="1" t="shared" si="0"/>
        <v>5</v>
      </c>
      <c r="W34" s="26">
        <f t="shared" si="15"/>
        <v>2.4</v>
      </c>
      <c r="X34" s="26">
        <f t="shared" si="16"/>
        <v>2</v>
      </c>
      <c r="Y34" s="26">
        <f t="shared" si="17"/>
        <v>0.4166666666666667</v>
      </c>
      <c r="Z34" s="28">
        <f t="shared" si="18"/>
        <v>0</v>
      </c>
      <c r="AA34" s="26">
        <f t="shared" si="19"/>
        <v>0</v>
      </c>
    </row>
    <row r="35" spans="1:27" ht="15">
      <c r="A35" s="3">
        <v>28</v>
      </c>
      <c r="B35" s="2" t="str">
        <f t="shared" si="1"/>
        <v>18 Gläser Nussnougatcreme kosten 29,70 €. Was kosten 13 Gläser Nussnougatcreme?</v>
      </c>
      <c r="C35" s="25">
        <f t="shared" si="2"/>
        <v>21.45</v>
      </c>
      <c r="D35" s="3">
        <f t="shared" si="3"/>
      </c>
      <c r="F35" s="22" t="s">
        <v>17</v>
      </c>
      <c r="G35" s="26">
        <v>139</v>
      </c>
      <c r="H35" s="26">
        <v>279</v>
      </c>
      <c r="I35" s="26">
        <f ca="1" t="shared" si="4"/>
        <v>1.65</v>
      </c>
      <c r="J35" s="26">
        <f ca="1" t="shared" si="5"/>
        <v>18</v>
      </c>
      <c r="K35" s="27">
        <f t="shared" si="6"/>
        <v>29.7</v>
      </c>
      <c r="L35" s="26">
        <f t="shared" si="7"/>
        <v>13</v>
      </c>
      <c r="M35" s="27">
        <f t="shared" si="8"/>
        <v>21.45</v>
      </c>
      <c r="N35" s="26">
        <f t="shared" si="9"/>
        <v>1</v>
      </c>
      <c r="O35" s="27">
        <f t="shared" si="10"/>
        <v>1.65</v>
      </c>
      <c r="P35" s="26">
        <f t="shared" si="11"/>
        <v>18</v>
      </c>
      <c r="Q35" s="26">
        <f t="shared" si="12"/>
        <v>13</v>
      </c>
      <c r="R35" s="26" t="s">
        <v>53</v>
      </c>
      <c r="S35" s="26" t="str">
        <f t="shared" si="13"/>
        <v>18 Gläser Nussnougatcreme kosten 29,70 €.</v>
      </c>
      <c r="T35" s="26" t="str">
        <f t="shared" si="14"/>
        <v>Was kosten 13 Gläser Nussnougatcreme?</v>
      </c>
      <c r="U35" s="26">
        <f ca="1" t="shared" si="0"/>
        <v>13</v>
      </c>
      <c r="W35" s="26">
        <f t="shared" si="15"/>
        <v>1.3846153846153846</v>
      </c>
      <c r="X35" s="26">
        <f t="shared" si="16"/>
        <v>1</v>
      </c>
      <c r="Y35" s="26">
        <f t="shared" si="17"/>
        <v>0.7222222222222222</v>
      </c>
      <c r="Z35" s="28">
        <f t="shared" si="18"/>
        <v>1</v>
      </c>
      <c r="AA35" s="26">
        <f t="shared" si="19"/>
        <v>0</v>
      </c>
    </row>
    <row r="36" spans="1:27" ht="15">
      <c r="A36" s="3">
        <v>29</v>
      </c>
      <c r="B36" s="2" t="str">
        <f t="shared" si="1"/>
        <v>18 Päckchen Haferflocken kosten 7,92 €. Was kosten 15 Päckchen Haferflocken?</v>
      </c>
      <c r="C36" s="25">
        <f t="shared" si="2"/>
        <v>6.6</v>
      </c>
      <c r="D36" s="3">
        <f t="shared" si="3"/>
      </c>
      <c r="F36" s="22" t="s">
        <v>17</v>
      </c>
      <c r="G36" s="26">
        <v>35</v>
      </c>
      <c r="H36" s="26">
        <v>59</v>
      </c>
      <c r="I36" s="26">
        <f ca="1" t="shared" si="4"/>
        <v>0.44</v>
      </c>
      <c r="J36" s="26">
        <f ca="1" t="shared" si="5"/>
        <v>18</v>
      </c>
      <c r="K36" s="27">
        <f t="shared" si="6"/>
        <v>7.92</v>
      </c>
      <c r="L36" s="26">
        <f t="shared" si="7"/>
        <v>15</v>
      </c>
      <c r="M36" s="27">
        <f t="shared" si="8"/>
        <v>6.6</v>
      </c>
      <c r="N36" s="26">
        <f t="shared" si="9"/>
        <v>3</v>
      </c>
      <c r="O36" s="27">
        <f t="shared" si="10"/>
        <v>1.32</v>
      </c>
      <c r="P36" s="26">
        <f t="shared" si="11"/>
        <v>6</v>
      </c>
      <c r="Q36" s="26">
        <f t="shared" si="12"/>
        <v>5</v>
      </c>
      <c r="R36" s="26" t="s">
        <v>54</v>
      </c>
      <c r="S36" s="26" t="str">
        <f t="shared" si="13"/>
        <v>18 Päckchen Haferflocken kosten 7,92 €.</v>
      </c>
      <c r="T36" s="26" t="str">
        <f t="shared" si="14"/>
        <v>Was kosten 15 Päckchen Haferflocken?</v>
      </c>
      <c r="U36" s="26">
        <f ca="1" t="shared" si="0"/>
        <v>15</v>
      </c>
      <c r="W36" s="26">
        <f t="shared" si="15"/>
        <v>1.2</v>
      </c>
      <c r="X36" s="26">
        <f t="shared" si="16"/>
        <v>1</v>
      </c>
      <c r="Y36" s="26">
        <f t="shared" si="17"/>
        <v>0.8333333333333334</v>
      </c>
      <c r="Z36" s="28">
        <f t="shared" si="18"/>
        <v>1</v>
      </c>
      <c r="AA36" s="26">
        <f t="shared" si="19"/>
        <v>0</v>
      </c>
    </row>
    <row r="37" spans="1:27" ht="15">
      <c r="A37" s="3">
        <v>30</v>
      </c>
      <c r="B37" s="2" t="str">
        <f t="shared" si="1"/>
        <v>9 Päckchen Salzstangen kosten 14,67 €. Was kosten 20 Päckchen Salzstangen?</v>
      </c>
      <c r="C37" s="25">
        <f t="shared" si="2"/>
        <v>32.599999999999994</v>
      </c>
      <c r="D37" s="3">
        <f t="shared" si="3"/>
      </c>
      <c r="F37" s="22" t="s">
        <v>18</v>
      </c>
      <c r="G37" s="26">
        <v>129</v>
      </c>
      <c r="H37" s="26">
        <v>209</v>
      </c>
      <c r="I37" s="26">
        <f ca="1" t="shared" si="4"/>
        <v>1.63</v>
      </c>
      <c r="J37" s="26">
        <f ca="1" t="shared" si="5"/>
        <v>9</v>
      </c>
      <c r="K37" s="27">
        <f t="shared" si="6"/>
        <v>14.669999999999998</v>
      </c>
      <c r="L37" s="26">
        <f t="shared" si="7"/>
        <v>20</v>
      </c>
      <c r="M37" s="27">
        <f t="shared" si="8"/>
        <v>32.599999999999994</v>
      </c>
      <c r="N37" s="26">
        <f t="shared" si="9"/>
        <v>1</v>
      </c>
      <c r="O37" s="27">
        <f t="shared" si="10"/>
        <v>1.63</v>
      </c>
      <c r="P37" s="26">
        <f t="shared" si="11"/>
        <v>9</v>
      </c>
      <c r="Q37" s="26">
        <f t="shared" si="12"/>
        <v>20</v>
      </c>
      <c r="R37" s="26" t="s">
        <v>55</v>
      </c>
      <c r="S37" s="26" t="str">
        <f t="shared" si="13"/>
        <v>9 Päckchen Salzstangen kosten 14,67 €.</v>
      </c>
      <c r="T37" s="26" t="str">
        <f t="shared" si="14"/>
        <v>Was kosten 20 Päckchen Salzstangen?</v>
      </c>
      <c r="U37" s="26">
        <f ca="1" t="shared" si="0"/>
        <v>20</v>
      </c>
      <c r="W37" s="26">
        <f t="shared" si="15"/>
        <v>0.45</v>
      </c>
      <c r="X37" s="26">
        <f t="shared" si="16"/>
        <v>0</v>
      </c>
      <c r="Y37" s="26">
        <f t="shared" si="17"/>
        <v>2.2222222222222223</v>
      </c>
      <c r="Z37" s="28">
        <f t="shared" si="18"/>
        <v>2</v>
      </c>
      <c r="AA37" s="26">
        <f t="shared" si="19"/>
        <v>0</v>
      </c>
    </row>
    <row r="38" spans="1:27" ht="15">
      <c r="A38" s="3">
        <v>31</v>
      </c>
      <c r="B38" s="2" t="str">
        <f t="shared" si="1"/>
        <v>3 Päckchen Brausepulver kosten 3,36 €. Was kosten 22 Päckchen Brausepulver?</v>
      </c>
      <c r="C38" s="25">
        <f t="shared" si="2"/>
        <v>24.64</v>
      </c>
      <c r="D38" s="3">
        <f t="shared" si="3"/>
      </c>
      <c r="F38" s="22" t="s">
        <v>17</v>
      </c>
      <c r="G38" s="26">
        <v>69</v>
      </c>
      <c r="H38" s="26">
        <v>139</v>
      </c>
      <c r="I38" s="26">
        <f ca="1" t="shared" si="4"/>
        <v>1.12</v>
      </c>
      <c r="J38" s="26">
        <f ca="1" t="shared" si="5"/>
        <v>3</v>
      </c>
      <c r="K38" s="27">
        <f t="shared" si="6"/>
        <v>3.3600000000000003</v>
      </c>
      <c r="L38" s="26">
        <f t="shared" si="7"/>
        <v>22</v>
      </c>
      <c r="M38" s="27">
        <f t="shared" si="8"/>
        <v>24.64</v>
      </c>
      <c r="N38" s="26">
        <f t="shared" si="9"/>
        <v>1</v>
      </c>
      <c r="O38" s="27">
        <f t="shared" si="10"/>
        <v>1.12</v>
      </c>
      <c r="P38" s="26">
        <f t="shared" si="11"/>
        <v>3</v>
      </c>
      <c r="Q38" s="26">
        <f t="shared" si="12"/>
        <v>22</v>
      </c>
      <c r="R38" s="26" t="s">
        <v>56</v>
      </c>
      <c r="S38" s="26" t="str">
        <f t="shared" si="13"/>
        <v>3 Päckchen Brausepulver kosten 3,36 €.</v>
      </c>
      <c r="T38" s="26" t="str">
        <f t="shared" si="14"/>
        <v>Was kosten 22 Päckchen Brausepulver?</v>
      </c>
      <c r="U38" s="26">
        <f ca="1" t="shared" si="0"/>
        <v>22</v>
      </c>
      <c r="W38" s="26">
        <f t="shared" si="15"/>
        <v>0.13636363636363635</v>
      </c>
      <c r="X38" s="26">
        <f t="shared" si="16"/>
        <v>0</v>
      </c>
      <c r="Y38" s="26">
        <f t="shared" si="17"/>
        <v>7.333333333333333</v>
      </c>
      <c r="Z38" s="28">
        <f t="shared" si="18"/>
        <v>7</v>
      </c>
      <c r="AA38" s="26">
        <f t="shared" si="19"/>
        <v>0</v>
      </c>
    </row>
    <row r="39" spans="1:27" ht="15">
      <c r="A39" s="3">
        <v>32</v>
      </c>
      <c r="B39" s="2" t="str">
        <f t="shared" si="1"/>
        <v>22 Gläser Senf kosten 29,48 €. Was kosten 23 Gläser Senf?</v>
      </c>
      <c r="C39" s="25">
        <f t="shared" si="2"/>
        <v>30.82</v>
      </c>
      <c r="D39" s="3">
        <f t="shared" si="3"/>
      </c>
      <c r="F39" s="22" t="s">
        <v>17</v>
      </c>
      <c r="G39" s="26">
        <v>79</v>
      </c>
      <c r="H39" s="26">
        <v>169</v>
      </c>
      <c r="I39" s="26">
        <f ca="1" t="shared" si="4"/>
        <v>1.34</v>
      </c>
      <c r="J39" s="26">
        <f ca="1" t="shared" si="5"/>
        <v>22</v>
      </c>
      <c r="K39" s="27">
        <f t="shared" si="6"/>
        <v>29.48</v>
      </c>
      <c r="L39" s="26">
        <f t="shared" si="7"/>
        <v>23</v>
      </c>
      <c r="M39" s="27">
        <f t="shared" si="8"/>
        <v>30.82</v>
      </c>
      <c r="N39" s="26">
        <f t="shared" si="9"/>
        <v>1</v>
      </c>
      <c r="O39" s="27">
        <f t="shared" si="10"/>
        <v>1.34</v>
      </c>
      <c r="P39" s="26">
        <f t="shared" si="11"/>
        <v>22</v>
      </c>
      <c r="Q39" s="26">
        <f t="shared" si="12"/>
        <v>23</v>
      </c>
      <c r="R39" s="26" t="s">
        <v>57</v>
      </c>
      <c r="S39" s="26" t="str">
        <f t="shared" si="13"/>
        <v>22 Gläser Senf kosten 29,48 €.</v>
      </c>
      <c r="T39" s="26" t="str">
        <f t="shared" si="14"/>
        <v>Was kosten 23 Gläser Senf?</v>
      </c>
      <c r="U39" s="26">
        <f ca="1" t="shared" si="0"/>
        <v>22</v>
      </c>
      <c r="W39" s="26">
        <f t="shared" si="15"/>
        <v>1</v>
      </c>
      <c r="X39" s="26">
        <f t="shared" si="16"/>
        <v>1</v>
      </c>
      <c r="Y39" s="26">
        <f t="shared" si="17"/>
        <v>1</v>
      </c>
      <c r="Z39" s="28">
        <f t="shared" si="18"/>
        <v>1</v>
      </c>
      <c r="AA39" s="26">
        <f t="shared" si="19"/>
        <v>1</v>
      </c>
    </row>
    <row r="40" spans="6:27" ht="15">
      <c r="F40" s="22" t="s">
        <v>18</v>
      </c>
      <c r="G40" s="26">
        <v>99</v>
      </c>
      <c r="H40" s="26">
        <v>169</v>
      </c>
      <c r="I40" s="26">
        <f ca="1" t="shared" si="4"/>
        <v>1.03</v>
      </c>
      <c r="J40" s="26">
        <f ca="1" t="shared" si="5"/>
        <v>11</v>
      </c>
      <c r="K40" s="27">
        <f t="shared" si="6"/>
        <v>11.33</v>
      </c>
      <c r="L40" s="26">
        <f t="shared" si="7"/>
        <v>6</v>
      </c>
      <c r="M40" s="27">
        <f t="shared" si="8"/>
        <v>6.18</v>
      </c>
      <c r="N40" s="26">
        <f t="shared" si="9"/>
        <v>1</v>
      </c>
      <c r="O40" s="27">
        <f t="shared" si="10"/>
        <v>1.03</v>
      </c>
      <c r="P40" s="26">
        <f t="shared" si="11"/>
        <v>11</v>
      </c>
      <c r="Q40" s="26">
        <f t="shared" si="12"/>
        <v>6</v>
      </c>
      <c r="R40" s="26" t="s">
        <v>58</v>
      </c>
      <c r="S40" s="26" t="str">
        <f t="shared" si="13"/>
        <v>11 Flaschen Tomatenketchup kosten 11,33 €.</v>
      </c>
      <c r="T40" s="26" t="str">
        <f t="shared" si="14"/>
        <v>Was kosten 6 Flaschen Tomatenketchup?</v>
      </c>
      <c r="U40" s="26">
        <f ca="1" t="shared" si="0"/>
        <v>6</v>
      </c>
      <c r="W40" s="26">
        <f t="shared" si="15"/>
        <v>1.8333333333333333</v>
      </c>
      <c r="X40" s="26">
        <f t="shared" si="16"/>
        <v>2</v>
      </c>
      <c r="Y40" s="26">
        <f t="shared" si="17"/>
        <v>0.5454545454545454</v>
      </c>
      <c r="Z40" s="28">
        <f t="shared" si="18"/>
        <v>1</v>
      </c>
      <c r="AA40" s="26">
        <f t="shared" si="19"/>
        <v>0</v>
      </c>
    </row>
    <row r="41" spans="6:27" ht="15">
      <c r="F41" s="22" t="s">
        <v>17</v>
      </c>
      <c r="G41" s="26">
        <v>699</v>
      </c>
      <c r="H41" s="26">
        <v>999</v>
      </c>
      <c r="I41" s="26">
        <f ca="1" t="shared" si="4"/>
        <v>7.57</v>
      </c>
      <c r="J41" s="26">
        <f ca="1" t="shared" si="5"/>
        <v>20</v>
      </c>
      <c r="K41" s="27">
        <f t="shared" si="6"/>
        <v>151.4</v>
      </c>
      <c r="L41" s="26">
        <f t="shared" si="7"/>
        <v>21</v>
      </c>
      <c r="M41" s="27">
        <f t="shared" si="8"/>
        <v>158.97</v>
      </c>
      <c r="N41" s="26">
        <f t="shared" si="9"/>
        <v>1</v>
      </c>
      <c r="O41" s="27">
        <f t="shared" si="10"/>
        <v>7.57</v>
      </c>
      <c r="P41" s="26">
        <f t="shared" si="11"/>
        <v>20</v>
      </c>
      <c r="Q41" s="26">
        <f t="shared" si="12"/>
        <v>21</v>
      </c>
      <c r="R41" s="26" t="s">
        <v>59</v>
      </c>
      <c r="S41" s="26" t="str">
        <f t="shared" si="13"/>
        <v>20 Pakete Waschpulver kosten 151,40 €.</v>
      </c>
      <c r="T41" s="26" t="str">
        <f t="shared" si="14"/>
        <v>Was kosten 21 Pakete Waschpulver?</v>
      </c>
      <c r="U41" s="26">
        <f ca="1" t="shared" si="0"/>
        <v>10</v>
      </c>
      <c r="W41" s="26">
        <f t="shared" si="15"/>
        <v>2</v>
      </c>
      <c r="X41" s="26">
        <f t="shared" si="16"/>
        <v>2</v>
      </c>
      <c r="Y41" s="26">
        <f t="shared" si="17"/>
        <v>0.5</v>
      </c>
      <c r="Z41" s="28">
        <f t="shared" si="18"/>
        <v>1</v>
      </c>
      <c r="AA41" s="26">
        <f t="shared" si="19"/>
        <v>1</v>
      </c>
    </row>
    <row r="42" spans="6:27" ht="15">
      <c r="F42" s="22" t="s">
        <v>17</v>
      </c>
      <c r="G42" s="26">
        <v>299</v>
      </c>
      <c r="H42" s="26">
        <v>599</v>
      </c>
      <c r="I42" s="26">
        <f ca="1" t="shared" si="4"/>
        <v>4.57</v>
      </c>
      <c r="J42" s="26">
        <f ca="1" t="shared" si="5"/>
        <v>8</v>
      </c>
      <c r="K42" s="27">
        <f t="shared" si="6"/>
        <v>36.56</v>
      </c>
      <c r="L42" s="26">
        <f t="shared" si="7"/>
        <v>21</v>
      </c>
      <c r="M42" s="27">
        <f t="shared" si="8"/>
        <v>95.97</v>
      </c>
      <c r="N42" s="26">
        <f t="shared" si="9"/>
        <v>1</v>
      </c>
      <c r="O42" s="27">
        <f t="shared" si="10"/>
        <v>4.57</v>
      </c>
      <c r="P42" s="26">
        <f t="shared" si="11"/>
        <v>8</v>
      </c>
      <c r="Q42" s="26">
        <f t="shared" si="12"/>
        <v>21</v>
      </c>
      <c r="R42" s="26" t="s">
        <v>60</v>
      </c>
      <c r="S42" s="26" t="str">
        <f t="shared" si="13"/>
        <v>8 Päckchen Spülmaschinentabs kosten 36,56 €.</v>
      </c>
      <c r="T42" s="26" t="str">
        <f t="shared" si="14"/>
        <v>Was kosten 21 Päckchen Spülmaschinentabs?</v>
      </c>
      <c r="U42" s="26">
        <f ca="1" t="shared" si="0"/>
        <v>21</v>
      </c>
      <c r="W42" s="26">
        <f t="shared" si="15"/>
        <v>0.38095238095238093</v>
      </c>
      <c r="X42" s="26">
        <f t="shared" si="16"/>
        <v>0</v>
      </c>
      <c r="Y42" s="26">
        <f t="shared" si="17"/>
        <v>2.625</v>
      </c>
      <c r="Z42" s="28">
        <f t="shared" si="18"/>
        <v>3</v>
      </c>
      <c r="AA42" s="26">
        <f t="shared" si="19"/>
        <v>0</v>
      </c>
    </row>
    <row r="43" spans="6:27" ht="15">
      <c r="F43" s="22" t="s">
        <v>18</v>
      </c>
      <c r="G43" s="26">
        <v>99</v>
      </c>
      <c r="H43" s="26">
        <v>189</v>
      </c>
      <c r="I43" s="26">
        <f ca="1" t="shared" si="4"/>
        <v>1.17</v>
      </c>
      <c r="J43" s="26">
        <f ca="1" t="shared" si="5"/>
        <v>10</v>
      </c>
      <c r="K43" s="27">
        <f t="shared" si="6"/>
        <v>11.7</v>
      </c>
      <c r="L43" s="26">
        <f t="shared" si="7"/>
        <v>8</v>
      </c>
      <c r="M43" s="27">
        <f t="shared" si="8"/>
        <v>9.36</v>
      </c>
      <c r="N43" s="26">
        <f t="shared" si="9"/>
        <v>2</v>
      </c>
      <c r="O43" s="27">
        <f t="shared" si="10"/>
        <v>2.34</v>
      </c>
      <c r="P43" s="26">
        <f t="shared" si="11"/>
        <v>5</v>
      </c>
      <c r="Q43" s="26">
        <f t="shared" si="12"/>
        <v>4</v>
      </c>
      <c r="R43" s="26" t="s">
        <v>61</v>
      </c>
      <c r="S43" s="26" t="str">
        <f t="shared" si="13"/>
        <v>10 Gläser Gurken kosten 11,70 €.</v>
      </c>
      <c r="T43" s="26" t="str">
        <f t="shared" si="14"/>
        <v>Was kosten 8 Gläser Gurken?</v>
      </c>
      <c r="U43" s="26">
        <f ca="1" t="shared" si="0"/>
        <v>8</v>
      </c>
      <c r="W43" s="26">
        <f t="shared" si="15"/>
        <v>1.25</v>
      </c>
      <c r="X43" s="26">
        <f t="shared" si="16"/>
        <v>1</v>
      </c>
      <c r="Y43" s="26">
        <f t="shared" si="17"/>
        <v>0.8</v>
      </c>
      <c r="Z43" s="28">
        <f t="shared" si="18"/>
        <v>1</v>
      </c>
      <c r="AA43" s="26">
        <f t="shared" si="19"/>
        <v>0</v>
      </c>
    </row>
    <row r="44" spans="6:27" ht="15">
      <c r="F44" s="22" t="s">
        <v>17</v>
      </c>
      <c r="G44" s="26">
        <v>29</v>
      </c>
      <c r="H44" s="26">
        <v>49</v>
      </c>
      <c r="I44" s="26">
        <f ca="1" t="shared" si="4"/>
        <v>0.48</v>
      </c>
      <c r="J44" s="26">
        <f ca="1" t="shared" si="5"/>
        <v>19</v>
      </c>
      <c r="K44" s="27">
        <f t="shared" si="6"/>
        <v>9.12</v>
      </c>
      <c r="L44" s="26">
        <f t="shared" si="7"/>
        <v>5</v>
      </c>
      <c r="M44" s="27">
        <f t="shared" si="8"/>
        <v>2.4</v>
      </c>
      <c r="N44" s="26">
        <f t="shared" si="9"/>
        <v>1</v>
      </c>
      <c r="O44" s="27">
        <f t="shared" si="10"/>
        <v>0.48</v>
      </c>
      <c r="P44" s="26">
        <f t="shared" si="11"/>
        <v>19</v>
      </c>
      <c r="Q44" s="26">
        <f t="shared" si="12"/>
        <v>5</v>
      </c>
      <c r="R44" s="26" t="s">
        <v>62</v>
      </c>
      <c r="S44" s="26" t="str">
        <f t="shared" si="13"/>
        <v>19 Dosen Bohnen kosten 9,12 €.</v>
      </c>
      <c r="T44" s="26" t="str">
        <f t="shared" si="14"/>
        <v>Was kosten 5 Dosen Bohnen?</v>
      </c>
      <c r="U44" s="26">
        <f ca="1" t="shared" si="0"/>
        <v>5</v>
      </c>
      <c r="W44" s="26">
        <f t="shared" si="15"/>
        <v>3.8</v>
      </c>
      <c r="X44" s="26">
        <f t="shared" si="16"/>
        <v>4</v>
      </c>
      <c r="Y44" s="26">
        <f t="shared" si="17"/>
        <v>0.2631578947368421</v>
      </c>
      <c r="Z44" s="28">
        <f t="shared" si="18"/>
        <v>0</v>
      </c>
      <c r="AA44" s="26">
        <f t="shared" si="19"/>
        <v>0</v>
      </c>
    </row>
    <row r="45" spans="6:11" ht="12.75">
      <c r="F45" s="22" t="s">
        <v>17</v>
      </c>
      <c r="G45" s="27">
        <f aca="true" ca="1" t="shared" si="20" ref="G45:G64">ROUND(RAND()*10,1)+1</f>
        <v>5.8</v>
      </c>
      <c r="H45" s="26" t="s">
        <v>19</v>
      </c>
      <c r="I45" s="27">
        <f ca="1">ROUND(RAND()*10,1)+G45+1</f>
        <v>15.5</v>
      </c>
      <c r="J45" s="26">
        <f>SQRT(I45^2-G45^2)</f>
        <v>14.37393474313836</v>
      </c>
      <c r="K45" s="26">
        <f aca="true" t="shared" si="21" ref="K45:K64">ROUND(J45,0)</f>
        <v>14</v>
      </c>
    </row>
    <row r="46" spans="6:11" ht="12.75">
      <c r="F46" s="22" t="s">
        <v>18</v>
      </c>
      <c r="G46" s="27">
        <f ca="1" t="shared" si="20"/>
        <v>2.2</v>
      </c>
      <c r="H46" s="26" t="s">
        <v>19</v>
      </c>
      <c r="I46" s="27">
        <f ca="1">ROUND(RAND()*10,1)+G46+1</f>
        <v>9.9</v>
      </c>
      <c r="J46" s="26">
        <f>SQRT(I46^2-G46^2)</f>
        <v>9.652460826131334</v>
      </c>
      <c r="K46" s="26">
        <f t="shared" si="21"/>
        <v>10</v>
      </c>
    </row>
    <row r="47" spans="6:11" ht="12.75">
      <c r="F47" s="22" t="s">
        <v>17</v>
      </c>
      <c r="G47" s="27">
        <f ca="1" t="shared" si="20"/>
        <v>10.7</v>
      </c>
      <c r="H47" s="26" t="s">
        <v>18</v>
      </c>
      <c r="I47" s="27">
        <f ca="1">ROUND(RAND()*10,1)+1</f>
        <v>3</v>
      </c>
      <c r="J47" s="26">
        <f>SQRT(G47^2+I47^2)</f>
        <v>11.112605455067682</v>
      </c>
      <c r="K47" s="26">
        <f t="shared" si="21"/>
        <v>11</v>
      </c>
    </row>
    <row r="48" spans="6:11" ht="12.75">
      <c r="F48" s="22" t="s">
        <v>17</v>
      </c>
      <c r="G48" s="27">
        <f ca="1" t="shared" si="20"/>
        <v>9.7</v>
      </c>
      <c r="H48" s="26" t="s">
        <v>19</v>
      </c>
      <c r="I48" s="27">
        <f ca="1">ROUND(RAND()*10,1)+G48+1</f>
        <v>12.899999999999999</v>
      </c>
      <c r="J48" s="26">
        <f>SQRT(I48^2-G48^2)</f>
        <v>8.504116650187719</v>
      </c>
      <c r="K48" s="26">
        <f t="shared" si="21"/>
        <v>9</v>
      </c>
    </row>
    <row r="49" spans="6:11" ht="12.75">
      <c r="F49" s="22" t="s">
        <v>18</v>
      </c>
      <c r="G49" s="27">
        <f ca="1" t="shared" si="20"/>
        <v>6.5</v>
      </c>
      <c r="H49" s="26" t="s">
        <v>19</v>
      </c>
      <c r="I49" s="27">
        <f ca="1">ROUND(RAND()*10,1)+G49+1</f>
        <v>15</v>
      </c>
      <c r="J49" s="26">
        <f>SQRT(I49^2-G49^2)</f>
        <v>13.518505834595775</v>
      </c>
      <c r="K49" s="26">
        <f t="shared" si="21"/>
        <v>14</v>
      </c>
    </row>
    <row r="50" spans="6:11" ht="12.75">
      <c r="F50" s="22" t="s">
        <v>17</v>
      </c>
      <c r="G50" s="27">
        <f ca="1" t="shared" si="20"/>
        <v>8.4</v>
      </c>
      <c r="H50" s="26" t="s">
        <v>18</v>
      </c>
      <c r="I50" s="27">
        <f ca="1">ROUND(RAND()*10,1)+1</f>
        <v>5.8</v>
      </c>
      <c r="J50" s="26">
        <f>SQRT(G50^2+I50^2)</f>
        <v>10.207840124139876</v>
      </c>
      <c r="K50" s="26">
        <f t="shared" si="21"/>
        <v>10</v>
      </c>
    </row>
    <row r="51" spans="6:11" ht="12.75">
      <c r="F51" s="22" t="s">
        <v>17</v>
      </c>
      <c r="G51" s="27">
        <f ca="1" t="shared" si="20"/>
        <v>2.5</v>
      </c>
      <c r="H51" s="26" t="s">
        <v>19</v>
      </c>
      <c r="I51" s="27">
        <f ca="1">ROUND(RAND()*10,1)+G51+1</f>
        <v>6.7</v>
      </c>
      <c r="J51" s="26">
        <f>SQRT(I51^2-G51^2)</f>
        <v>6.216108107168021</v>
      </c>
      <c r="K51" s="26">
        <f t="shared" si="21"/>
        <v>6</v>
      </c>
    </row>
    <row r="52" spans="6:11" ht="12.75">
      <c r="F52" s="22" t="s">
        <v>18</v>
      </c>
      <c r="G52" s="27">
        <f ca="1" t="shared" si="20"/>
        <v>3.1</v>
      </c>
      <c r="H52" s="26" t="s">
        <v>19</v>
      </c>
      <c r="I52" s="27">
        <f ca="1">ROUND(RAND()*10,1)+G52+1</f>
        <v>10.3</v>
      </c>
      <c r="J52" s="26">
        <f>SQRT(I52^2-G52^2)</f>
        <v>9.822423326246941</v>
      </c>
      <c r="K52" s="26">
        <f t="shared" si="21"/>
        <v>10</v>
      </c>
    </row>
    <row r="53" spans="6:11" ht="12.75">
      <c r="F53" s="22" t="s">
        <v>17</v>
      </c>
      <c r="G53" s="27">
        <f ca="1" t="shared" si="20"/>
        <v>2.6</v>
      </c>
      <c r="H53" s="26" t="s">
        <v>18</v>
      </c>
      <c r="I53" s="27">
        <f ca="1">ROUND(RAND()*10,1)+1</f>
        <v>10.5</v>
      </c>
      <c r="J53" s="26">
        <f>SQRT(G53^2+I53^2)</f>
        <v>10.817116066678771</v>
      </c>
      <c r="K53" s="26">
        <f t="shared" si="21"/>
        <v>11</v>
      </c>
    </row>
    <row r="54" spans="6:11" ht="12.75">
      <c r="F54" s="22" t="s">
        <v>17</v>
      </c>
      <c r="G54" s="27">
        <f ca="1" t="shared" si="20"/>
        <v>2.6</v>
      </c>
      <c r="H54" s="26" t="s">
        <v>19</v>
      </c>
      <c r="I54" s="27">
        <f ca="1">ROUND(RAND()*10,1)+G54+1</f>
        <v>6.5</v>
      </c>
      <c r="J54" s="26">
        <f>SQRT(I54^2-G54^2)</f>
        <v>5.957348403442592</v>
      </c>
      <c r="K54" s="26">
        <f t="shared" si="21"/>
        <v>6</v>
      </c>
    </row>
    <row r="55" spans="6:11" ht="12.75">
      <c r="F55" s="22" t="s">
        <v>18</v>
      </c>
      <c r="G55" s="27">
        <f ca="1" t="shared" si="20"/>
        <v>6.7</v>
      </c>
      <c r="H55" s="26" t="s">
        <v>19</v>
      </c>
      <c r="I55" s="27">
        <f ca="1">ROUND(RAND()*10,1)+G55+1</f>
        <v>9.6</v>
      </c>
      <c r="J55" s="26">
        <f>SQRT(I55^2-G55^2)</f>
        <v>6.8753181744556375</v>
      </c>
      <c r="K55" s="26">
        <f t="shared" si="21"/>
        <v>7</v>
      </c>
    </row>
    <row r="56" spans="6:11" ht="12.75">
      <c r="F56" s="22" t="s">
        <v>17</v>
      </c>
      <c r="G56" s="27">
        <f ca="1" t="shared" si="20"/>
        <v>3.6</v>
      </c>
      <c r="H56" s="26" t="s">
        <v>18</v>
      </c>
      <c r="I56" s="27">
        <f ca="1">ROUND(RAND()*10,1)+1</f>
        <v>5</v>
      </c>
      <c r="J56" s="26">
        <f>SQRT(G56^2+I56^2)</f>
        <v>6.161168720299745</v>
      </c>
      <c r="K56" s="26">
        <f t="shared" si="21"/>
        <v>6</v>
      </c>
    </row>
    <row r="57" spans="6:11" ht="12.75">
      <c r="F57" s="22" t="s">
        <v>17</v>
      </c>
      <c r="G57" s="27">
        <f ca="1" t="shared" si="20"/>
        <v>6.1</v>
      </c>
      <c r="H57" s="26" t="s">
        <v>19</v>
      </c>
      <c r="I57" s="27">
        <f ca="1">ROUND(RAND()*10,1)+G57+1</f>
        <v>8.6</v>
      </c>
      <c r="J57" s="26">
        <f>SQRT(I57^2-G57^2)</f>
        <v>6.06217782649107</v>
      </c>
      <c r="K57" s="26">
        <f t="shared" si="21"/>
        <v>6</v>
      </c>
    </row>
    <row r="58" spans="6:11" ht="12.75">
      <c r="F58" s="22" t="s">
        <v>18</v>
      </c>
      <c r="G58" s="27">
        <f ca="1" t="shared" si="20"/>
        <v>4.7</v>
      </c>
      <c r="H58" s="26" t="s">
        <v>19</v>
      </c>
      <c r="I58" s="27">
        <f ca="1">ROUND(RAND()*10,1)+G58+1</f>
        <v>7.300000000000001</v>
      </c>
      <c r="J58" s="26">
        <f>SQRT(I58^2-G58^2)</f>
        <v>5.585696017507577</v>
      </c>
      <c r="K58" s="26">
        <f t="shared" si="21"/>
        <v>6</v>
      </c>
    </row>
    <row r="59" spans="6:11" ht="12.75">
      <c r="F59" s="22" t="s">
        <v>17</v>
      </c>
      <c r="G59" s="27">
        <f ca="1" t="shared" si="20"/>
        <v>7.3</v>
      </c>
      <c r="H59" s="26" t="s">
        <v>18</v>
      </c>
      <c r="I59" s="27">
        <f ca="1">ROUND(RAND()*10,1)+1</f>
        <v>3.2</v>
      </c>
      <c r="J59" s="26">
        <f>SQRT(G59^2+I59^2)</f>
        <v>7.970570870395671</v>
      </c>
      <c r="K59" s="26">
        <f t="shared" si="21"/>
        <v>8</v>
      </c>
    </row>
    <row r="60" spans="6:11" ht="12.75">
      <c r="F60" s="22" t="s">
        <v>17</v>
      </c>
      <c r="G60" s="27">
        <f ca="1" t="shared" si="20"/>
        <v>1.5</v>
      </c>
      <c r="H60" s="26" t="s">
        <v>19</v>
      </c>
      <c r="I60" s="27">
        <f ca="1">ROUND(RAND()*10,1)+G60+1</f>
        <v>11.8</v>
      </c>
      <c r="J60" s="26">
        <f>SQRT(I60^2-G60^2)</f>
        <v>11.704272724095249</v>
      </c>
      <c r="K60" s="26">
        <f t="shared" si="21"/>
        <v>12</v>
      </c>
    </row>
    <row r="61" spans="6:11" ht="12.75">
      <c r="F61" s="22" t="s">
        <v>18</v>
      </c>
      <c r="G61" s="27">
        <f ca="1" t="shared" si="20"/>
        <v>6.2</v>
      </c>
      <c r="H61" s="26" t="s">
        <v>19</v>
      </c>
      <c r="I61" s="27">
        <f ca="1">ROUND(RAND()*10,1)+G61+1</f>
        <v>16.1</v>
      </c>
      <c r="J61" s="26">
        <f>SQRT(I61^2-G61^2)</f>
        <v>14.858330996447751</v>
      </c>
      <c r="K61" s="26">
        <f t="shared" si="21"/>
        <v>15</v>
      </c>
    </row>
    <row r="62" spans="6:11" ht="12.75">
      <c r="F62" s="22" t="s">
        <v>17</v>
      </c>
      <c r="G62" s="27">
        <f ca="1" t="shared" si="20"/>
        <v>8.7</v>
      </c>
      <c r="H62" s="26" t="s">
        <v>18</v>
      </c>
      <c r="I62" s="27">
        <f ca="1">ROUND(RAND()*10,1)+1</f>
        <v>2.9</v>
      </c>
      <c r="J62" s="26">
        <f>SQRT(G62^2+I62^2)</f>
        <v>9.1706052144883</v>
      </c>
      <c r="K62" s="26">
        <f t="shared" si="21"/>
        <v>9</v>
      </c>
    </row>
    <row r="63" spans="6:11" ht="12.75">
      <c r="F63" s="22" t="s">
        <v>17</v>
      </c>
      <c r="G63" s="27">
        <f ca="1" t="shared" si="20"/>
        <v>10.1</v>
      </c>
      <c r="H63" s="26" t="s">
        <v>19</v>
      </c>
      <c r="I63" s="27">
        <f ca="1">ROUND(RAND()*10,1)+G63+1</f>
        <v>13.399999999999999</v>
      </c>
      <c r="J63" s="26">
        <f>SQRT(I63^2-G63^2)</f>
        <v>8.806247782114696</v>
      </c>
      <c r="K63" s="26">
        <f t="shared" si="21"/>
        <v>9</v>
      </c>
    </row>
    <row r="64" spans="6:11" ht="12.75">
      <c r="F64" s="22" t="s">
        <v>18</v>
      </c>
      <c r="G64" s="27">
        <f ca="1" t="shared" si="20"/>
        <v>6.6</v>
      </c>
      <c r="H64" s="26" t="s">
        <v>19</v>
      </c>
      <c r="I64" s="27">
        <f ca="1">ROUND(RAND()*10,1)+G64+1</f>
        <v>15.1</v>
      </c>
      <c r="J64" s="26">
        <f>SQRT(I64^2-G64^2)</f>
        <v>13.581237057057798</v>
      </c>
      <c r="K64" s="26">
        <f t="shared" si="21"/>
        <v>14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6.00390625" style="0" customWidth="1"/>
    <col min="2" max="2" width="13.421875" style="0" bestFit="1" customWidth="1"/>
    <col min="3" max="3" width="15.7109375" style="0" customWidth="1"/>
    <col min="4" max="4" width="26.421875" style="0" bestFit="1" customWidth="1"/>
    <col min="5" max="5" width="7.7109375" style="0" customWidth="1"/>
  </cols>
  <sheetData>
    <row r="1" spans="1:5" ht="19.5">
      <c r="A1" s="29" t="s">
        <v>9</v>
      </c>
      <c r="B1" s="29"/>
      <c r="C1" s="29"/>
      <c r="D1" s="29"/>
      <c r="E1" s="29"/>
    </row>
    <row r="2" spans="1:5" ht="19.5">
      <c r="A2" s="29" t="s">
        <v>10</v>
      </c>
      <c r="B2" s="29"/>
      <c r="C2" s="29"/>
      <c r="D2" s="29"/>
      <c r="E2" s="29"/>
    </row>
    <row r="3" spans="1:4" ht="12" customHeight="1">
      <c r="A3" s="5"/>
      <c r="B3" s="5"/>
      <c r="C3" s="5"/>
      <c r="D3" s="5"/>
    </row>
    <row r="4" spans="1:4" ht="20.25">
      <c r="A4" s="5"/>
      <c r="B4" s="6" t="s">
        <v>0</v>
      </c>
      <c r="C4" s="6" t="s">
        <v>3</v>
      </c>
      <c r="D4" s="6" t="s">
        <v>8</v>
      </c>
    </row>
    <row r="5" spans="1:4" ht="20.25">
      <c r="A5" s="8">
        <v>1</v>
      </c>
      <c r="B5" s="7">
        <f>IF(A5&lt;=Daten!$B$5,A5,IF(A5-2=Daten!$B$5,"Gesamt:",""))</f>
        <v>1</v>
      </c>
      <c r="C5" s="9">
        <f>IF(OR(B5&lt;33,B5="Gesamt:"),1,0)</f>
        <v>1</v>
      </c>
      <c r="D5" s="9">
        <f>C5</f>
        <v>1</v>
      </c>
    </row>
    <row r="6" spans="1:4" ht="20.25">
      <c r="A6" s="8">
        <v>2</v>
      </c>
      <c r="B6" s="7">
        <f>IF(A6&lt;=Daten!$B$5,A6,IF(A6-2=Daten!$B$5,"Gesamt:",""))</f>
        <v>2</v>
      </c>
      <c r="C6" s="9">
        <f aca="true" t="shared" si="0" ref="C6:C36">IF(OR(B6&lt;33,B6="Gesamt:"),1,0)</f>
        <v>1</v>
      </c>
      <c r="D6" s="9">
        <f aca="true" t="shared" si="1" ref="D6:D36">C6</f>
        <v>1</v>
      </c>
    </row>
    <row r="7" spans="1:4" ht="20.25">
      <c r="A7" s="8">
        <v>3</v>
      </c>
      <c r="B7" s="7">
        <f>IF(A7&lt;=Daten!$B$5,A7,IF(A7-2=Daten!$B$5,"Gesamt:",""))</f>
        <v>3</v>
      </c>
      <c r="C7" s="9">
        <f t="shared" si="0"/>
        <v>1</v>
      </c>
      <c r="D7" s="9">
        <f t="shared" si="1"/>
        <v>1</v>
      </c>
    </row>
    <row r="8" spans="1:4" ht="20.25">
      <c r="A8" s="8">
        <v>4</v>
      </c>
      <c r="B8" s="7">
        <f>IF(A8&lt;=Daten!$B$5,A8,IF(A8-2=Daten!$B$5,"Gesamt:",""))</f>
        <v>4</v>
      </c>
      <c r="C8" s="9">
        <f t="shared" si="0"/>
        <v>1</v>
      </c>
      <c r="D8" s="9">
        <f t="shared" si="1"/>
        <v>1</v>
      </c>
    </row>
    <row r="9" spans="1:4" ht="20.25">
      <c r="A9" s="8">
        <v>5</v>
      </c>
      <c r="B9" s="7">
        <f>IF(A9&lt;=Daten!$B$5,A9,IF(A9-2=Daten!$B$5,"Gesamt:",""))</f>
        <v>5</v>
      </c>
      <c r="C9" s="9">
        <f t="shared" si="0"/>
        <v>1</v>
      </c>
      <c r="D9" s="9">
        <f t="shared" si="1"/>
        <v>1</v>
      </c>
    </row>
    <row r="10" spans="1:4" ht="20.25">
      <c r="A10" s="8">
        <v>6</v>
      </c>
      <c r="B10" s="7">
        <f>IF(A10&lt;=Daten!$B$5,A10,IF(A10-2=Daten!$B$5,"Gesamt:",""))</f>
        <v>6</v>
      </c>
      <c r="C10" s="9">
        <f t="shared" si="0"/>
        <v>1</v>
      </c>
      <c r="D10" s="9">
        <f t="shared" si="1"/>
        <v>1</v>
      </c>
    </row>
    <row r="11" spans="1:4" ht="20.25">
      <c r="A11" s="8">
        <v>7</v>
      </c>
      <c r="B11" s="7">
        <f>IF(A11&lt;=Daten!$B$5,A11,IF(A11-2=Daten!$B$5,"Gesamt:",""))</f>
        <v>7</v>
      </c>
      <c r="C11" s="9">
        <f t="shared" si="0"/>
        <v>1</v>
      </c>
      <c r="D11" s="9">
        <f t="shared" si="1"/>
        <v>1</v>
      </c>
    </row>
    <row r="12" spans="1:4" ht="20.25">
      <c r="A12" s="8">
        <v>8</v>
      </c>
      <c r="B12" s="7">
        <f>IF(A12&lt;=Daten!$B$5,A12,IF(A12-2=Daten!$B$5,"Gesamt:",""))</f>
        <v>8</v>
      </c>
      <c r="C12" s="9">
        <f t="shared" si="0"/>
        <v>1</v>
      </c>
      <c r="D12" s="9">
        <f t="shared" si="1"/>
        <v>1</v>
      </c>
    </row>
    <row r="13" spans="1:4" ht="20.25">
      <c r="A13" s="8">
        <v>9</v>
      </c>
      <c r="B13" s="7">
        <f>IF(A13&lt;=Daten!$B$5,A13,IF(A13-2=Daten!$B$5,"Gesamt:",""))</f>
        <v>9</v>
      </c>
      <c r="C13" s="9">
        <f t="shared" si="0"/>
        <v>1</v>
      </c>
      <c r="D13" s="9">
        <f t="shared" si="1"/>
        <v>1</v>
      </c>
    </row>
    <row r="14" spans="1:4" ht="20.25">
      <c r="A14" s="8">
        <v>10</v>
      </c>
      <c r="B14" s="7">
        <f>IF(A14&lt;=Daten!$B$5,A14,IF(A14-2=Daten!$B$5,"Gesamt:",""))</f>
        <v>10</v>
      </c>
      <c r="C14" s="9">
        <f t="shared" si="0"/>
        <v>1</v>
      </c>
      <c r="D14" s="9">
        <f t="shared" si="1"/>
        <v>1</v>
      </c>
    </row>
    <row r="15" spans="1:4" ht="20.25">
      <c r="A15" s="8">
        <v>11</v>
      </c>
      <c r="B15" s="7">
        <f>IF(A15&lt;=Daten!$B$5,A15,IF(A15-2=Daten!$B$5,"Gesamt:",""))</f>
        <v>11</v>
      </c>
      <c r="C15" s="9">
        <f t="shared" si="0"/>
        <v>1</v>
      </c>
      <c r="D15" s="9">
        <f t="shared" si="1"/>
        <v>1</v>
      </c>
    </row>
    <row r="16" spans="1:4" ht="20.25">
      <c r="A16" s="8">
        <v>12</v>
      </c>
      <c r="B16" s="7">
        <f>IF(A16&lt;=Daten!$B$5,A16,IF(A16-2=Daten!$B$5,"Gesamt:",""))</f>
        <v>12</v>
      </c>
      <c r="C16" s="9">
        <f t="shared" si="0"/>
        <v>1</v>
      </c>
      <c r="D16" s="9">
        <f t="shared" si="1"/>
        <v>1</v>
      </c>
    </row>
    <row r="17" spans="1:4" ht="20.25">
      <c r="A17" s="8">
        <v>13</v>
      </c>
      <c r="B17" s="7">
        <f>IF(A17&lt;=Daten!$B$5,A17,IF(A17-2=Daten!$B$5,"Gesamt:",""))</f>
        <v>13</v>
      </c>
      <c r="C17" s="9">
        <f t="shared" si="0"/>
        <v>1</v>
      </c>
      <c r="D17" s="9">
        <f t="shared" si="1"/>
        <v>1</v>
      </c>
    </row>
    <row r="18" spans="1:4" ht="20.25">
      <c r="A18" s="8">
        <v>14</v>
      </c>
      <c r="B18" s="7">
        <f>IF(A18&lt;=Daten!$B$5,A18,IF(A18-2=Daten!$B$5,"Gesamt:",""))</f>
        <v>14</v>
      </c>
      <c r="C18" s="9">
        <f t="shared" si="0"/>
        <v>1</v>
      </c>
      <c r="D18" s="9">
        <f t="shared" si="1"/>
        <v>1</v>
      </c>
    </row>
    <row r="19" spans="1:4" ht="20.25">
      <c r="A19" s="8">
        <v>15</v>
      </c>
      <c r="B19" s="7">
        <f>IF(A19&lt;=Daten!$B$5,A19,IF(A19-2=Daten!$B$5,"Gesamt:",""))</f>
        <v>15</v>
      </c>
      <c r="C19" s="9">
        <f t="shared" si="0"/>
        <v>1</v>
      </c>
      <c r="D19" s="9">
        <f t="shared" si="1"/>
        <v>1</v>
      </c>
    </row>
    <row r="20" spans="1:4" ht="20.25">
      <c r="A20" s="8">
        <v>16</v>
      </c>
      <c r="B20" s="7">
        <f>IF(A20&lt;=Daten!$B$5,A20,IF(A20-2=Daten!$B$5,"Gesamt:",""))</f>
        <v>16</v>
      </c>
      <c r="C20" s="9">
        <f t="shared" si="0"/>
        <v>1</v>
      </c>
      <c r="D20" s="9">
        <f t="shared" si="1"/>
        <v>1</v>
      </c>
    </row>
    <row r="21" spans="1:4" ht="20.25">
      <c r="A21" s="8">
        <v>17</v>
      </c>
      <c r="B21" s="7">
        <f>IF(A21&lt;=Daten!$B$5,A21,IF(A21-2=Daten!$B$5,"Gesamt:",""))</f>
        <v>17</v>
      </c>
      <c r="C21" s="9">
        <f t="shared" si="0"/>
        <v>1</v>
      </c>
      <c r="D21" s="9">
        <f t="shared" si="1"/>
        <v>1</v>
      </c>
    </row>
    <row r="22" spans="1:4" ht="20.25">
      <c r="A22" s="8">
        <v>18</v>
      </c>
      <c r="B22" s="7">
        <f>IF(A22&lt;=Daten!$B$5,A22,IF(A22-2=Daten!$B$5,"Gesamt:",""))</f>
        <v>18</v>
      </c>
      <c r="C22" s="9">
        <f t="shared" si="0"/>
        <v>1</v>
      </c>
      <c r="D22" s="9">
        <f t="shared" si="1"/>
        <v>1</v>
      </c>
    </row>
    <row r="23" spans="1:4" ht="20.25">
      <c r="A23" s="8">
        <v>19</v>
      </c>
      <c r="B23" s="7">
        <f>IF(A23&lt;=Daten!$B$5,A23,IF(A23-2=Daten!$B$5,"Gesamt:",""))</f>
        <v>19</v>
      </c>
      <c r="C23" s="9">
        <f t="shared" si="0"/>
        <v>1</v>
      </c>
      <c r="D23" s="9">
        <f t="shared" si="1"/>
        <v>1</v>
      </c>
    </row>
    <row r="24" spans="1:4" ht="20.25">
      <c r="A24" s="8">
        <v>20</v>
      </c>
      <c r="B24" s="7">
        <f>IF(A24&lt;=Daten!$B$5,A24,IF(A24-2=Daten!$B$5,"Gesamt:",""))</f>
        <v>20</v>
      </c>
      <c r="C24" s="9">
        <f t="shared" si="0"/>
        <v>1</v>
      </c>
      <c r="D24" s="9">
        <f t="shared" si="1"/>
        <v>1</v>
      </c>
    </row>
    <row r="25" spans="1:4" ht="20.25">
      <c r="A25" s="8">
        <v>21</v>
      </c>
      <c r="B25" s="7">
        <f>IF(A25&lt;=Daten!$B$5,A25,IF(A25-2=Daten!$B$5,"Gesamt:",""))</f>
        <v>21</v>
      </c>
      <c r="C25" s="9">
        <f t="shared" si="0"/>
        <v>1</v>
      </c>
      <c r="D25" s="9">
        <f t="shared" si="1"/>
        <v>1</v>
      </c>
    </row>
    <row r="26" spans="1:4" ht="20.25">
      <c r="A26" s="8">
        <v>22</v>
      </c>
      <c r="B26" s="7">
        <f>IF(A26&lt;=Daten!$B$5,A26,IF(A26-2=Daten!$B$5,"Gesamt:",""))</f>
        <v>22</v>
      </c>
      <c r="C26" s="9">
        <f t="shared" si="0"/>
        <v>1</v>
      </c>
      <c r="D26" s="9">
        <f t="shared" si="1"/>
        <v>1</v>
      </c>
    </row>
    <row r="27" spans="1:4" ht="20.25">
      <c r="A27" s="8">
        <v>23</v>
      </c>
      <c r="B27" s="7">
        <f>IF(A27&lt;=Daten!$B$5,A27,IF(A27-2=Daten!$B$5,"Gesamt:",""))</f>
        <v>23</v>
      </c>
      <c r="C27" s="9">
        <f t="shared" si="0"/>
        <v>1</v>
      </c>
      <c r="D27" s="9">
        <f t="shared" si="1"/>
        <v>1</v>
      </c>
    </row>
    <row r="28" spans="1:4" ht="20.25">
      <c r="A28" s="8">
        <v>24</v>
      </c>
      <c r="B28" s="7">
        <f>IF(A28&lt;=Daten!$B$5,A28,IF(A28-2=Daten!$B$5,"Gesamt:",""))</f>
        <v>24</v>
      </c>
      <c r="C28" s="9">
        <f t="shared" si="0"/>
        <v>1</v>
      </c>
      <c r="D28" s="9">
        <f t="shared" si="1"/>
        <v>1</v>
      </c>
    </row>
    <row r="29" spans="1:4" ht="20.25">
      <c r="A29" s="8">
        <v>25</v>
      </c>
      <c r="B29" s="7">
        <f>IF(A29&lt;=Daten!$B$5,A29,IF(A29-2=Daten!$B$5,"Gesamt:",""))</f>
      </c>
      <c r="C29" s="9">
        <f t="shared" si="0"/>
        <v>0</v>
      </c>
      <c r="D29" s="9">
        <f t="shared" si="1"/>
        <v>0</v>
      </c>
    </row>
    <row r="30" spans="1:4" ht="20.25">
      <c r="A30" s="8">
        <v>26</v>
      </c>
      <c r="B30" s="7" t="str">
        <f>IF(A30&lt;=Daten!$B$5,A30,IF(A30-2=Daten!$B$5,"Gesamt:",""))</f>
        <v>Gesamt:</v>
      </c>
      <c r="C30" s="9">
        <f t="shared" si="0"/>
        <v>1</v>
      </c>
      <c r="D30" s="9">
        <f t="shared" si="1"/>
        <v>1</v>
      </c>
    </row>
    <row r="31" spans="1:4" ht="20.25">
      <c r="A31" s="8">
        <v>27</v>
      </c>
      <c r="B31" s="7">
        <f>IF(A31&lt;=Daten!$B$5,A31,IF(A31-2=Daten!$B$5,"Gesamt:",""))</f>
      </c>
      <c r="C31" s="9">
        <f t="shared" si="0"/>
        <v>0</v>
      </c>
      <c r="D31" s="9">
        <f t="shared" si="1"/>
        <v>0</v>
      </c>
    </row>
    <row r="32" spans="1:4" ht="20.25">
      <c r="A32" s="8">
        <v>28</v>
      </c>
      <c r="B32" s="7">
        <f>IF(A32&lt;=Daten!$B$5,A32,IF(A32-2=Daten!$B$5,"Gesamt:",""))</f>
      </c>
      <c r="C32" s="9">
        <f t="shared" si="0"/>
        <v>0</v>
      </c>
      <c r="D32" s="9">
        <f t="shared" si="1"/>
        <v>0</v>
      </c>
    </row>
    <row r="33" spans="1:4" ht="20.25">
      <c r="A33" s="8">
        <v>29</v>
      </c>
      <c r="B33" s="7">
        <f>IF(A33&lt;=Daten!$B$5,A33,IF(A33-2=Daten!$B$5,"Gesamt:",""))</f>
      </c>
      <c r="C33" s="9">
        <f t="shared" si="0"/>
        <v>0</v>
      </c>
      <c r="D33" s="9">
        <f t="shared" si="1"/>
        <v>0</v>
      </c>
    </row>
    <row r="34" spans="1:4" ht="20.25">
      <c r="A34" s="8">
        <v>30</v>
      </c>
      <c r="B34" s="7">
        <f>IF(A34&lt;=Daten!$B$5,A34,IF(A34-2=Daten!$B$5,"Gesamt:",""))</f>
      </c>
      <c r="C34" s="9">
        <f t="shared" si="0"/>
        <v>0</v>
      </c>
      <c r="D34" s="9">
        <f t="shared" si="1"/>
        <v>0</v>
      </c>
    </row>
    <row r="35" spans="1:4" ht="20.25">
      <c r="A35" s="8">
        <v>31</v>
      </c>
      <c r="B35" s="7">
        <f>IF(A35&lt;=Daten!$B$5,A35,IF(A35-2=Daten!$B$5,"Gesamt:",""))</f>
      </c>
      <c r="C35" s="9">
        <f t="shared" si="0"/>
        <v>0</v>
      </c>
      <c r="D35" s="9">
        <f t="shared" si="1"/>
        <v>0</v>
      </c>
    </row>
    <row r="36" spans="1:4" ht="20.25">
      <c r="A36" s="8">
        <v>32</v>
      </c>
      <c r="B36" s="7">
        <f>IF(A36&lt;=Daten!$B$5,A36,IF(A36-2=Daten!$B$5,"Gesamt:",""))</f>
      </c>
      <c r="C36" s="9">
        <f t="shared" si="0"/>
        <v>0</v>
      </c>
      <c r="D36" s="9">
        <f t="shared" si="1"/>
        <v>0</v>
      </c>
    </row>
  </sheetData>
  <sheetProtection/>
  <mergeCells count="2">
    <mergeCell ref="A1:E1"/>
    <mergeCell ref="A2:E2"/>
  </mergeCells>
  <conditionalFormatting sqref="C5:D36">
    <cfRule type="cellIs" priority="1" dxfId="6" operator="equal" stopIfTrue="1">
      <formula>1</formula>
    </cfRule>
  </conditionalFormatting>
  <conditionalFormatting sqref="B5:B36">
    <cfRule type="cellIs" priority="2" dxfId="7" operator="equal" stopIfTrue="1">
      <formula>"Gesamt:"</formula>
    </cfRule>
    <cfRule type="cellIs" priority="3" dxfId="6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4.140625" style="0" customWidth="1"/>
    <col min="2" max="2" width="5.57421875" style="0" customWidth="1"/>
    <col min="3" max="3" width="50.28125" style="0" customWidth="1"/>
    <col min="4" max="4" width="10.7109375" style="0" bestFit="1" customWidth="1"/>
    <col min="5" max="5" width="11.7109375" style="0" bestFit="1" customWidth="1"/>
    <col min="6" max="6" width="4.57421875" style="0" customWidth="1"/>
  </cols>
  <sheetData>
    <row r="1" spans="1:6" s="16" customFormat="1" ht="15.75">
      <c r="A1" s="30" t="s">
        <v>12</v>
      </c>
      <c r="B1" s="30"/>
      <c r="C1" s="30"/>
      <c r="D1" s="30"/>
      <c r="E1" s="30"/>
      <c r="F1" s="30"/>
    </row>
    <row r="2" spans="1:5" ht="8.25" customHeight="1">
      <c r="A2" s="5"/>
      <c r="B2" s="5"/>
      <c r="C2" s="5"/>
      <c r="D2" s="5"/>
      <c r="E2" s="5"/>
    </row>
    <row r="3" spans="1:5" ht="32.25">
      <c r="A3" s="5"/>
      <c r="B3" s="14" t="s">
        <v>15</v>
      </c>
      <c r="C3" s="14" t="s">
        <v>0</v>
      </c>
      <c r="D3" s="14" t="s">
        <v>3</v>
      </c>
      <c r="E3" s="15" t="s">
        <v>16</v>
      </c>
    </row>
    <row r="4" spans="1:5" ht="20.25">
      <c r="A4" s="8">
        <v>1</v>
      </c>
      <c r="B4" s="12">
        <v>1</v>
      </c>
      <c r="C4" s="13" t="str">
        <f>IF(A4&lt;=Daten!$B$5,Daten!B8,0)</f>
        <v>6 Tüten Gummibärchen kosten 5,28 €. Was kosten 9 Tüten Gummibärchen?</v>
      </c>
      <c r="D4" s="13">
        <f>IF(B4&lt;=Daten!$B$5,Daten!C8,0)</f>
        <v>7.92</v>
      </c>
      <c r="E4" s="13">
        <f>ROUND(D4,0)</f>
        <v>8</v>
      </c>
    </row>
    <row r="5" spans="1:5" ht="20.25">
      <c r="A5" s="8">
        <v>2</v>
      </c>
      <c r="B5" s="12">
        <v>2</v>
      </c>
      <c r="C5" s="13" t="str">
        <f>IF(A5&lt;=Daten!$B$5,Daten!B9,0)</f>
        <v>4 Tafeln Schokolade kosten 4,12 €. Was kosten 5 Tafeln Schokolade?</v>
      </c>
      <c r="D5" s="13">
        <f>IF(B5&lt;=Daten!$B$5,Daten!C9,0)</f>
        <v>5.15</v>
      </c>
      <c r="E5" s="13">
        <f aca="true" t="shared" si="0" ref="E5:E35">ROUND(D5,0)</f>
        <v>5</v>
      </c>
    </row>
    <row r="6" spans="1:5" ht="20.25">
      <c r="A6" s="8">
        <v>3</v>
      </c>
      <c r="B6" s="12">
        <v>3</v>
      </c>
      <c r="C6" s="13" t="str">
        <f>IF(A6&lt;=Daten!$B$5,Daten!B10,0)</f>
        <v>19 Packungen Kekse kosten 35,53 €. Was kosten 11 Packungen Kekse?</v>
      </c>
      <c r="D6" s="13">
        <f>IF(B6&lt;=Daten!$B$5,Daten!C10,0)</f>
        <v>20.57</v>
      </c>
      <c r="E6" s="13">
        <f t="shared" si="0"/>
        <v>21</v>
      </c>
    </row>
    <row r="7" spans="1:5" ht="20.25">
      <c r="A7" s="8">
        <v>4</v>
      </c>
      <c r="B7" s="12">
        <v>4</v>
      </c>
      <c r="C7" s="13" t="str">
        <f>IF(A7&lt;=Daten!$B$5,Daten!B11,0)</f>
        <v>18 Stücke Butter kosten 18,36 €. Was kosten 16 Stücke Butter?</v>
      </c>
      <c r="D7" s="13">
        <f>IF(B7&lt;=Daten!$B$5,Daten!C11,0)</f>
        <v>16.32</v>
      </c>
      <c r="E7" s="13">
        <f t="shared" si="0"/>
        <v>16</v>
      </c>
    </row>
    <row r="8" spans="1:5" ht="20.25">
      <c r="A8" s="8">
        <v>5</v>
      </c>
      <c r="B8" s="12">
        <v>5</v>
      </c>
      <c r="C8" s="13" t="str">
        <f>IF(A8&lt;=Daten!$B$5,Daten!B12,0)</f>
        <v>18 Dosen Cola kosten 15,30 €. Was kosten 14 Dosen Cola?</v>
      </c>
      <c r="D8" s="13">
        <f>IF(B8&lt;=Daten!$B$5,Daten!C12,0)</f>
        <v>11.9</v>
      </c>
      <c r="E8" s="13">
        <f t="shared" si="0"/>
        <v>12</v>
      </c>
    </row>
    <row r="9" spans="1:5" ht="20.25">
      <c r="A9" s="8">
        <v>6</v>
      </c>
      <c r="B9" s="12">
        <v>6</v>
      </c>
      <c r="C9" s="13" t="str">
        <f>IF(A9&lt;=Daten!$B$5,Daten!B13,0)</f>
        <v>13 Tüten Chips kosten 23,14 €. Was kosten 18 Tüten Chips?</v>
      </c>
      <c r="D9" s="13">
        <f>IF(B9&lt;=Daten!$B$5,Daten!C13,0)</f>
        <v>32.04</v>
      </c>
      <c r="E9" s="13">
        <f t="shared" si="0"/>
        <v>32</v>
      </c>
    </row>
    <row r="10" spans="1:5" ht="20.25">
      <c r="A10" s="8">
        <v>7</v>
      </c>
      <c r="B10" s="12">
        <v>7</v>
      </c>
      <c r="C10" s="13" t="str">
        <f>IF(A10&lt;=Daten!$B$5,Daten!B14,0)</f>
        <v>2 Dosen Ananas kosten 1,48 €. Was kosten 9 Dosen Ananas?</v>
      </c>
      <c r="D10" s="13">
        <f>IF(B10&lt;=Daten!$B$5,Daten!C14,0)</f>
        <v>6.66</v>
      </c>
      <c r="E10" s="13">
        <f t="shared" si="0"/>
        <v>7</v>
      </c>
    </row>
    <row r="11" spans="1:5" ht="20.25">
      <c r="A11" s="8">
        <v>8</v>
      </c>
      <c r="B11" s="12">
        <v>8</v>
      </c>
      <c r="C11" s="13" t="str">
        <f>IF(A11&lt;=Daten!$B$5,Daten!B15,0)</f>
        <v>21 Brötchen kosten 6,93 €. Was kosten 22 Brötchen?</v>
      </c>
      <c r="D11" s="13">
        <f>IF(B11&lt;=Daten!$B$5,Daten!C15,0)</f>
        <v>7.260000000000001</v>
      </c>
      <c r="E11" s="13">
        <f t="shared" si="0"/>
        <v>7</v>
      </c>
    </row>
    <row r="12" spans="1:5" ht="20.25">
      <c r="A12" s="8">
        <v>9</v>
      </c>
      <c r="B12" s="12">
        <v>9</v>
      </c>
      <c r="C12" s="13" t="str">
        <f>IF(A12&lt;=Daten!$B$5,Daten!B16,0)</f>
        <v>8 Brezeln kosten 2,64 €. Was kosten 19 Brezeln?</v>
      </c>
      <c r="D12" s="13">
        <f>IF(B12&lt;=Daten!$B$5,Daten!C16,0)</f>
        <v>6.2700000000000005</v>
      </c>
      <c r="E12" s="13">
        <f t="shared" si="0"/>
        <v>6</v>
      </c>
    </row>
    <row r="13" spans="1:5" ht="20.25">
      <c r="A13" s="8">
        <v>10</v>
      </c>
      <c r="B13" s="12">
        <v>10</v>
      </c>
      <c r="C13" s="13" t="str">
        <f>IF(A13&lt;=Daten!$B$5,Daten!B17,0)</f>
        <v>16 Stücke Seife kosten 11,84 €. Was kosten 11 Stücke Seife?</v>
      </c>
      <c r="D13" s="13">
        <f>IF(B13&lt;=Daten!$B$5,Daten!C17,0)</f>
        <v>8.14</v>
      </c>
      <c r="E13" s="13">
        <f t="shared" si="0"/>
        <v>8</v>
      </c>
    </row>
    <row r="14" spans="1:5" ht="20.25">
      <c r="A14" s="8">
        <v>11</v>
      </c>
      <c r="B14" s="12">
        <v>11</v>
      </c>
      <c r="C14" s="13" t="str">
        <f>IF(A14&lt;=Daten!$B$5,Daten!B18,0)</f>
        <v>5 Gurken kosten 2,95 €. Was kosten 11 Gurken?</v>
      </c>
      <c r="D14" s="13">
        <f>IF(B14&lt;=Daten!$B$5,Daten!C18,0)</f>
        <v>6.489999999999999</v>
      </c>
      <c r="E14" s="13">
        <f t="shared" si="0"/>
        <v>6</v>
      </c>
    </row>
    <row r="15" spans="1:5" ht="20.25">
      <c r="A15" s="8">
        <v>12</v>
      </c>
      <c r="B15" s="12">
        <v>12</v>
      </c>
      <c r="C15" s="13" t="str">
        <f>IF(A15&lt;=Daten!$B$5,Daten!B19,0)</f>
        <v>18 Becher Joghurt kosten 6,48 €. Was kosten 13 Becher Joghurt?</v>
      </c>
      <c r="D15" s="13">
        <f>IF(B15&lt;=Daten!$B$5,Daten!C19,0)</f>
        <v>4.68</v>
      </c>
      <c r="E15" s="13">
        <f t="shared" si="0"/>
        <v>5</v>
      </c>
    </row>
    <row r="16" spans="1:5" ht="20.25">
      <c r="A16" s="8">
        <v>13</v>
      </c>
      <c r="B16" s="12">
        <v>13</v>
      </c>
      <c r="C16" s="13" t="str">
        <f>IF(A16&lt;=Daten!$B$5,Daten!B20,0)</f>
        <v>19 Flaschen Sekt kosten 86,26 €. Was kosten 16 Flaschen Sekt?</v>
      </c>
      <c r="D16" s="13">
        <f>IF(B16&lt;=Daten!$B$5,Daten!C20,0)</f>
        <v>72.64</v>
      </c>
      <c r="E16" s="13">
        <f t="shared" si="0"/>
        <v>73</v>
      </c>
    </row>
    <row r="17" spans="1:5" ht="20.25">
      <c r="A17" s="8">
        <v>14</v>
      </c>
      <c r="B17" s="12">
        <v>14</v>
      </c>
      <c r="C17" s="13" t="str">
        <f>IF(A17&lt;=Daten!$B$5,Daten!B21,0)</f>
        <v>8 Packungen Käse kosten 9,12 €. Was kosten 7 Packungen Käse?</v>
      </c>
      <c r="D17" s="13">
        <f>IF(B17&lt;=Daten!$B$5,Daten!C21,0)</f>
        <v>7.9799999999999995</v>
      </c>
      <c r="E17" s="13">
        <f t="shared" si="0"/>
        <v>8</v>
      </c>
    </row>
    <row r="18" spans="1:5" ht="20.25">
      <c r="A18" s="8">
        <v>15</v>
      </c>
      <c r="B18" s="12">
        <v>15</v>
      </c>
      <c r="C18" s="13" t="str">
        <f>IF(A18&lt;=Daten!$B$5,Daten!B22,0)</f>
        <v>4 Liter Orangensaft kosten 4,16 €. Was kosten 13 Liter Orangensaft?</v>
      </c>
      <c r="D18" s="13">
        <f>IF(B18&lt;=Daten!$B$5,Daten!C22,0)</f>
        <v>13.52</v>
      </c>
      <c r="E18" s="13">
        <f t="shared" si="0"/>
        <v>14</v>
      </c>
    </row>
    <row r="19" spans="1:5" ht="20.25">
      <c r="A19" s="8">
        <v>16</v>
      </c>
      <c r="B19" s="12">
        <v>16</v>
      </c>
      <c r="C19" s="13" t="str">
        <f>IF(A19&lt;=Daten!$B$5,Daten!B23,0)</f>
        <v>19 Köpfe Salat kosten 14,25 €. Was kosten 9 Köpfe Salat?</v>
      </c>
      <c r="D19" s="13">
        <f>IF(B19&lt;=Daten!$B$5,Daten!C23,0)</f>
        <v>6.75</v>
      </c>
      <c r="E19" s="13">
        <f t="shared" si="0"/>
        <v>7</v>
      </c>
    </row>
    <row r="20" spans="1:5" ht="20.25">
      <c r="A20" s="8">
        <v>17</v>
      </c>
      <c r="B20" s="12">
        <v>17</v>
      </c>
      <c r="C20" s="13" t="str">
        <f>IF(A20&lt;=Daten!$B$5,Daten!B24,0)</f>
        <v>17 Gläser Marmelade kosten 32,47 €. Was kosten 9 Gläser Marmelade?</v>
      </c>
      <c r="D20" s="13">
        <f>IF(B20&lt;=Daten!$B$5,Daten!C24,0)</f>
        <v>17.189999999999998</v>
      </c>
      <c r="E20" s="13">
        <f t="shared" si="0"/>
        <v>17</v>
      </c>
    </row>
    <row r="21" spans="1:5" ht="20.25">
      <c r="A21" s="8">
        <v>18</v>
      </c>
      <c r="B21" s="12">
        <v>18</v>
      </c>
      <c r="C21" s="13" t="str">
        <f>IF(A21&lt;=Daten!$B$5,Daten!B25,0)</f>
        <v>13 Flaschen Öl kosten 36,53 €. Was kosten 15 Flaschen Öl?</v>
      </c>
      <c r="D21" s="13">
        <f>IF(B21&lt;=Daten!$B$5,Daten!C25,0)</f>
        <v>42.15</v>
      </c>
      <c r="E21" s="13">
        <f t="shared" si="0"/>
        <v>42</v>
      </c>
    </row>
    <row r="22" spans="1:5" ht="20.25">
      <c r="A22" s="8">
        <v>19</v>
      </c>
      <c r="B22" s="12">
        <v>19</v>
      </c>
      <c r="C22" s="13" t="str">
        <f>IF(A22&lt;=Daten!$B$5,Daten!B26,0)</f>
        <v>2 Packungen Eis kosten 6,18 €. Was kosten 3 Packungen Eis?</v>
      </c>
      <c r="D22" s="13">
        <f>IF(B22&lt;=Daten!$B$5,Daten!C26,0)</f>
        <v>9.27</v>
      </c>
      <c r="E22" s="13">
        <f t="shared" si="0"/>
        <v>9</v>
      </c>
    </row>
    <row r="23" spans="1:5" ht="20.25">
      <c r="A23" s="8">
        <v>20</v>
      </c>
      <c r="B23" s="12">
        <v>20</v>
      </c>
      <c r="C23" s="13" t="str">
        <f>IF(A23&lt;=Daten!$B$5,Daten!B27,0)</f>
        <v>21 Packungen Schokolade kosten 37,80 €. Was kosten 19 Packungen Schokolade?</v>
      </c>
      <c r="D23" s="13">
        <f>IF(B23&lt;=Daten!$B$5,Daten!C27,0)</f>
        <v>34.2</v>
      </c>
      <c r="E23" s="13">
        <f t="shared" si="0"/>
        <v>34</v>
      </c>
    </row>
    <row r="24" spans="1:5" ht="20.25">
      <c r="A24" s="8">
        <v>21</v>
      </c>
      <c r="B24" s="12">
        <v>21</v>
      </c>
      <c r="C24" s="13" t="str">
        <f>IF(A24&lt;=Daten!$B$5,Daten!B28,0)</f>
        <v>7 Becher Schlagsahne kosten 3,71 €. Was kosten 8 Becher Schlagsahne?</v>
      </c>
      <c r="D24" s="13">
        <f>IF(B24&lt;=Daten!$B$5,Daten!C28,0)</f>
        <v>4.24</v>
      </c>
      <c r="E24" s="13">
        <f t="shared" si="0"/>
        <v>4</v>
      </c>
    </row>
    <row r="25" spans="1:5" ht="20.25">
      <c r="A25" s="8">
        <v>22</v>
      </c>
      <c r="B25" s="12">
        <v>22</v>
      </c>
      <c r="C25" s="13" t="str">
        <f>IF(A25&lt;=Daten!$B$5,Daten!B29,0)</f>
        <v>16 Liter Wasser kosten 6,08 €. Was kosten 19 Liter Wasser?</v>
      </c>
      <c r="D25" s="13">
        <f>IF(B25&lt;=Daten!$B$5,Daten!C29,0)</f>
        <v>7.22</v>
      </c>
      <c r="E25" s="13">
        <f t="shared" si="0"/>
        <v>7</v>
      </c>
    </row>
    <row r="26" spans="1:5" ht="20.25">
      <c r="A26" s="8">
        <v>23</v>
      </c>
      <c r="B26" s="12">
        <v>23</v>
      </c>
      <c r="C26" s="13" t="str">
        <f>IF(A26&lt;=Daten!$B$5,Daten!B30,0)</f>
        <v>12 Liter Apfelschorle kosten 15,36 €. Was kosten 20 Liter Apfelschorle?</v>
      </c>
      <c r="D26" s="13">
        <f>IF(B26&lt;=Daten!$B$5,Daten!C30,0)</f>
        <v>25.6</v>
      </c>
      <c r="E26" s="13">
        <f t="shared" si="0"/>
        <v>26</v>
      </c>
    </row>
    <row r="27" spans="1:5" ht="20.25">
      <c r="A27" s="8">
        <v>24</v>
      </c>
      <c r="B27" s="12">
        <v>24</v>
      </c>
      <c r="C27" s="13" t="str">
        <f>IF(A27&lt;=Daten!$B$5,Daten!B31,0)</f>
        <v>7 Päckchen Apfelmus kosten 6,16 €. Was kosten 13 Päckchen Apfelmus?</v>
      </c>
      <c r="D27" s="13">
        <f>IF(B27&lt;=Daten!$B$5,Daten!C31,0)</f>
        <v>11.44</v>
      </c>
      <c r="E27" s="13">
        <f t="shared" si="0"/>
        <v>11</v>
      </c>
    </row>
    <row r="28" spans="1:5" ht="20.25">
      <c r="A28" s="8">
        <v>25</v>
      </c>
      <c r="B28" s="12">
        <v>25</v>
      </c>
      <c r="C28" s="13">
        <f>IF(A28&lt;=Daten!$B$5,Daten!B32,0)</f>
        <v>0</v>
      </c>
      <c r="D28" s="13">
        <f>IF(B28&lt;=Daten!$B$5,Daten!C32,0)</f>
        <v>0</v>
      </c>
      <c r="E28" s="13">
        <f t="shared" si="0"/>
        <v>0</v>
      </c>
    </row>
    <row r="29" spans="1:5" ht="20.25">
      <c r="A29" s="8">
        <v>26</v>
      </c>
      <c r="B29" s="12">
        <v>26</v>
      </c>
      <c r="C29" s="13">
        <f>IF(A29&lt;=Daten!$B$5,Daten!B33,0)</f>
        <v>0</v>
      </c>
      <c r="D29" s="13">
        <f>IF(B29&lt;=Daten!$B$5,Daten!C33,0)</f>
        <v>0</v>
      </c>
      <c r="E29" s="13">
        <f t="shared" si="0"/>
        <v>0</v>
      </c>
    </row>
    <row r="30" spans="1:5" ht="20.25">
      <c r="A30" s="8">
        <v>27</v>
      </c>
      <c r="B30" s="12">
        <v>27</v>
      </c>
      <c r="C30" s="13">
        <f>IF(A30&lt;=Daten!$B$5,Daten!B34,0)</f>
        <v>0</v>
      </c>
      <c r="D30" s="13">
        <f>IF(B30&lt;=Daten!$B$5,Daten!C34,0)</f>
        <v>0</v>
      </c>
      <c r="E30" s="13">
        <f t="shared" si="0"/>
        <v>0</v>
      </c>
    </row>
    <row r="31" spans="1:5" ht="20.25">
      <c r="A31" s="8">
        <v>28</v>
      </c>
      <c r="B31" s="12">
        <v>28</v>
      </c>
      <c r="C31" s="13">
        <f>IF(A31&lt;=Daten!$B$5,Daten!B35,0)</f>
        <v>0</v>
      </c>
      <c r="D31" s="13">
        <f>IF(B31&lt;=Daten!$B$5,Daten!C35,0)</f>
        <v>0</v>
      </c>
      <c r="E31" s="13">
        <f t="shared" si="0"/>
        <v>0</v>
      </c>
    </row>
    <row r="32" spans="1:5" ht="20.25">
      <c r="A32" s="8">
        <v>29</v>
      </c>
      <c r="B32" s="12">
        <v>29</v>
      </c>
      <c r="C32" s="13">
        <f>IF(A32&lt;=Daten!$B$5,Daten!B36,0)</f>
        <v>0</v>
      </c>
      <c r="D32" s="13">
        <f>IF(B32&lt;=Daten!$B$5,Daten!C36,0)</f>
        <v>0</v>
      </c>
      <c r="E32" s="13">
        <f t="shared" si="0"/>
        <v>0</v>
      </c>
    </row>
    <row r="33" spans="1:5" ht="20.25">
      <c r="A33" s="8">
        <v>30</v>
      </c>
      <c r="B33" s="12">
        <v>30</v>
      </c>
      <c r="C33" s="13">
        <f>IF(A33&lt;=Daten!$B$5,Daten!B37,0)</f>
        <v>0</v>
      </c>
      <c r="D33" s="13">
        <f>IF(B33&lt;=Daten!$B$5,Daten!C37,0)</f>
        <v>0</v>
      </c>
      <c r="E33" s="13">
        <f t="shared" si="0"/>
        <v>0</v>
      </c>
    </row>
    <row r="34" spans="1:5" ht="20.25">
      <c r="A34" s="8">
        <v>31</v>
      </c>
      <c r="B34" s="12">
        <v>31</v>
      </c>
      <c r="C34" s="13">
        <f>IF(A34&lt;=Daten!$B$5,Daten!B38,0)</f>
        <v>0</v>
      </c>
      <c r="D34" s="13">
        <f>IF(B34&lt;=Daten!$B$5,Daten!C38,0)</f>
        <v>0</v>
      </c>
      <c r="E34" s="13">
        <f t="shared" si="0"/>
        <v>0</v>
      </c>
    </row>
    <row r="35" spans="1:5" ht="20.25">
      <c r="A35" s="8">
        <v>32</v>
      </c>
      <c r="B35" s="12">
        <v>32</v>
      </c>
      <c r="C35" s="13">
        <f>IF(A35&lt;=Daten!$B$5,Daten!B39,0)</f>
        <v>0</v>
      </c>
      <c r="D35" s="13">
        <f>IF(B35&lt;=Daten!$B$5,Daten!C39,0)</f>
        <v>0</v>
      </c>
      <c r="E35" s="13">
        <f t="shared" si="0"/>
        <v>0</v>
      </c>
    </row>
    <row r="36" spans="2:6" ht="15.75">
      <c r="B36" s="17" t="s">
        <v>11</v>
      </c>
      <c r="C36" s="18"/>
      <c r="D36" s="19">
        <f>SUM(D4:D35)</f>
        <v>385.6</v>
      </c>
      <c r="E36" s="19">
        <f>SUM(E4:E35)</f>
        <v>385</v>
      </c>
      <c r="F36" s="16"/>
    </row>
  </sheetData>
  <sheetProtection/>
  <mergeCells count="1">
    <mergeCell ref="A1:F1"/>
  </mergeCells>
  <conditionalFormatting sqref="D4:E35 C4:C36">
    <cfRule type="cellIs" priority="1" dxfId="6" operator="equal" stopIfTrue="1">
      <formula>1</formula>
    </cfRule>
  </conditionalFormatting>
  <conditionalFormatting sqref="B4:B36">
    <cfRule type="cellIs" priority="2" dxfId="7" operator="equal" stopIfTrue="1">
      <formula>"Gesamt:"</formula>
    </cfRule>
    <cfRule type="cellIs" priority="3" dxfId="6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8.140625" style="10" customWidth="1"/>
    <col min="4" max="16384" width="11.421875" style="10" customWidth="1"/>
  </cols>
  <sheetData>
    <row r="1" spans="1:3" ht="64.5" customHeight="1">
      <c r="A1" s="20" t="str">
        <f>Daten!$D$8</f>
        <v>1)  6 Tüten Gummibärchen kosten 5,28 €. Was kosten 9 Tüten Gummibärchen? </v>
      </c>
      <c r="B1" s="20" t="str">
        <f>Daten!$D$9</f>
        <v>2)  4 Tafeln Schokolade kosten 4,12 €. Was kosten 5 Tafeln Schokolade? </v>
      </c>
      <c r="C1" s="20" t="str">
        <f>Daten!$D$10</f>
        <v>3)  19 Packungen Kekse kosten 35,53 €. Was kosten 11 Packungen Kekse? </v>
      </c>
    </row>
    <row r="2" spans="1:3" ht="64.5" customHeight="1">
      <c r="A2" s="20" t="str">
        <f>Daten!$D$11</f>
        <v>4)  18 Stücke Butter kosten 18,36 €. Was kosten 16 Stücke Butter? </v>
      </c>
      <c r="B2" s="20" t="str">
        <f>Daten!$D$12</f>
        <v>5)  18 Dosen Cola kosten 15,30 €. Was kosten 14 Dosen Cola? </v>
      </c>
      <c r="C2" s="20" t="str">
        <f>Daten!$D$13</f>
        <v>6)  13 Tüten Chips kosten 23,14 €. Was kosten 18 Tüten Chips? </v>
      </c>
    </row>
    <row r="3" spans="1:3" ht="64.5" customHeight="1">
      <c r="A3" s="20" t="str">
        <f>Daten!$D$14</f>
        <v>7)  2 Dosen Ananas kosten 1,48 €. Was kosten 9 Dosen Ananas? </v>
      </c>
      <c r="B3" s="20" t="str">
        <f>Daten!$D$15</f>
        <v>8)  21 Brötchen kosten 6,93 €. Was kosten 22 Brötchen? </v>
      </c>
      <c r="C3" s="20" t="str">
        <f>Daten!$D$16</f>
        <v>9)  8 Brezeln kosten 2,64 €. Was kosten 19 Brezeln? </v>
      </c>
    </row>
    <row r="4" spans="1:3" ht="64.5" customHeight="1">
      <c r="A4" s="20" t="str">
        <f>Daten!$D$17</f>
        <v>10)  16 Stücke Seife kosten 11,84 €. Was kosten 11 Stücke Seife? </v>
      </c>
      <c r="B4" s="20" t="str">
        <f>Daten!$D$18</f>
        <v>11)  5 Gurken kosten 2,95 €. Was kosten 11 Gurken? </v>
      </c>
      <c r="C4" s="20" t="str">
        <f>Daten!$D$19</f>
        <v>12)  18 Becher Joghurt kosten 6,48 €. Was kosten 13 Becher Joghurt? </v>
      </c>
    </row>
    <row r="5" spans="1:3" ht="64.5" customHeight="1">
      <c r="A5" s="20" t="str">
        <f>Daten!$D$20</f>
        <v>13)  19 Flaschen Sekt kosten 86,26 €. Was kosten 16 Flaschen Sekt? </v>
      </c>
      <c r="B5" s="20" t="str">
        <f>Daten!$D$21</f>
        <v>14)  8 Packungen Käse kosten 9,12 €. Was kosten 7 Packungen Käse? </v>
      </c>
      <c r="C5" s="20" t="str">
        <f>Daten!$D$22</f>
        <v>15)  4 Liter Orangensaft kosten 4,16 €. Was kosten 13 Liter Orangensaft? </v>
      </c>
    </row>
    <row r="6" spans="1:3" ht="64.5" customHeight="1">
      <c r="A6" s="20" t="str">
        <f>Daten!$D$23</f>
        <v>16)  19 Köpfe Salat kosten 14,25 €. Was kosten 9 Köpfe Salat? </v>
      </c>
      <c r="B6" s="20" t="str">
        <f>Daten!$D$24</f>
        <v>17)  17 Gläser Marmelade kosten 32,47 €. Was kosten 9 Gläser Marmelade? </v>
      </c>
      <c r="C6" s="20" t="str">
        <f>Daten!$D$25</f>
        <v>18)  13 Flaschen Öl kosten 36,53 €. Was kosten 15 Flaschen Öl? </v>
      </c>
    </row>
    <row r="7" spans="1:3" ht="64.5" customHeight="1">
      <c r="A7" s="20" t="str">
        <f>Daten!$D$26</f>
        <v>19)  2 Packungen Eis kosten 6,18 €. Was kosten 3 Packungen Eis? </v>
      </c>
      <c r="B7" s="20" t="str">
        <f>Daten!$D$27</f>
        <v>20)  21 Packungen Schokolade kosten 37,80 €. Was kosten 19 Packungen Schokolade? </v>
      </c>
      <c r="C7" s="20" t="str">
        <f>Daten!$D$28</f>
        <v>21)  7 Becher Schlagsahne kosten 3,71 €. Was kosten 8 Becher Schlagsahne? </v>
      </c>
    </row>
    <row r="8" spans="1:3" ht="64.5" customHeight="1">
      <c r="A8" s="20" t="str">
        <f>Daten!$D$29</f>
        <v>22)  16 Liter Wasser kosten 6,08 €. Was kosten 19 Liter Wasser? </v>
      </c>
      <c r="B8" s="20" t="str">
        <f>Daten!$D$30</f>
        <v>23)  12 Liter Apfelschorle kosten 15,36 €. Was kosten 20 Liter Apfelschorle? </v>
      </c>
      <c r="C8" s="20" t="str">
        <f>Daten!$D$31</f>
        <v>24)  7 Päckchen Apfelmus kosten 6,16 €. Was kosten 13 Päckchen Apfelmus? </v>
      </c>
    </row>
    <row r="9" spans="1:3" ht="64.5" customHeight="1">
      <c r="A9" s="20">
        <f>Daten!$D$32</f>
      </c>
      <c r="B9" s="20">
        <f>Daten!$D$33</f>
      </c>
      <c r="C9" s="20">
        <f>Daten!$D$34</f>
      </c>
    </row>
    <row r="10" spans="1:3" ht="64.5" customHeight="1">
      <c r="A10" s="20">
        <f>Daten!$D$35</f>
      </c>
      <c r="B10" s="20">
        <f>Daten!$D$36</f>
      </c>
      <c r="C10" s="20">
        <f>Daten!$D$37</f>
      </c>
    </row>
    <row r="11" spans="1:3" ht="64.5" customHeight="1">
      <c r="A11" s="20">
        <f>Daten!$D$38</f>
      </c>
      <c r="B11" s="20">
        <f>Daten!$D$39</f>
      </c>
      <c r="C11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2013-04-18T09:39:48Z</cp:lastPrinted>
  <dcterms:created xsi:type="dcterms:W3CDTF">2008-08-01T13:12:36Z</dcterms:created>
  <dcterms:modified xsi:type="dcterms:W3CDTF">2014-09-20T15:03:38Z</dcterms:modified>
  <cp:category/>
  <cp:version/>
  <cp:contentType/>
  <cp:contentStatus/>
</cp:coreProperties>
</file>