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bookViews>
    <workbookView xWindow="0" yWindow="0" windowWidth="23040" windowHeight="8760"/>
  </bookViews>
  <sheets>
    <sheet name="Tabelle1" sheetId="1" r:id="rId1"/>
  </sheets>
  <definedNames>
    <definedName name="_xlnm.Print_Area" localSheetId="0">Tabelle1!$A$2:$AP$62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54" i="1" l="1"/>
  <c r="AS53" i="1"/>
  <c r="AR54" i="1"/>
  <c r="AR53" i="1"/>
  <c r="O55" i="1" l="1"/>
  <c r="AL53" i="1" s="1"/>
  <c r="O54" i="1"/>
  <c r="O53" i="1"/>
  <c r="I61" i="1"/>
  <c r="I60" i="1"/>
  <c r="I59" i="1"/>
  <c r="E61" i="1"/>
  <c r="E60" i="1"/>
  <c r="E59" i="1"/>
  <c r="W57" i="1"/>
  <c r="E55" i="1"/>
  <c r="E54" i="1"/>
  <c r="E53" i="1"/>
  <c r="W51" i="1"/>
  <c r="AL55" i="1" l="1"/>
  <c r="AL54" i="1"/>
  <c r="AG53" i="1"/>
  <c r="AG54" i="1"/>
  <c r="AG55" i="1"/>
  <c r="AG60" i="1"/>
  <c r="AG61" i="1"/>
  <c r="AG59" i="1"/>
  <c r="S49" i="1"/>
  <c r="S48" i="1"/>
  <c r="S47" i="1"/>
  <c r="O49" i="1"/>
  <c r="O48" i="1"/>
  <c r="O47" i="1"/>
  <c r="I49" i="1"/>
  <c r="I48" i="1"/>
  <c r="I47" i="1"/>
  <c r="E49" i="1"/>
  <c r="E48" i="1"/>
  <c r="E47" i="1"/>
  <c r="W45" i="1"/>
  <c r="AE36" i="1"/>
  <c r="S35" i="1"/>
  <c r="R35" i="1"/>
  <c r="P35" i="1"/>
  <c r="O35" i="1"/>
  <c r="N35" i="1"/>
  <c r="AT43" i="1"/>
  <c r="V43" i="1"/>
  <c r="U43" i="1"/>
  <c r="T43" i="1"/>
  <c r="S43" i="1"/>
  <c r="R43" i="1"/>
  <c r="Q43" i="1"/>
  <c r="P43" i="1"/>
  <c r="AI43" i="1" s="1"/>
  <c r="O43" i="1"/>
  <c r="AI42" i="1" s="1"/>
  <c r="N43" i="1"/>
  <c r="AI41" i="1" s="1"/>
  <c r="AT42" i="1"/>
  <c r="AF42" i="1"/>
  <c r="AT41" i="1"/>
  <c r="V41" i="1"/>
  <c r="U41" i="1"/>
  <c r="T41" i="1"/>
  <c r="S41" i="1"/>
  <c r="R41" i="1"/>
  <c r="Q41" i="1"/>
  <c r="P41" i="1"/>
  <c r="Z43" i="1" s="1"/>
  <c r="O41" i="1"/>
  <c r="Z42" i="1" s="1"/>
  <c r="N41" i="1"/>
  <c r="Z41" i="1" s="1"/>
  <c r="W39" i="1"/>
  <c r="AT38" i="1"/>
  <c r="AT37" i="1"/>
  <c r="AT36" i="1"/>
  <c r="AT35" i="1"/>
  <c r="X35" i="1"/>
  <c r="T35" i="1"/>
  <c r="AT34" i="1"/>
  <c r="AT33" i="1"/>
  <c r="W33" i="1"/>
  <c r="Q31" i="1"/>
  <c r="J31" i="1"/>
  <c r="G31" i="1" s="1"/>
  <c r="AB31" i="1" s="1"/>
  <c r="I31" i="1"/>
  <c r="Q30" i="1"/>
  <c r="J30" i="1"/>
  <c r="G30" i="1" s="1"/>
  <c r="AB30" i="1" s="1"/>
  <c r="I30" i="1"/>
  <c r="D30" i="1" s="1"/>
  <c r="Z30" i="1" s="1"/>
  <c r="P29" i="1"/>
  <c r="P30" i="1" s="1"/>
  <c r="J29" i="1"/>
  <c r="G29" i="1" s="1"/>
  <c r="AB29" i="1" s="1"/>
  <c r="I29" i="1"/>
  <c r="W27" i="1"/>
  <c r="Q23" i="1"/>
  <c r="P23" i="1"/>
  <c r="AI25" i="1" s="1"/>
  <c r="G23" i="1"/>
  <c r="F23" i="1"/>
  <c r="AA25" i="1" s="1"/>
  <c r="Q22" i="1"/>
  <c r="P22" i="1"/>
  <c r="G22" i="1"/>
  <c r="F22" i="1"/>
  <c r="AA24" i="1" s="1"/>
  <c r="Q21" i="1"/>
  <c r="P21" i="1"/>
  <c r="AI23" i="1" s="1"/>
  <c r="G21" i="1"/>
  <c r="F21" i="1"/>
  <c r="AA23" i="1" s="1"/>
  <c r="W19" i="1"/>
  <c r="Q15" i="1"/>
  <c r="P15" i="1"/>
  <c r="AJ17" i="1" s="1"/>
  <c r="G15" i="1"/>
  <c r="F15" i="1"/>
  <c r="Z17" i="1" s="1"/>
  <c r="Q14" i="1"/>
  <c r="P14" i="1"/>
  <c r="G14" i="1"/>
  <c r="F14" i="1"/>
  <c r="Z16" i="1" s="1"/>
  <c r="Q13" i="1"/>
  <c r="P13" i="1"/>
  <c r="AJ15" i="1" s="1"/>
  <c r="G13" i="1"/>
  <c r="F13" i="1"/>
  <c r="W11" i="1"/>
  <c r="P9" i="1"/>
  <c r="M9" i="1"/>
  <c r="F9" i="1"/>
  <c r="C9" i="1"/>
  <c r="S8" i="1"/>
  <c r="S9" i="1" s="1"/>
  <c r="R8" i="1"/>
  <c r="R9" i="1" s="1"/>
  <c r="P8" i="1"/>
  <c r="N8" i="1"/>
  <c r="M8" i="1"/>
  <c r="I8" i="1"/>
  <c r="H8" i="1"/>
  <c r="H9" i="1" s="1"/>
  <c r="F8" i="1"/>
  <c r="D8" i="1"/>
  <c r="Y8" i="1" s="1"/>
  <c r="C8" i="1"/>
  <c r="P7" i="1"/>
  <c r="M7" i="1"/>
  <c r="F7" i="1"/>
  <c r="C7" i="1"/>
  <c r="W5" i="1"/>
  <c r="W4" i="1"/>
  <c r="U3" i="1"/>
  <c r="AO3" i="1" s="1"/>
  <c r="N9" i="1" l="1"/>
  <c r="AC9" i="1" s="1"/>
  <c r="AC8" i="1"/>
  <c r="L14" i="1"/>
  <c r="Z47" i="1"/>
  <c r="Z49" i="1"/>
  <c r="AO49" i="1"/>
  <c r="AJ49" i="1" s="1"/>
  <c r="AO47" i="1"/>
  <c r="AJ47" i="1" s="1"/>
  <c r="AA36" i="1"/>
  <c r="AA37" i="1"/>
  <c r="AA35" i="1"/>
  <c r="AK42" i="1"/>
  <c r="AK41" i="1"/>
  <c r="J43" i="1"/>
  <c r="AB41" i="1"/>
  <c r="F41" i="1"/>
  <c r="AD43" i="1"/>
  <c r="G35" i="1"/>
  <c r="F43" i="1"/>
  <c r="AS42" i="1"/>
  <c r="AD41" i="1"/>
  <c r="AB42" i="1"/>
  <c r="B43" i="1"/>
  <c r="AD42" i="1"/>
  <c r="AS36" i="1"/>
  <c r="AM41" i="1"/>
  <c r="AS43" i="1"/>
  <c r="AS34" i="1"/>
  <c r="J41" i="1"/>
  <c r="AM42" i="1"/>
  <c r="AB43" i="1"/>
  <c r="AS35" i="1"/>
  <c r="AK43" i="1"/>
  <c r="AS38" i="1"/>
  <c r="AS41" i="1"/>
  <c r="AM43" i="1"/>
  <c r="H7" i="1"/>
  <c r="B41" i="1"/>
  <c r="L22" i="1"/>
  <c r="AS37" i="1"/>
  <c r="AS33" i="1"/>
  <c r="N7" i="1"/>
  <c r="E8" i="1"/>
  <c r="L8" i="1"/>
  <c r="Q32" i="1"/>
  <c r="AM30" i="1" s="1"/>
  <c r="AM17" i="1"/>
  <c r="AO17" i="1" s="1"/>
  <c r="AD23" i="1"/>
  <c r="R7" i="1"/>
  <c r="AC17" i="1"/>
  <c r="AE17" i="1" s="1"/>
  <c r="AC15" i="1"/>
  <c r="AC16" i="1"/>
  <c r="AE16" i="1" s="1"/>
  <c r="S7" i="1"/>
  <c r="AM15" i="1"/>
  <c r="AO15" i="1" s="1"/>
  <c r="L13" i="1"/>
  <c r="AJ16" i="1"/>
  <c r="AD24" i="1"/>
  <c r="AD25" i="1"/>
  <c r="L21" i="1"/>
  <c r="AL23" i="1"/>
  <c r="O8" i="1"/>
  <c r="B14" i="1"/>
  <c r="B22" i="1"/>
  <c r="AL24" i="1"/>
  <c r="AL25" i="1"/>
  <c r="AI24" i="1"/>
  <c r="K29" i="1"/>
  <c r="Z15" i="1"/>
  <c r="B13" i="1"/>
  <c r="D31" i="1"/>
  <c r="Z31" i="1" s="1"/>
  <c r="D9" i="1"/>
  <c r="Y9" i="1" s="1"/>
  <c r="D7" i="1"/>
  <c r="I9" i="1"/>
  <c r="B8" i="1"/>
  <c r="I7" i="1"/>
  <c r="P31" i="1"/>
  <c r="K31" i="1" s="1"/>
  <c r="K30" i="1"/>
  <c r="AM16" i="1"/>
  <c r="B21" i="1"/>
  <c r="D29" i="1"/>
  <c r="Z29" i="1" s="1"/>
  <c r="Y7" i="1" l="1"/>
  <c r="AC7" i="1"/>
  <c r="AO16" i="1"/>
  <c r="AE15" i="1"/>
  <c r="AE31" i="1"/>
  <c r="AJ31" i="1"/>
  <c r="AE29" i="1"/>
  <c r="L30" i="1"/>
  <c r="AJ29" i="1"/>
  <c r="AE30" i="1"/>
  <c r="AJ30" i="1"/>
  <c r="AL36" i="1" l="1"/>
  <c r="AN36" i="1" s="1"/>
  <c r="C35" i="1"/>
  <c r="AF36" i="1"/>
</calcChain>
</file>

<file path=xl/sharedStrings.xml><?xml version="1.0" encoding="utf-8"?>
<sst xmlns="http://schemas.openxmlformats.org/spreadsheetml/2006/main" count="119" uniqueCount="41">
  <si>
    <t>F9 drücken - Neue Aufgaben generieren</t>
  </si>
  <si>
    <t>Lernkontrolle Vektoren</t>
  </si>
  <si>
    <t>Lösungen:</t>
  </si>
  <si>
    <t>a)</t>
  </si>
  <si>
    <t>b)</t>
  </si>
  <si>
    <t>=</t>
  </si>
  <si>
    <t>gegeben ist.</t>
  </si>
  <si>
    <r>
      <t xml:space="preserve">OM = OA + 0,5 </t>
    </r>
    <r>
      <rPr>
        <sz val="11"/>
        <rFont val="Calibri"/>
        <family val="2"/>
      </rPr>
      <t>·</t>
    </r>
    <r>
      <rPr>
        <sz val="12.65"/>
        <rFont val="Arial"/>
        <family val="2"/>
      </rPr>
      <t xml:space="preserve"> AB</t>
    </r>
  </si>
  <si>
    <t xml:space="preserve">OM = </t>
  </si>
  <si>
    <r>
      <t xml:space="preserve">+ 0,5 </t>
    </r>
    <r>
      <rPr>
        <sz val="11"/>
        <rFont val="Calibri"/>
        <family val="2"/>
      </rPr>
      <t>·</t>
    </r>
  </si>
  <si>
    <r>
      <t xml:space="preserve">x = OA + r </t>
    </r>
    <r>
      <rPr>
        <sz val="11"/>
        <rFont val="Calibri"/>
        <family val="2"/>
      </rPr>
      <t>·</t>
    </r>
    <r>
      <rPr>
        <sz val="12.65"/>
        <rFont val="Arial"/>
        <family val="2"/>
      </rPr>
      <t xml:space="preserve"> AB</t>
    </r>
  </si>
  <si>
    <t xml:space="preserve">a) </t>
  </si>
  <si>
    <t>x</t>
  </si>
  <si>
    <r>
      <t xml:space="preserve">+ r </t>
    </r>
    <r>
      <rPr>
        <sz val="11"/>
        <rFont val="Calibri"/>
        <family val="2"/>
      </rPr>
      <t>·</t>
    </r>
  </si>
  <si>
    <t>+</t>
  </si>
  <si>
    <t>r</t>
  </si>
  <si>
    <t>Þ</t>
  </si>
  <si>
    <t>r =</t>
  </si>
  <si>
    <t>PQ =</t>
  </si>
  <si>
    <t>d = |PQ| =</t>
  </si>
  <si>
    <t>Ö</t>
  </si>
  <si>
    <t>E:</t>
  </si>
  <si>
    <t xml:space="preserve">x = </t>
  </si>
  <si>
    <r>
      <t xml:space="preserve">+ s </t>
    </r>
    <r>
      <rPr>
        <sz val="11"/>
        <rFont val="Calibri"/>
        <family val="2"/>
      </rPr>
      <t>·</t>
    </r>
  </si>
  <si>
    <t xml:space="preserve">Aufgabe 1: Berechne die Koordinaten des Vektors, der durch die Linearkombination </t>
  </si>
  <si>
    <t>Aufgabe 2: Bestimme den Mittelpunkt der Strecke AB mit Hilfe von Vektoren</t>
  </si>
  <si>
    <t>Aufgabe 3: Gib eine Gleichung einer Geraden durch A und B an</t>
  </si>
  <si>
    <t xml:space="preserve">Aufgabe 4: Überprüfe ob der Punkt auf der gegebenen Geraden liegt. </t>
  </si>
  <si>
    <t>Aufgabe 5: Bestimme den Abstand der Punkte P und Q</t>
  </si>
  <si>
    <t xml:space="preserve">Aufgabe 6: Gib eine Ebene durch die 3 gegebenen Punkte an. </t>
  </si>
  <si>
    <t xml:space="preserve">Aufgabe 7: Überprüfe, ob die Vektoren orthogonal sind. </t>
  </si>
  <si>
    <t>a</t>
  </si>
  <si>
    <t>b</t>
  </si>
  <si>
    <r>
      <t xml:space="preserve">a  </t>
    </r>
    <r>
      <rPr>
        <sz val="11"/>
        <rFont val="Calibri"/>
        <family val="2"/>
      </rPr>
      <t xml:space="preserve">· </t>
    </r>
    <r>
      <rPr>
        <sz val="11"/>
        <rFont val="Arial"/>
        <family val="2"/>
      </rPr>
      <t xml:space="preserve"> b  =</t>
    </r>
  </si>
  <si>
    <t>www.schlauistwow,de</t>
  </si>
  <si>
    <t>oder alle Vielfachen</t>
  </si>
  <si>
    <t>Aufgabe 8: Gib einen Vektor c an, der orthogonal zum Vektor a ist.</t>
  </si>
  <si>
    <t>Aufgabe 9: Gib einen Vektor c an, der orthogonal zu den Vektoren a und b ist.</t>
  </si>
  <si>
    <t xml:space="preserve">Wähle c1 und c2, berechne c3. </t>
  </si>
  <si>
    <t>c</t>
  </si>
  <si>
    <t>Wähle c1, berechne c2 und c3.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</si>
</sst>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u/>
      <sz val="12"/>
      <name val="Arial"/>
      <family val="2"/>
    </font>
    <font>
      <sz val="11"/>
      <color theme="0"/>
      <name val="Arial"/>
      <family val="2"/>
    </font>
    <font>
      <sz val="9"/>
      <name val="Arial"/>
      <family val="2"/>
    </font>
    <font>
      <sz val="11"/>
      <color rgb="FFFF0000"/>
      <name val="Arial"/>
      <family val="2"/>
    </font>
    <font>
      <sz val="11"/>
      <name val="Calibri"/>
      <family val="2"/>
    </font>
    <font>
      <sz val="12.65"/>
      <name val="Arial"/>
      <family val="2"/>
    </font>
    <font>
      <sz val="1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2" borderId="0" xfId="0" applyFont="1" applyFill="1"/>
    <xf numFmtId="0" fontId="2" fillId="0" borderId="0" xfId="0" applyFont="1"/>
    <xf numFmtId="0" fontId="4" fillId="0" borderId="0" xfId="0" applyFont="1" applyBorder="1"/>
    <xf numFmtId="0" fontId="5" fillId="0" borderId="0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/>
    <xf numFmtId="0" fontId="6" fillId="0" borderId="0" xfId="0" applyFont="1"/>
    <xf numFmtId="0" fontId="6" fillId="0" borderId="0" xfId="0" applyFont="1" applyBorder="1"/>
    <xf numFmtId="0" fontId="9" fillId="0" borderId="0" xfId="0" applyFont="1"/>
    <xf numFmtId="0" fontId="1" fillId="0" borderId="0" xfId="0" quotePrefix="1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19879</xdr:colOff>
      <xdr:row>5</xdr:row>
      <xdr:rowOff>152400</xdr:rowOff>
    </xdr:from>
    <xdr:to>
      <xdr:col>2</xdr:col>
      <xdr:colOff>256430</xdr:colOff>
      <xdr:row>9</xdr:row>
      <xdr:rowOff>33131</xdr:rowOff>
    </xdr:to>
    <xdr:sp macro="" textlink="">
      <xdr:nvSpPr>
        <xdr:cNvPr id="29" name="Runde Klammer links/rechts 28"/>
        <xdr:cNvSpPr/>
      </xdr:nvSpPr>
      <xdr:spPr>
        <a:xfrm>
          <a:off x="568519" y="4030980"/>
          <a:ext cx="236551" cy="581771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5</xdr:col>
      <xdr:colOff>1</xdr:colOff>
      <xdr:row>5</xdr:row>
      <xdr:rowOff>159026</xdr:rowOff>
    </xdr:from>
    <xdr:to>
      <xdr:col>5</xdr:col>
      <xdr:colOff>251792</xdr:colOff>
      <xdr:row>9</xdr:row>
      <xdr:rowOff>39757</xdr:rowOff>
    </xdr:to>
    <xdr:sp macro="" textlink="">
      <xdr:nvSpPr>
        <xdr:cNvPr id="30" name="Runde Klammer links/rechts 29"/>
        <xdr:cNvSpPr/>
      </xdr:nvSpPr>
      <xdr:spPr>
        <a:xfrm>
          <a:off x="1409701" y="4037606"/>
          <a:ext cx="251791" cy="581771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12</xdr:col>
      <xdr:colOff>19879</xdr:colOff>
      <xdr:row>5</xdr:row>
      <xdr:rowOff>145773</xdr:rowOff>
    </xdr:from>
    <xdr:to>
      <xdr:col>12</xdr:col>
      <xdr:colOff>256430</xdr:colOff>
      <xdr:row>9</xdr:row>
      <xdr:rowOff>26504</xdr:rowOff>
    </xdr:to>
    <xdr:sp macro="" textlink="">
      <xdr:nvSpPr>
        <xdr:cNvPr id="31" name="Runde Klammer links/rechts 30"/>
        <xdr:cNvSpPr/>
      </xdr:nvSpPr>
      <xdr:spPr>
        <a:xfrm>
          <a:off x="3387919" y="4024353"/>
          <a:ext cx="236551" cy="581771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15</xdr:col>
      <xdr:colOff>1</xdr:colOff>
      <xdr:row>5</xdr:row>
      <xdr:rowOff>159026</xdr:rowOff>
    </xdr:from>
    <xdr:to>
      <xdr:col>15</xdr:col>
      <xdr:colOff>251792</xdr:colOff>
      <xdr:row>9</xdr:row>
      <xdr:rowOff>39757</xdr:rowOff>
    </xdr:to>
    <xdr:sp macro="" textlink="">
      <xdr:nvSpPr>
        <xdr:cNvPr id="32" name="Runde Klammer links/rechts 31"/>
        <xdr:cNvSpPr/>
      </xdr:nvSpPr>
      <xdr:spPr>
        <a:xfrm>
          <a:off x="4213861" y="4037606"/>
          <a:ext cx="251791" cy="581771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24</xdr:col>
      <xdr:colOff>6627</xdr:colOff>
      <xdr:row>5</xdr:row>
      <xdr:rowOff>159026</xdr:rowOff>
    </xdr:from>
    <xdr:to>
      <xdr:col>25</xdr:col>
      <xdr:colOff>6627</xdr:colOff>
      <xdr:row>9</xdr:row>
      <xdr:rowOff>39757</xdr:rowOff>
    </xdr:to>
    <xdr:sp macro="" textlink="">
      <xdr:nvSpPr>
        <xdr:cNvPr id="33" name="Runde Klammer links/rechts 32"/>
        <xdr:cNvSpPr/>
      </xdr:nvSpPr>
      <xdr:spPr>
        <a:xfrm>
          <a:off x="6788427" y="4037606"/>
          <a:ext cx="304800" cy="581771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28</xdr:col>
      <xdr:colOff>13253</xdr:colOff>
      <xdr:row>5</xdr:row>
      <xdr:rowOff>152400</xdr:rowOff>
    </xdr:from>
    <xdr:to>
      <xdr:col>29</xdr:col>
      <xdr:colOff>33131</xdr:colOff>
      <xdr:row>9</xdr:row>
      <xdr:rowOff>33131</xdr:rowOff>
    </xdr:to>
    <xdr:sp macro="" textlink="">
      <xdr:nvSpPr>
        <xdr:cNvPr id="34" name="Runde Klammer links/rechts 33"/>
        <xdr:cNvSpPr/>
      </xdr:nvSpPr>
      <xdr:spPr>
        <a:xfrm>
          <a:off x="8014253" y="4030980"/>
          <a:ext cx="324678" cy="581771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24</xdr:col>
      <xdr:colOff>13253</xdr:colOff>
      <xdr:row>12</xdr:row>
      <xdr:rowOff>26504</xdr:rowOff>
    </xdr:from>
    <xdr:to>
      <xdr:col>24</xdr:col>
      <xdr:colOff>265043</xdr:colOff>
      <xdr:row>12</xdr:row>
      <xdr:rowOff>26504</xdr:rowOff>
    </xdr:to>
    <xdr:cxnSp macro="">
      <xdr:nvCxnSpPr>
        <xdr:cNvPr id="35" name="Gerade Verbindung mit Pfeil 34"/>
        <xdr:cNvCxnSpPr/>
      </xdr:nvCxnSpPr>
      <xdr:spPr>
        <a:xfrm>
          <a:off x="6795053" y="5131904"/>
          <a:ext cx="25179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72888</xdr:colOff>
      <xdr:row>12</xdr:row>
      <xdr:rowOff>26504</xdr:rowOff>
    </xdr:from>
    <xdr:to>
      <xdr:col>26</xdr:col>
      <xdr:colOff>19878</xdr:colOff>
      <xdr:row>12</xdr:row>
      <xdr:rowOff>26504</xdr:rowOff>
    </xdr:to>
    <xdr:cxnSp macro="">
      <xdr:nvCxnSpPr>
        <xdr:cNvPr id="36" name="Gerade Verbindung mit Pfeil 35"/>
        <xdr:cNvCxnSpPr/>
      </xdr:nvCxnSpPr>
      <xdr:spPr>
        <a:xfrm>
          <a:off x="7159488" y="5131904"/>
          <a:ext cx="25179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152400</xdr:colOff>
      <xdr:row>12</xdr:row>
      <xdr:rowOff>26504</xdr:rowOff>
    </xdr:from>
    <xdr:to>
      <xdr:col>28</xdr:col>
      <xdr:colOff>99390</xdr:colOff>
      <xdr:row>12</xdr:row>
      <xdr:rowOff>26504</xdr:rowOff>
    </xdr:to>
    <xdr:cxnSp macro="">
      <xdr:nvCxnSpPr>
        <xdr:cNvPr id="37" name="Gerade Verbindung mit Pfeil 36"/>
        <xdr:cNvCxnSpPr/>
      </xdr:nvCxnSpPr>
      <xdr:spPr>
        <a:xfrm>
          <a:off x="7848600" y="5131904"/>
          <a:ext cx="25179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6626</xdr:colOff>
      <xdr:row>14</xdr:row>
      <xdr:rowOff>13250</xdr:rowOff>
    </xdr:from>
    <xdr:to>
      <xdr:col>25</xdr:col>
      <xdr:colOff>291547</xdr:colOff>
      <xdr:row>17</xdr:row>
      <xdr:rowOff>0</xdr:rowOff>
    </xdr:to>
    <xdr:sp macro="" textlink="">
      <xdr:nvSpPr>
        <xdr:cNvPr id="38" name="Runde Klammer links/rechts 37"/>
        <xdr:cNvSpPr/>
      </xdr:nvSpPr>
      <xdr:spPr>
        <a:xfrm>
          <a:off x="7398026" y="5499650"/>
          <a:ext cx="284921" cy="520150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28</xdr:col>
      <xdr:colOff>26505</xdr:colOff>
      <xdr:row>13</xdr:row>
      <xdr:rowOff>165651</xdr:rowOff>
    </xdr:from>
    <xdr:to>
      <xdr:col>29</xdr:col>
      <xdr:colOff>6626</xdr:colOff>
      <xdr:row>17</xdr:row>
      <xdr:rowOff>0</xdr:rowOff>
    </xdr:to>
    <xdr:sp macro="" textlink="">
      <xdr:nvSpPr>
        <xdr:cNvPr id="39" name="Runde Klammer links/rechts 38"/>
        <xdr:cNvSpPr/>
      </xdr:nvSpPr>
      <xdr:spPr>
        <a:xfrm>
          <a:off x="8332305" y="5476791"/>
          <a:ext cx="284921" cy="543009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30</xdr:col>
      <xdr:colOff>1</xdr:colOff>
      <xdr:row>13</xdr:row>
      <xdr:rowOff>159025</xdr:rowOff>
    </xdr:from>
    <xdr:to>
      <xdr:col>30</xdr:col>
      <xdr:colOff>424070</xdr:colOff>
      <xdr:row>17</xdr:row>
      <xdr:rowOff>0</xdr:rowOff>
    </xdr:to>
    <xdr:sp macro="" textlink="">
      <xdr:nvSpPr>
        <xdr:cNvPr id="40" name="Runde Klammer links/rechts 39"/>
        <xdr:cNvSpPr/>
      </xdr:nvSpPr>
      <xdr:spPr>
        <a:xfrm>
          <a:off x="8915401" y="5470165"/>
          <a:ext cx="424069" cy="549635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35</xdr:col>
      <xdr:colOff>6626</xdr:colOff>
      <xdr:row>14</xdr:row>
      <xdr:rowOff>13250</xdr:rowOff>
    </xdr:from>
    <xdr:to>
      <xdr:col>35</xdr:col>
      <xdr:colOff>291547</xdr:colOff>
      <xdr:row>17</xdr:row>
      <xdr:rowOff>0</xdr:rowOff>
    </xdr:to>
    <xdr:sp macro="" textlink="">
      <xdr:nvSpPr>
        <xdr:cNvPr id="41" name="Runde Klammer links/rechts 40"/>
        <xdr:cNvSpPr/>
      </xdr:nvSpPr>
      <xdr:spPr>
        <a:xfrm>
          <a:off x="10583186" y="5499650"/>
          <a:ext cx="284921" cy="520150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38</xdr:col>
      <xdr:colOff>26505</xdr:colOff>
      <xdr:row>13</xdr:row>
      <xdr:rowOff>165651</xdr:rowOff>
    </xdr:from>
    <xdr:to>
      <xdr:col>39</xdr:col>
      <xdr:colOff>6626</xdr:colOff>
      <xdr:row>17</xdr:row>
      <xdr:rowOff>0</xdr:rowOff>
    </xdr:to>
    <xdr:sp macro="" textlink="">
      <xdr:nvSpPr>
        <xdr:cNvPr id="42" name="Runde Klammer links/rechts 41"/>
        <xdr:cNvSpPr/>
      </xdr:nvSpPr>
      <xdr:spPr>
        <a:xfrm>
          <a:off x="11486985" y="5476791"/>
          <a:ext cx="254441" cy="543009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40</xdr:col>
      <xdr:colOff>1</xdr:colOff>
      <xdr:row>13</xdr:row>
      <xdr:rowOff>159025</xdr:rowOff>
    </xdr:from>
    <xdr:to>
      <xdr:col>40</xdr:col>
      <xdr:colOff>417443</xdr:colOff>
      <xdr:row>17</xdr:row>
      <xdr:rowOff>0</xdr:rowOff>
    </xdr:to>
    <xdr:sp macro="" textlink="">
      <xdr:nvSpPr>
        <xdr:cNvPr id="43" name="Runde Klammer links/rechts 42"/>
        <xdr:cNvSpPr/>
      </xdr:nvSpPr>
      <xdr:spPr>
        <a:xfrm>
          <a:off x="12009121" y="5470165"/>
          <a:ext cx="417442" cy="549635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23</xdr:col>
      <xdr:colOff>265045</xdr:colOff>
      <xdr:row>20</xdr:row>
      <xdr:rowOff>26504</xdr:rowOff>
    </xdr:from>
    <xdr:to>
      <xdr:col>24</xdr:col>
      <xdr:colOff>212035</xdr:colOff>
      <xdr:row>20</xdr:row>
      <xdr:rowOff>26504</xdr:rowOff>
    </xdr:to>
    <xdr:cxnSp macro="">
      <xdr:nvCxnSpPr>
        <xdr:cNvPr id="44" name="Gerade Verbindung mit Pfeil 43"/>
        <xdr:cNvCxnSpPr/>
      </xdr:nvCxnSpPr>
      <xdr:spPr>
        <a:xfrm>
          <a:off x="6742045" y="6572084"/>
          <a:ext cx="25179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278298</xdr:colOff>
      <xdr:row>20</xdr:row>
      <xdr:rowOff>26504</xdr:rowOff>
    </xdr:from>
    <xdr:to>
      <xdr:col>25</xdr:col>
      <xdr:colOff>225288</xdr:colOff>
      <xdr:row>20</xdr:row>
      <xdr:rowOff>26504</xdr:rowOff>
    </xdr:to>
    <xdr:cxnSp macro="">
      <xdr:nvCxnSpPr>
        <xdr:cNvPr id="45" name="Gerade Verbindung mit Pfeil 44"/>
        <xdr:cNvCxnSpPr/>
      </xdr:nvCxnSpPr>
      <xdr:spPr>
        <a:xfrm>
          <a:off x="7060098" y="6572084"/>
          <a:ext cx="25179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165656</xdr:colOff>
      <xdr:row>20</xdr:row>
      <xdr:rowOff>26504</xdr:rowOff>
    </xdr:from>
    <xdr:to>
      <xdr:col>27</xdr:col>
      <xdr:colOff>112646</xdr:colOff>
      <xdr:row>20</xdr:row>
      <xdr:rowOff>26504</xdr:rowOff>
    </xdr:to>
    <xdr:cxnSp macro="">
      <xdr:nvCxnSpPr>
        <xdr:cNvPr id="46" name="Gerade Verbindung mit Pfeil 45"/>
        <xdr:cNvCxnSpPr/>
      </xdr:nvCxnSpPr>
      <xdr:spPr>
        <a:xfrm>
          <a:off x="7557056" y="6572084"/>
          <a:ext cx="25179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39757</xdr:colOff>
      <xdr:row>23</xdr:row>
      <xdr:rowOff>13252</xdr:rowOff>
    </xdr:from>
    <xdr:to>
      <xdr:col>24</xdr:col>
      <xdr:colOff>291547</xdr:colOff>
      <xdr:row>23</xdr:row>
      <xdr:rowOff>13252</xdr:rowOff>
    </xdr:to>
    <xdr:cxnSp macro="">
      <xdr:nvCxnSpPr>
        <xdr:cNvPr id="47" name="Gerade Verbindung mit Pfeil 46"/>
        <xdr:cNvCxnSpPr/>
      </xdr:nvCxnSpPr>
      <xdr:spPr>
        <a:xfrm>
          <a:off x="6821557" y="7115092"/>
          <a:ext cx="25179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33130</xdr:colOff>
      <xdr:row>23</xdr:row>
      <xdr:rowOff>13253</xdr:rowOff>
    </xdr:from>
    <xdr:to>
      <xdr:col>32</xdr:col>
      <xdr:colOff>284920</xdr:colOff>
      <xdr:row>23</xdr:row>
      <xdr:rowOff>13253</xdr:rowOff>
    </xdr:to>
    <xdr:cxnSp macro="">
      <xdr:nvCxnSpPr>
        <xdr:cNvPr id="48" name="Gerade Verbindung mit Pfeil 47"/>
        <xdr:cNvCxnSpPr/>
      </xdr:nvCxnSpPr>
      <xdr:spPr>
        <a:xfrm>
          <a:off x="9390490" y="7115093"/>
          <a:ext cx="25179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19878</xdr:colOff>
      <xdr:row>21</xdr:row>
      <xdr:rowOff>152399</xdr:rowOff>
    </xdr:from>
    <xdr:to>
      <xdr:col>26</xdr:col>
      <xdr:colOff>304799</xdr:colOff>
      <xdr:row>25</xdr:row>
      <xdr:rowOff>19878</xdr:rowOff>
    </xdr:to>
    <xdr:sp macro="" textlink="">
      <xdr:nvSpPr>
        <xdr:cNvPr id="49" name="Runde Klammer links/rechts 48"/>
        <xdr:cNvSpPr/>
      </xdr:nvSpPr>
      <xdr:spPr>
        <a:xfrm>
          <a:off x="7411278" y="6903719"/>
          <a:ext cx="284921" cy="576139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29</xdr:col>
      <xdr:colOff>6626</xdr:colOff>
      <xdr:row>21</xdr:row>
      <xdr:rowOff>159026</xdr:rowOff>
    </xdr:from>
    <xdr:to>
      <xdr:col>29</xdr:col>
      <xdr:colOff>291547</xdr:colOff>
      <xdr:row>25</xdr:row>
      <xdr:rowOff>26505</xdr:rowOff>
    </xdr:to>
    <xdr:sp macro="" textlink="">
      <xdr:nvSpPr>
        <xdr:cNvPr id="50" name="Runde Klammer links/rechts 49"/>
        <xdr:cNvSpPr/>
      </xdr:nvSpPr>
      <xdr:spPr>
        <a:xfrm>
          <a:off x="8312426" y="6910346"/>
          <a:ext cx="284921" cy="576139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34</xdr:col>
      <xdr:colOff>6626</xdr:colOff>
      <xdr:row>22</xdr:row>
      <xdr:rowOff>1</xdr:rowOff>
    </xdr:from>
    <xdr:to>
      <xdr:col>34</xdr:col>
      <xdr:colOff>291547</xdr:colOff>
      <xdr:row>25</xdr:row>
      <xdr:rowOff>39758</xdr:rowOff>
    </xdr:to>
    <xdr:sp macro="" textlink="">
      <xdr:nvSpPr>
        <xdr:cNvPr id="51" name="Runde Klammer links/rechts 50"/>
        <xdr:cNvSpPr/>
      </xdr:nvSpPr>
      <xdr:spPr>
        <a:xfrm>
          <a:off x="9973586" y="6926581"/>
          <a:ext cx="284921" cy="573157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37</xdr:col>
      <xdr:colOff>6626</xdr:colOff>
      <xdr:row>21</xdr:row>
      <xdr:rowOff>165653</xdr:rowOff>
    </xdr:from>
    <xdr:to>
      <xdr:col>37</xdr:col>
      <xdr:colOff>291547</xdr:colOff>
      <xdr:row>25</xdr:row>
      <xdr:rowOff>33132</xdr:rowOff>
    </xdr:to>
    <xdr:sp macro="" textlink="">
      <xdr:nvSpPr>
        <xdr:cNvPr id="52" name="Runde Klammer links/rechts 51"/>
        <xdr:cNvSpPr/>
      </xdr:nvSpPr>
      <xdr:spPr>
        <a:xfrm>
          <a:off x="10887986" y="6916973"/>
          <a:ext cx="284921" cy="576139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23</xdr:col>
      <xdr:colOff>13253</xdr:colOff>
      <xdr:row>15</xdr:row>
      <xdr:rowOff>6626</xdr:rowOff>
    </xdr:from>
    <xdr:to>
      <xdr:col>23</xdr:col>
      <xdr:colOff>265043</xdr:colOff>
      <xdr:row>15</xdr:row>
      <xdr:rowOff>6626</xdr:rowOff>
    </xdr:to>
    <xdr:cxnSp macro="">
      <xdr:nvCxnSpPr>
        <xdr:cNvPr id="53" name="Gerade Verbindung mit Pfeil 52"/>
        <xdr:cNvCxnSpPr/>
      </xdr:nvCxnSpPr>
      <xdr:spPr>
        <a:xfrm>
          <a:off x="6795053" y="5668286"/>
          <a:ext cx="25179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13253</xdr:colOff>
      <xdr:row>15</xdr:row>
      <xdr:rowOff>6626</xdr:rowOff>
    </xdr:from>
    <xdr:to>
      <xdr:col>33</xdr:col>
      <xdr:colOff>265043</xdr:colOff>
      <xdr:row>15</xdr:row>
      <xdr:rowOff>6626</xdr:rowOff>
    </xdr:to>
    <xdr:cxnSp macro="">
      <xdr:nvCxnSpPr>
        <xdr:cNvPr id="54" name="Gerade Verbindung mit Pfeil 53"/>
        <xdr:cNvCxnSpPr/>
      </xdr:nvCxnSpPr>
      <xdr:spPr>
        <a:xfrm>
          <a:off x="9980213" y="5668286"/>
          <a:ext cx="25179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39757</xdr:colOff>
      <xdr:row>29</xdr:row>
      <xdr:rowOff>13252</xdr:rowOff>
    </xdr:from>
    <xdr:to>
      <xdr:col>1</xdr:col>
      <xdr:colOff>291547</xdr:colOff>
      <xdr:row>29</xdr:row>
      <xdr:rowOff>13252</xdr:rowOff>
    </xdr:to>
    <xdr:cxnSp macro="">
      <xdr:nvCxnSpPr>
        <xdr:cNvPr id="55" name="Gerade Verbindung mit Pfeil 54"/>
        <xdr:cNvCxnSpPr/>
      </xdr:nvCxnSpPr>
      <xdr:spPr>
        <a:xfrm>
          <a:off x="314077" y="8067592"/>
          <a:ext cx="2365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19878</xdr:colOff>
      <xdr:row>27</xdr:row>
      <xdr:rowOff>152399</xdr:rowOff>
    </xdr:from>
    <xdr:to>
      <xdr:col>3</xdr:col>
      <xdr:colOff>304799</xdr:colOff>
      <xdr:row>31</xdr:row>
      <xdr:rowOff>19878</xdr:rowOff>
    </xdr:to>
    <xdr:sp macro="" textlink="">
      <xdr:nvSpPr>
        <xdr:cNvPr id="56" name="Runde Klammer links/rechts 55"/>
        <xdr:cNvSpPr/>
      </xdr:nvSpPr>
      <xdr:spPr>
        <a:xfrm>
          <a:off x="842838" y="7879079"/>
          <a:ext cx="284921" cy="553279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6</xdr:col>
      <xdr:colOff>6626</xdr:colOff>
      <xdr:row>27</xdr:row>
      <xdr:rowOff>159026</xdr:rowOff>
    </xdr:from>
    <xdr:to>
      <xdr:col>6</xdr:col>
      <xdr:colOff>291547</xdr:colOff>
      <xdr:row>31</xdr:row>
      <xdr:rowOff>26505</xdr:rowOff>
    </xdr:to>
    <xdr:sp macro="" textlink="">
      <xdr:nvSpPr>
        <xdr:cNvPr id="57" name="Runde Klammer links/rechts 56"/>
        <xdr:cNvSpPr/>
      </xdr:nvSpPr>
      <xdr:spPr>
        <a:xfrm>
          <a:off x="1690646" y="7878086"/>
          <a:ext cx="269681" cy="560899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37</xdr:col>
      <xdr:colOff>26504</xdr:colOff>
      <xdr:row>28</xdr:row>
      <xdr:rowOff>6626</xdr:rowOff>
    </xdr:from>
    <xdr:to>
      <xdr:col>37</xdr:col>
      <xdr:colOff>251791</xdr:colOff>
      <xdr:row>31</xdr:row>
      <xdr:rowOff>19878</xdr:rowOff>
    </xdr:to>
    <xdr:sp macro="" textlink="">
      <xdr:nvSpPr>
        <xdr:cNvPr id="58" name="Geschweifte Klammer rechts 57"/>
        <xdr:cNvSpPr/>
      </xdr:nvSpPr>
      <xdr:spPr>
        <a:xfrm>
          <a:off x="10907864" y="7885706"/>
          <a:ext cx="225287" cy="546652"/>
        </a:xfrm>
        <a:prstGeom prst="rightBrace">
          <a:avLst>
            <a:gd name="adj1" fmla="val 49509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26</xdr:col>
      <xdr:colOff>6626</xdr:colOff>
      <xdr:row>33</xdr:row>
      <xdr:rowOff>145775</xdr:rowOff>
    </xdr:from>
    <xdr:to>
      <xdr:col>27</xdr:col>
      <xdr:colOff>0</xdr:colOff>
      <xdr:row>37</xdr:row>
      <xdr:rowOff>59638</xdr:rowOff>
    </xdr:to>
    <xdr:sp macro="" textlink="">
      <xdr:nvSpPr>
        <xdr:cNvPr id="67" name="Runde Klammer links/rechts 66"/>
        <xdr:cNvSpPr/>
      </xdr:nvSpPr>
      <xdr:spPr>
        <a:xfrm>
          <a:off x="7398026" y="6424655"/>
          <a:ext cx="328654" cy="614903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36</xdr:col>
      <xdr:colOff>184869</xdr:colOff>
      <xdr:row>35</xdr:row>
      <xdr:rowOff>6626</xdr:rowOff>
    </xdr:from>
    <xdr:to>
      <xdr:col>38</xdr:col>
      <xdr:colOff>13584</xdr:colOff>
      <xdr:row>35</xdr:row>
      <xdr:rowOff>6627</xdr:rowOff>
    </xdr:to>
    <xdr:cxnSp macro="">
      <xdr:nvCxnSpPr>
        <xdr:cNvPr id="68" name="Gerader Verbinder 67"/>
        <xdr:cNvCxnSpPr/>
      </xdr:nvCxnSpPr>
      <xdr:spPr>
        <a:xfrm flipV="1">
          <a:off x="10487109" y="6102626"/>
          <a:ext cx="42307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223631</xdr:colOff>
      <xdr:row>35</xdr:row>
      <xdr:rowOff>15240</xdr:rowOff>
    </xdr:from>
    <xdr:to>
      <xdr:col>34</xdr:col>
      <xdr:colOff>243509</xdr:colOff>
      <xdr:row>35</xdr:row>
      <xdr:rowOff>15242</xdr:rowOff>
    </xdr:to>
    <xdr:cxnSp macro="">
      <xdr:nvCxnSpPr>
        <xdr:cNvPr id="69" name="Gerader Verbinder 68"/>
        <xdr:cNvCxnSpPr/>
      </xdr:nvCxnSpPr>
      <xdr:spPr>
        <a:xfrm flipV="1">
          <a:off x="8605631" y="6111240"/>
          <a:ext cx="1345758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145774</xdr:colOff>
      <xdr:row>34</xdr:row>
      <xdr:rowOff>152400</xdr:rowOff>
    </xdr:from>
    <xdr:to>
      <xdr:col>25</xdr:col>
      <xdr:colOff>46383</xdr:colOff>
      <xdr:row>34</xdr:row>
      <xdr:rowOff>159028</xdr:rowOff>
    </xdr:to>
    <xdr:cxnSp macro="">
      <xdr:nvCxnSpPr>
        <xdr:cNvPr id="70" name="Gerade Verbindung mit Pfeil 69"/>
        <xdr:cNvCxnSpPr/>
      </xdr:nvCxnSpPr>
      <xdr:spPr>
        <a:xfrm flipV="1">
          <a:off x="6927574" y="6606540"/>
          <a:ext cx="205409" cy="662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278295</xdr:colOff>
      <xdr:row>34</xdr:row>
      <xdr:rowOff>159026</xdr:rowOff>
    </xdr:from>
    <xdr:to>
      <xdr:col>29</xdr:col>
      <xdr:colOff>178904</xdr:colOff>
      <xdr:row>34</xdr:row>
      <xdr:rowOff>165654</xdr:rowOff>
    </xdr:to>
    <xdr:cxnSp macro="">
      <xdr:nvCxnSpPr>
        <xdr:cNvPr id="71" name="Gerade Verbindung mit Pfeil 70"/>
        <xdr:cNvCxnSpPr/>
      </xdr:nvCxnSpPr>
      <xdr:spPr>
        <a:xfrm flipV="1">
          <a:off x="8309775" y="6613166"/>
          <a:ext cx="205409" cy="662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13252</xdr:colOff>
      <xdr:row>41</xdr:row>
      <xdr:rowOff>6625</xdr:rowOff>
    </xdr:from>
    <xdr:to>
      <xdr:col>24</xdr:col>
      <xdr:colOff>159027</xdr:colOff>
      <xdr:row>41</xdr:row>
      <xdr:rowOff>6626</xdr:rowOff>
    </xdr:to>
    <xdr:cxnSp macro="">
      <xdr:nvCxnSpPr>
        <xdr:cNvPr id="72" name="Gerade Verbindung mit Pfeil 71"/>
        <xdr:cNvCxnSpPr/>
      </xdr:nvCxnSpPr>
      <xdr:spPr>
        <a:xfrm flipV="1">
          <a:off x="6795052" y="1081045"/>
          <a:ext cx="145775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6626</xdr:colOff>
      <xdr:row>39</xdr:row>
      <xdr:rowOff>165652</xdr:rowOff>
    </xdr:from>
    <xdr:to>
      <xdr:col>26</xdr:col>
      <xdr:colOff>6626</xdr:colOff>
      <xdr:row>43</xdr:row>
      <xdr:rowOff>46384</xdr:rowOff>
    </xdr:to>
    <xdr:sp macro="" textlink="">
      <xdr:nvSpPr>
        <xdr:cNvPr id="73" name="Runde Klammer links/rechts 72"/>
        <xdr:cNvSpPr/>
      </xdr:nvSpPr>
      <xdr:spPr>
        <a:xfrm>
          <a:off x="7093226" y="889552"/>
          <a:ext cx="304800" cy="589392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27</xdr:col>
      <xdr:colOff>0</xdr:colOff>
      <xdr:row>39</xdr:row>
      <xdr:rowOff>172278</xdr:rowOff>
    </xdr:from>
    <xdr:to>
      <xdr:col>28</xdr:col>
      <xdr:colOff>0</xdr:colOff>
      <xdr:row>43</xdr:row>
      <xdr:rowOff>53010</xdr:rowOff>
    </xdr:to>
    <xdr:sp macro="" textlink="">
      <xdr:nvSpPr>
        <xdr:cNvPr id="74" name="Runde Klammer links/rechts 73"/>
        <xdr:cNvSpPr/>
      </xdr:nvSpPr>
      <xdr:spPr>
        <a:xfrm>
          <a:off x="7726680" y="896178"/>
          <a:ext cx="304800" cy="589392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29</xdr:col>
      <xdr:colOff>26504</xdr:colOff>
      <xdr:row>39</xdr:row>
      <xdr:rowOff>159026</xdr:rowOff>
    </xdr:from>
    <xdr:to>
      <xdr:col>29</xdr:col>
      <xdr:colOff>331304</xdr:colOff>
      <xdr:row>43</xdr:row>
      <xdr:rowOff>39758</xdr:rowOff>
    </xdr:to>
    <xdr:sp macro="" textlink="">
      <xdr:nvSpPr>
        <xdr:cNvPr id="75" name="Runde Klammer links/rechts 74"/>
        <xdr:cNvSpPr/>
      </xdr:nvSpPr>
      <xdr:spPr>
        <a:xfrm>
          <a:off x="8362784" y="882926"/>
          <a:ext cx="304800" cy="589392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33</xdr:col>
      <xdr:colOff>13252</xdr:colOff>
      <xdr:row>41</xdr:row>
      <xdr:rowOff>6625</xdr:rowOff>
    </xdr:from>
    <xdr:to>
      <xdr:col>33</xdr:col>
      <xdr:colOff>159027</xdr:colOff>
      <xdr:row>41</xdr:row>
      <xdr:rowOff>6626</xdr:rowOff>
    </xdr:to>
    <xdr:cxnSp macro="">
      <xdr:nvCxnSpPr>
        <xdr:cNvPr id="76" name="Gerade Verbindung mit Pfeil 75"/>
        <xdr:cNvCxnSpPr/>
      </xdr:nvCxnSpPr>
      <xdr:spPr>
        <a:xfrm flipV="1">
          <a:off x="9705892" y="1081045"/>
          <a:ext cx="145775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6626</xdr:colOff>
      <xdr:row>39</xdr:row>
      <xdr:rowOff>165652</xdr:rowOff>
    </xdr:from>
    <xdr:to>
      <xdr:col>35</xdr:col>
      <xdr:colOff>6626</xdr:colOff>
      <xdr:row>43</xdr:row>
      <xdr:rowOff>46384</xdr:rowOff>
    </xdr:to>
    <xdr:sp macro="" textlink="">
      <xdr:nvSpPr>
        <xdr:cNvPr id="77" name="Runde Klammer links/rechts 76"/>
        <xdr:cNvSpPr/>
      </xdr:nvSpPr>
      <xdr:spPr>
        <a:xfrm>
          <a:off x="10004066" y="889552"/>
          <a:ext cx="289560" cy="589392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36</xdr:col>
      <xdr:colOff>0</xdr:colOff>
      <xdr:row>39</xdr:row>
      <xdr:rowOff>172278</xdr:rowOff>
    </xdr:from>
    <xdr:to>
      <xdr:col>37</xdr:col>
      <xdr:colOff>0</xdr:colOff>
      <xdr:row>43</xdr:row>
      <xdr:rowOff>53010</xdr:rowOff>
    </xdr:to>
    <xdr:sp macro="" textlink="">
      <xdr:nvSpPr>
        <xdr:cNvPr id="78" name="Runde Klammer links/rechts 77"/>
        <xdr:cNvSpPr/>
      </xdr:nvSpPr>
      <xdr:spPr>
        <a:xfrm>
          <a:off x="10629900" y="896178"/>
          <a:ext cx="312420" cy="589392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38</xdr:col>
      <xdr:colOff>26504</xdr:colOff>
      <xdr:row>39</xdr:row>
      <xdr:rowOff>159026</xdr:rowOff>
    </xdr:from>
    <xdr:to>
      <xdr:col>38</xdr:col>
      <xdr:colOff>331304</xdr:colOff>
      <xdr:row>43</xdr:row>
      <xdr:rowOff>39758</xdr:rowOff>
    </xdr:to>
    <xdr:sp macro="" textlink="">
      <xdr:nvSpPr>
        <xdr:cNvPr id="79" name="Runde Klammer links/rechts 78"/>
        <xdr:cNvSpPr/>
      </xdr:nvSpPr>
      <xdr:spPr>
        <a:xfrm>
          <a:off x="11296484" y="882926"/>
          <a:ext cx="304800" cy="589392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2</xdr:col>
      <xdr:colOff>39757</xdr:colOff>
      <xdr:row>47</xdr:row>
      <xdr:rowOff>13252</xdr:rowOff>
    </xdr:from>
    <xdr:to>
      <xdr:col>2</xdr:col>
      <xdr:colOff>291547</xdr:colOff>
      <xdr:row>47</xdr:row>
      <xdr:rowOff>13252</xdr:rowOff>
    </xdr:to>
    <xdr:cxnSp macro="">
      <xdr:nvCxnSpPr>
        <xdr:cNvPr id="80" name="Gerade Verbindung mit Pfeil 79"/>
        <xdr:cNvCxnSpPr/>
      </xdr:nvCxnSpPr>
      <xdr:spPr>
        <a:xfrm>
          <a:off x="306457" y="5088172"/>
          <a:ext cx="22893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4638</xdr:colOff>
      <xdr:row>45</xdr:row>
      <xdr:rowOff>160019</xdr:rowOff>
    </xdr:from>
    <xdr:to>
      <xdr:col>4</xdr:col>
      <xdr:colOff>251459</xdr:colOff>
      <xdr:row>49</xdr:row>
      <xdr:rowOff>27498</xdr:rowOff>
    </xdr:to>
    <xdr:sp macro="" textlink="">
      <xdr:nvSpPr>
        <xdr:cNvPr id="81" name="Runde Klammer links/rechts 80"/>
        <xdr:cNvSpPr/>
      </xdr:nvSpPr>
      <xdr:spPr>
        <a:xfrm>
          <a:off x="1109538" y="8016239"/>
          <a:ext cx="246821" cy="576139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6</xdr:col>
      <xdr:colOff>39757</xdr:colOff>
      <xdr:row>47</xdr:row>
      <xdr:rowOff>13252</xdr:rowOff>
    </xdr:from>
    <xdr:to>
      <xdr:col>6</xdr:col>
      <xdr:colOff>291547</xdr:colOff>
      <xdr:row>47</xdr:row>
      <xdr:rowOff>13252</xdr:rowOff>
    </xdr:to>
    <xdr:cxnSp macro="">
      <xdr:nvCxnSpPr>
        <xdr:cNvPr id="82" name="Gerade Verbindung mit Pfeil 81"/>
        <xdr:cNvCxnSpPr/>
      </xdr:nvCxnSpPr>
      <xdr:spPr>
        <a:xfrm>
          <a:off x="573157" y="8219992"/>
          <a:ext cx="22893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19878</xdr:colOff>
      <xdr:row>45</xdr:row>
      <xdr:rowOff>152399</xdr:rowOff>
    </xdr:from>
    <xdr:to>
      <xdr:col>8</xdr:col>
      <xdr:colOff>304799</xdr:colOff>
      <xdr:row>49</xdr:row>
      <xdr:rowOff>19878</xdr:rowOff>
    </xdr:to>
    <xdr:sp macro="" textlink="">
      <xdr:nvSpPr>
        <xdr:cNvPr id="83" name="Runde Klammer links/rechts 82"/>
        <xdr:cNvSpPr/>
      </xdr:nvSpPr>
      <xdr:spPr>
        <a:xfrm>
          <a:off x="1124778" y="8008619"/>
          <a:ext cx="246821" cy="568519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12</xdr:col>
      <xdr:colOff>39757</xdr:colOff>
      <xdr:row>47</xdr:row>
      <xdr:rowOff>13252</xdr:rowOff>
    </xdr:from>
    <xdr:to>
      <xdr:col>12</xdr:col>
      <xdr:colOff>291547</xdr:colOff>
      <xdr:row>47</xdr:row>
      <xdr:rowOff>13252</xdr:rowOff>
    </xdr:to>
    <xdr:cxnSp macro="">
      <xdr:nvCxnSpPr>
        <xdr:cNvPr id="84" name="Gerade Verbindung mit Pfeil 83"/>
        <xdr:cNvCxnSpPr/>
      </xdr:nvCxnSpPr>
      <xdr:spPr>
        <a:xfrm>
          <a:off x="573157" y="8219992"/>
          <a:ext cx="22893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19878</xdr:colOff>
      <xdr:row>45</xdr:row>
      <xdr:rowOff>152399</xdr:rowOff>
    </xdr:from>
    <xdr:to>
      <xdr:col>14</xdr:col>
      <xdr:colOff>304799</xdr:colOff>
      <xdr:row>49</xdr:row>
      <xdr:rowOff>19878</xdr:rowOff>
    </xdr:to>
    <xdr:sp macro="" textlink="">
      <xdr:nvSpPr>
        <xdr:cNvPr id="85" name="Runde Klammer links/rechts 84"/>
        <xdr:cNvSpPr/>
      </xdr:nvSpPr>
      <xdr:spPr>
        <a:xfrm>
          <a:off x="1124778" y="8008619"/>
          <a:ext cx="246821" cy="568519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16</xdr:col>
      <xdr:colOff>39757</xdr:colOff>
      <xdr:row>47</xdr:row>
      <xdr:rowOff>13252</xdr:rowOff>
    </xdr:from>
    <xdr:to>
      <xdr:col>16</xdr:col>
      <xdr:colOff>291547</xdr:colOff>
      <xdr:row>47</xdr:row>
      <xdr:rowOff>13252</xdr:rowOff>
    </xdr:to>
    <xdr:cxnSp macro="">
      <xdr:nvCxnSpPr>
        <xdr:cNvPr id="86" name="Gerade Verbindung mit Pfeil 85"/>
        <xdr:cNvCxnSpPr/>
      </xdr:nvCxnSpPr>
      <xdr:spPr>
        <a:xfrm>
          <a:off x="1678057" y="8219992"/>
          <a:ext cx="22893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19878</xdr:colOff>
      <xdr:row>45</xdr:row>
      <xdr:rowOff>152399</xdr:rowOff>
    </xdr:from>
    <xdr:to>
      <xdr:col>18</xdr:col>
      <xdr:colOff>304799</xdr:colOff>
      <xdr:row>49</xdr:row>
      <xdr:rowOff>19878</xdr:rowOff>
    </xdr:to>
    <xdr:sp macro="" textlink="">
      <xdr:nvSpPr>
        <xdr:cNvPr id="87" name="Runde Klammer links/rechts 86"/>
        <xdr:cNvSpPr/>
      </xdr:nvSpPr>
      <xdr:spPr>
        <a:xfrm>
          <a:off x="2191578" y="8008619"/>
          <a:ext cx="246821" cy="568519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22</xdr:col>
      <xdr:colOff>215017</xdr:colOff>
      <xdr:row>45</xdr:row>
      <xdr:rowOff>173272</xdr:rowOff>
    </xdr:from>
    <xdr:to>
      <xdr:col>23</xdr:col>
      <xdr:colOff>146767</xdr:colOff>
      <xdr:row>45</xdr:row>
      <xdr:rowOff>173272</xdr:rowOff>
    </xdr:to>
    <xdr:cxnSp macro="">
      <xdr:nvCxnSpPr>
        <xdr:cNvPr id="88" name="Gerade Verbindung mit Pfeil 87"/>
        <xdr:cNvCxnSpPr/>
      </xdr:nvCxnSpPr>
      <xdr:spPr>
        <a:xfrm>
          <a:off x="6219577" y="8029492"/>
          <a:ext cx="22893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222637</xdr:colOff>
      <xdr:row>45</xdr:row>
      <xdr:rowOff>173272</xdr:rowOff>
    </xdr:from>
    <xdr:to>
      <xdr:col>24</xdr:col>
      <xdr:colOff>154387</xdr:colOff>
      <xdr:row>45</xdr:row>
      <xdr:rowOff>173272</xdr:rowOff>
    </xdr:to>
    <xdr:cxnSp macro="">
      <xdr:nvCxnSpPr>
        <xdr:cNvPr id="89" name="Gerade Verbindung mit Pfeil 88"/>
        <xdr:cNvCxnSpPr/>
      </xdr:nvCxnSpPr>
      <xdr:spPr>
        <a:xfrm>
          <a:off x="6524377" y="8029492"/>
          <a:ext cx="22893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215017</xdr:colOff>
      <xdr:row>47</xdr:row>
      <xdr:rowOff>173272</xdr:rowOff>
    </xdr:from>
    <xdr:to>
      <xdr:col>23</xdr:col>
      <xdr:colOff>146767</xdr:colOff>
      <xdr:row>47</xdr:row>
      <xdr:rowOff>173272</xdr:rowOff>
    </xdr:to>
    <xdr:cxnSp macro="">
      <xdr:nvCxnSpPr>
        <xdr:cNvPr id="90" name="Gerade Verbindung mit Pfeil 89"/>
        <xdr:cNvCxnSpPr/>
      </xdr:nvCxnSpPr>
      <xdr:spPr>
        <a:xfrm>
          <a:off x="6219577" y="8029492"/>
          <a:ext cx="22893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222637</xdr:colOff>
      <xdr:row>47</xdr:row>
      <xdr:rowOff>173272</xdr:rowOff>
    </xdr:from>
    <xdr:to>
      <xdr:col>24</xdr:col>
      <xdr:colOff>154387</xdr:colOff>
      <xdr:row>47</xdr:row>
      <xdr:rowOff>173272</xdr:rowOff>
    </xdr:to>
    <xdr:cxnSp macro="">
      <xdr:nvCxnSpPr>
        <xdr:cNvPr id="91" name="Gerade Verbindung mit Pfeil 90"/>
        <xdr:cNvCxnSpPr/>
      </xdr:nvCxnSpPr>
      <xdr:spPr>
        <a:xfrm>
          <a:off x="6524377" y="8029492"/>
          <a:ext cx="22893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39757</xdr:colOff>
      <xdr:row>53</xdr:row>
      <xdr:rowOff>13252</xdr:rowOff>
    </xdr:from>
    <xdr:to>
      <xdr:col>2</xdr:col>
      <xdr:colOff>291547</xdr:colOff>
      <xdr:row>53</xdr:row>
      <xdr:rowOff>13252</xdr:rowOff>
    </xdr:to>
    <xdr:cxnSp macro="">
      <xdr:nvCxnSpPr>
        <xdr:cNvPr id="61" name="Gerade Verbindung mit Pfeil 60"/>
        <xdr:cNvCxnSpPr/>
      </xdr:nvCxnSpPr>
      <xdr:spPr>
        <a:xfrm>
          <a:off x="573157" y="7183672"/>
          <a:ext cx="22893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4638</xdr:colOff>
      <xdr:row>51</xdr:row>
      <xdr:rowOff>160019</xdr:rowOff>
    </xdr:from>
    <xdr:to>
      <xdr:col>4</xdr:col>
      <xdr:colOff>251459</xdr:colOff>
      <xdr:row>55</xdr:row>
      <xdr:rowOff>27498</xdr:rowOff>
    </xdr:to>
    <xdr:sp macro="" textlink="">
      <xdr:nvSpPr>
        <xdr:cNvPr id="62" name="Runde Klammer links/rechts 61"/>
        <xdr:cNvSpPr/>
      </xdr:nvSpPr>
      <xdr:spPr>
        <a:xfrm>
          <a:off x="1109538" y="6987539"/>
          <a:ext cx="246821" cy="568519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2</xdr:col>
      <xdr:colOff>39757</xdr:colOff>
      <xdr:row>59</xdr:row>
      <xdr:rowOff>13252</xdr:rowOff>
    </xdr:from>
    <xdr:to>
      <xdr:col>2</xdr:col>
      <xdr:colOff>291547</xdr:colOff>
      <xdr:row>59</xdr:row>
      <xdr:rowOff>13252</xdr:rowOff>
    </xdr:to>
    <xdr:cxnSp macro="">
      <xdr:nvCxnSpPr>
        <xdr:cNvPr id="65" name="Gerade Verbindung mit Pfeil 64"/>
        <xdr:cNvCxnSpPr/>
      </xdr:nvCxnSpPr>
      <xdr:spPr>
        <a:xfrm>
          <a:off x="573157" y="8059972"/>
          <a:ext cx="22893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4638</xdr:colOff>
      <xdr:row>57</xdr:row>
      <xdr:rowOff>160019</xdr:rowOff>
    </xdr:from>
    <xdr:to>
      <xdr:col>4</xdr:col>
      <xdr:colOff>251459</xdr:colOff>
      <xdr:row>61</xdr:row>
      <xdr:rowOff>27498</xdr:rowOff>
    </xdr:to>
    <xdr:sp macro="" textlink="">
      <xdr:nvSpPr>
        <xdr:cNvPr id="66" name="Runde Klammer links/rechts 65"/>
        <xdr:cNvSpPr/>
      </xdr:nvSpPr>
      <xdr:spPr>
        <a:xfrm>
          <a:off x="1109538" y="7871459"/>
          <a:ext cx="246821" cy="553279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6</xdr:col>
      <xdr:colOff>39757</xdr:colOff>
      <xdr:row>59</xdr:row>
      <xdr:rowOff>13252</xdr:rowOff>
    </xdr:from>
    <xdr:to>
      <xdr:col>6</xdr:col>
      <xdr:colOff>291547</xdr:colOff>
      <xdr:row>59</xdr:row>
      <xdr:rowOff>13252</xdr:rowOff>
    </xdr:to>
    <xdr:cxnSp macro="">
      <xdr:nvCxnSpPr>
        <xdr:cNvPr id="92" name="Gerade Verbindung mit Pfeil 91"/>
        <xdr:cNvCxnSpPr/>
      </xdr:nvCxnSpPr>
      <xdr:spPr>
        <a:xfrm>
          <a:off x="1678057" y="7183672"/>
          <a:ext cx="22893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27498</xdr:colOff>
      <xdr:row>58</xdr:row>
      <xdr:rowOff>15239</xdr:rowOff>
    </xdr:from>
    <xdr:to>
      <xdr:col>9</xdr:col>
      <xdr:colOff>7619</xdr:colOff>
      <xdr:row>61</xdr:row>
      <xdr:rowOff>35118</xdr:rowOff>
    </xdr:to>
    <xdr:sp macro="" textlink="">
      <xdr:nvSpPr>
        <xdr:cNvPr id="93" name="Runde Klammer links/rechts 92"/>
        <xdr:cNvSpPr/>
      </xdr:nvSpPr>
      <xdr:spPr>
        <a:xfrm>
          <a:off x="2199198" y="8755379"/>
          <a:ext cx="246821" cy="545659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12</xdr:col>
      <xdr:colOff>39757</xdr:colOff>
      <xdr:row>53</xdr:row>
      <xdr:rowOff>13252</xdr:rowOff>
    </xdr:from>
    <xdr:to>
      <xdr:col>12</xdr:col>
      <xdr:colOff>291547</xdr:colOff>
      <xdr:row>53</xdr:row>
      <xdr:rowOff>13252</xdr:rowOff>
    </xdr:to>
    <xdr:cxnSp macro="">
      <xdr:nvCxnSpPr>
        <xdr:cNvPr id="94" name="Gerade Verbindung mit Pfeil 93"/>
        <xdr:cNvCxnSpPr/>
      </xdr:nvCxnSpPr>
      <xdr:spPr>
        <a:xfrm>
          <a:off x="3316357" y="7183672"/>
          <a:ext cx="22893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19878</xdr:colOff>
      <xdr:row>51</xdr:row>
      <xdr:rowOff>152399</xdr:rowOff>
    </xdr:from>
    <xdr:to>
      <xdr:col>14</xdr:col>
      <xdr:colOff>304799</xdr:colOff>
      <xdr:row>55</xdr:row>
      <xdr:rowOff>19878</xdr:rowOff>
    </xdr:to>
    <xdr:sp macro="" textlink="">
      <xdr:nvSpPr>
        <xdr:cNvPr id="95" name="Runde Klammer links/rechts 94"/>
        <xdr:cNvSpPr/>
      </xdr:nvSpPr>
      <xdr:spPr>
        <a:xfrm>
          <a:off x="3829878" y="6987539"/>
          <a:ext cx="269681" cy="560899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30</xdr:col>
      <xdr:colOff>39757</xdr:colOff>
      <xdr:row>59</xdr:row>
      <xdr:rowOff>13252</xdr:rowOff>
    </xdr:from>
    <xdr:to>
      <xdr:col>30</xdr:col>
      <xdr:colOff>291547</xdr:colOff>
      <xdr:row>59</xdr:row>
      <xdr:rowOff>13252</xdr:rowOff>
    </xdr:to>
    <xdr:cxnSp macro="">
      <xdr:nvCxnSpPr>
        <xdr:cNvPr id="96" name="Gerade Verbindung mit Pfeil 95"/>
        <xdr:cNvCxnSpPr/>
      </xdr:nvCxnSpPr>
      <xdr:spPr>
        <a:xfrm>
          <a:off x="573157" y="8928652"/>
          <a:ext cx="22893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4638</xdr:colOff>
      <xdr:row>57</xdr:row>
      <xdr:rowOff>160019</xdr:rowOff>
    </xdr:from>
    <xdr:to>
      <xdr:col>32</xdr:col>
      <xdr:colOff>251459</xdr:colOff>
      <xdr:row>61</xdr:row>
      <xdr:rowOff>27498</xdr:rowOff>
    </xdr:to>
    <xdr:sp macro="" textlink="">
      <xdr:nvSpPr>
        <xdr:cNvPr id="97" name="Runde Klammer links/rechts 96"/>
        <xdr:cNvSpPr/>
      </xdr:nvSpPr>
      <xdr:spPr>
        <a:xfrm>
          <a:off x="1109538" y="8740139"/>
          <a:ext cx="246821" cy="553279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30</xdr:col>
      <xdr:colOff>39757</xdr:colOff>
      <xdr:row>53</xdr:row>
      <xdr:rowOff>13252</xdr:rowOff>
    </xdr:from>
    <xdr:to>
      <xdr:col>30</xdr:col>
      <xdr:colOff>291547</xdr:colOff>
      <xdr:row>53</xdr:row>
      <xdr:rowOff>13252</xdr:rowOff>
    </xdr:to>
    <xdr:cxnSp macro="">
      <xdr:nvCxnSpPr>
        <xdr:cNvPr id="98" name="Gerade Verbindung mit Pfeil 97"/>
        <xdr:cNvCxnSpPr/>
      </xdr:nvCxnSpPr>
      <xdr:spPr>
        <a:xfrm>
          <a:off x="6341497" y="8928652"/>
          <a:ext cx="25179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4638</xdr:colOff>
      <xdr:row>51</xdr:row>
      <xdr:rowOff>160019</xdr:rowOff>
    </xdr:from>
    <xdr:to>
      <xdr:col>32</xdr:col>
      <xdr:colOff>251459</xdr:colOff>
      <xdr:row>55</xdr:row>
      <xdr:rowOff>27498</xdr:rowOff>
    </xdr:to>
    <xdr:sp macro="" textlink="">
      <xdr:nvSpPr>
        <xdr:cNvPr id="99" name="Runde Klammer links/rechts 98"/>
        <xdr:cNvSpPr/>
      </xdr:nvSpPr>
      <xdr:spPr>
        <a:xfrm>
          <a:off x="6900738" y="8740139"/>
          <a:ext cx="246821" cy="553279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35</xdr:col>
      <xdr:colOff>39757</xdr:colOff>
      <xdr:row>53</xdr:row>
      <xdr:rowOff>13252</xdr:rowOff>
    </xdr:from>
    <xdr:to>
      <xdr:col>35</xdr:col>
      <xdr:colOff>291547</xdr:colOff>
      <xdr:row>53</xdr:row>
      <xdr:rowOff>13252</xdr:rowOff>
    </xdr:to>
    <xdr:cxnSp macro="">
      <xdr:nvCxnSpPr>
        <xdr:cNvPr id="100" name="Gerade Verbindung mit Pfeil 99"/>
        <xdr:cNvCxnSpPr/>
      </xdr:nvCxnSpPr>
      <xdr:spPr>
        <a:xfrm>
          <a:off x="8421757" y="8059972"/>
          <a:ext cx="25179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4638</xdr:colOff>
      <xdr:row>51</xdr:row>
      <xdr:rowOff>160019</xdr:rowOff>
    </xdr:from>
    <xdr:to>
      <xdr:col>37</xdr:col>
      <xdr:colOff>251459</xdr:colOff>
      <xdr:row>55</xdr:row>
      <xdr:rowOff>27498</xdr:rowOff>
    </xdr:to>
    <xdr:sp macro="" textlink="">
      <xdr:nvSpPr>
        <xdr:cNvPr id="101" name="Runde Klammer links/rechts 100"/>
        <xdr:cNvSpPr/>
      </xdr:nvSpPr>
      <xdr:spPr>
        <a:xfrm>
          <a:off x="9011478" y="7871459"/>
          <a:ext cx="246821" cy="553279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2"/>
  <sheetViews>
    <sheetView tabSelected="1" workbookViewId="0">
      <selection activeCell="T16" sqref="T16"/>
    </sheetView>
  </sheetViews>
  <sheetFormatPr baseColWidth="10" defaultRowHeight="13.8" x14ac:dyDescent="0.25"/>
  <cols>
    <col min="1" max="3" width="3.88671875" style="1" customWidth="1"/>
    <col min="4" max="4" width="4.44140625" style="1" customWidth="1"/>
    <col min="5" max="6" width="3.88671875" style="2" customWidth="1"/>
    <col min="7" max="10" width="3.88671875" style="1" customWidth="1"/>
    <col min="11" max="11" width="4.44140625" style="1" customWidth="1"/>
    <col min="12" max="14" width="3.88671875" style="1" customWidth="1"/>
    <col min="15" max="15" width="4.21875" style="1" customWidth="1"/>
    <col min="16" max="17" width="3.88671875" style="1" customWidth="1"/>
    <col min="18" max="18" width="4.44140625" style="1" customWidth="1"/>
    <col min="19" max="21" width="3.88671875" style="1" customWidth="1"/>
    <col min="22" max="22" width="1.77734375" style="1" customWidth="1"/>
    <col min="23" max="30" width="4.33203125" style="1" customWidth="1"/>
    <col min="31" max="31" width="5.109375" style="1" customWidth="1"/>
    <col min="32" max="32" width="4.77734375" style="1" customWidth="1"/>
    <col min="33" max="38" width="4.33203125" style="1" customWidth="1"/>
    <col min="39" max="40" width="3.88671875" style="1" customWidth="1"/>
    <col min="41" max="41" width="5.33203125" style="1" customWidth="1"/>
    <col min="42" max="42" width="1.33203125" style="1" customWidth="1"/>
    <col min="43" max="45" width="3.88671875" style="1" customWidth="1"/>
    <col min="46" max="256" width="11.5546875" style="1"/>
    <col min="257" max="259" width="3.88671875" style="1" customWidth="1"/>
    <col min="260" max="260" width="4.44140625" style="1" customWidth="1"/>
    <col min="261" max="266" width="3.88671875" style="1" customWidth="1"/>
    <col min="267" max="267" width="4.44140625" style="1" customWidth="1"/>
    <col min="268" max="270" width="3.88671875" style="1" customWidth="1"/>
    <col min="271" max="271" width="4.21875" style="1" customWidth="1"/>
    <col min="272" max="273" width="3.88671875" style="1" customWidth="1"/>
    <col min="274" max="274" width="4.44140625" style="1" customWidth="1"/>
    <col min="275" max="278" width="3.88671875" style="1" customWidth="1"/>
    <col min="279" max="287" width="4.33203125" style="1" customWidth="1"/>
    <col min="288" max="288" width="6.33203125" style="1" customWidth="1"/>
    <col min="289" max="294" width="4.33203125" style="1" customWidth="1"/>
    <col min="295" max="297" width="3.88671875" style="1" customWidth="1"/>
    <col min="298" max="298" width="6.21875" style="1" customWidth="1"/>
    <col min="299" max="301" width="3.88671875" style="1" customWidth="1"/>
    <col min="302" max="512" width="11.5546875" style="1"/>
    <col min="513" max="515" width="3.88671875" style="1" customWidth="1"/>
    <col min="516" max="516" width="4.44140625" style="1" customWidth="1"/>
    <col min="517" max="522" width="3.88671875" style="1" customWidth="1"/>
    <col min="523" max="523" width="4.44140625" style="1" customWidth="1"/>
    <col min="524" max="526" width="3.88671875" style="1" customWidth="1"/>
    <col min="527" max="527" width="4.21875" style="1" customWidth="1"/>
    <col min="528" max="529" width="3.88671875" style="1" customWidth="1"/>
    <col min="530" max="530" width="4.44140625" style="1" customWidth="1"/>
    <col min="531" max="534" width="3.88671875" style="1" customWidth="1"/>
    <col min="535" max="543" width="4.33203125" style="1" customWidth="1"/>
    <col min="544" max="544" width="6.33203125" style="1" customWidth="1"/>
    <col min="545" max="550" width="4.33203125" style="1" customWidth="1"/>
    <col min="551" max="553" width="3.88671875" style="1" customWidth="1"/>
    <col min="554" max="554" width="6.21875" style="1" customWidth="1"/>
    <col min="555" max="557" width="3.88671875" style="1" customWidth="1"/>
    <col min="558" max="768" width="11.5546875" style="1"/>
    <col min="769" max="771" width="3.88671875" style="1" customWidth="1"/>
    <col min="772" max="772" width="4.44140625" style="1" customWidth="1"/>
    <col min="773" max="778" width="3.88671875" style="1" customWidth="1"/>
    <col min="779" max="779" width="4.44140625" style="1" customWidth="1"/>
    <col min="780" max="782" width="3.88671875" style="1" customWidth="1"/>
    <col min="783" max="783" width="4.21875" style="1" customWidth="1"/>
    <col min="784" max="785" width="3.88671875" style="1" customWidth="1"/>
    <col min="786" max="786" width="4.44140625" style="1" customWidth="1"/>
    <col min="787" max="790" width="3.88671875" style="1" customWidth="1"/>
    <col min="791" max="799" width="4.33203125" style="1" customWidth="1"/>
    <col min="800" max="800" width="6.33203125" style="1" customWidth="1"/>
    <col min="801" max="806" width="4.33203125" style="1" customWidth="1"/>
    <col min="807" max="809" width="3.88671875" style="1" customWidth="1"/>
    <col min="810" max="810" width="6.21875" style="1" customWidth="1"/>
    <col min="811" max="813" width="3.88671875" style="1" customWidth="1"/>
    <col min="814" max="1024" width="11.5546875" style="1"/>
    <col min="1025" max="1027" width="3.88671875" style="1" customWidth="1"/>
    <col min="1028" max="1028" width="4.44140625" style="1" customWidth="1"/>
    <col min="1029" max="1034" width="3.88671875" style="1" customWidth="1"/>
    <col min="1035" max="1035" width="4.44140625" style="1" customWidth="1"/>
    <col min="1036" max="1038" width="3.88671875" style="1" customWidth="1"/>
    <col min="1039" max="1039" width="4.21875" style="1" customWidth="1"/>
    <col min="1040" max="1041" width="3.88671875" style="1" customWidth="1"/>
    <col min="1042" max="1042" width="4.44140625" style="1" customWidth="1"/>
    <col min="1043" max="1046" width="3.88671875" style="1" customWidth="1"/>
    <col min="1047" max="1055" width="4.33203125" style="1" customWidth="1"/>
    <col min="1056" max="1056" width="6.33203125" style="1" customWidth="1"/>
    <col min="1057" max="1062" width="4.33203125" style="1" customWidth="1"/>
    <col min="1063" max="1065" width="3.88671875" style="1" customWidth="1"/>
    <col min="1066" max="1066" width="6.21875" style="1" customWidth="1"/>
    <col min="1067" max="1069" width="3.88671875" style="1" customWidth="1"/>
    <col min="1070" max="1280" width="11.5546875" style="1"/>
    <col min="1281" max="1283" width="3.88671875" style="1" customWidth="1"/>
    <col min="1284" max="1284" width="4.44140625" style="1" customWidth="1"/>
    <col min="1285" max="1290" width="3.88671875" style="1" customWidth="1"/>
    <col min="1291" max="1291" width="4.44140625" style="1" customWidth="1"/>
    <col min="1292" max="1294" width="3.88671875" style="1" customWidth="1"/>
    <col min="1295" max="1295" width="4.21875" style="1" customWidth="1"/>
    <col min="1296" max="1297" width="3.88671875" style="1" customWidth="1"/>
    <col min="1298" max="1298" width="4.44140625" style="1" customWidth="1"/>
    <col min="1299" max="1302" width="3.88671875" style="1" customWidth="1"/>
    <col min="1303" max="1311" width="4.33203125" style="1" customWidth="1"/>
    <col min="1312" max="1312" width="6.33203125" style="1" customWidth="1"/>
    <col min="1313" max="1318" width="4.33203125" style="1" customWidth="1"/>
    <col min="1319" max="1321" width="3.88671875" style="1" customWidth="1"/>
    <col min="1322" max="1322" width="6.21875" style="1" customWidth="1"/>
    <col min="1323" max="1325" width="3.88671875" style="1" customWidth="1"/>
    <col min="1326" max="1536" width="11.5546875" style="1"/>
    <col min="1537" max="1539" width="3.88671875" style="1" customWidth="1"/>
    <col min="1540" max="1540" width="4.44140625" style="1" customWidth="1"/>
    <col min="1541" max="1546" width="3.88671875" style="1" customWidth="1"/>
    <col min="1547" max="1547" width="4.44140625" style="1" customWidth="1"/>
    <col min="1548" max="1550" width="3.88671875" style="1" customWidth="1"/>
    <col min="1551" max="1551" width="4.21875" style="1" customWidth="1"/>
    <col min="1552" max="1553" width="3.88671875" style="1" customWidth="1"/>
    <col min="1554" max="1554" width="4.44140625" style="1" customWidth="1"/>
    <col min="1555" max="1558" width="3.88671875" style="1" customWidth="1"/>
    <col min="1559" max="1567" width="4.33203125" style="1" customWidth="1"/>
    <col min="1568" max="1568" width="6.33203125" style="1" customWidth="1"/>
    <col min="1569" max="1574" width="4.33203125" style="1" customWidth="1"/>
    <col min="1575" max="1577" width="3.88671875" style="1" customWidth="1"/>
    <col min="1578" max="1578" width="6.21875" style="1" customWidth="1"/>
    <col min="1579" max="1581" width="3.88671875" style="1" customWidth="1"/>
    <col min="1582" max="1792" width="11.5546875" style="1"/>
    <col min="1793" max="1795" width="3.88671875" style="1" customWidth="1"/>
    <col min="1796" max="1796" width="4.44140625" style="1" customWidth="1"/>
    <col min="1797" max="1802" width="3.88671875" style="1" customWidth="1"/>
    <col min="1803" max="1803" width="4.44140625" style="1" customWidth="1"/>
    <col min="1804" max="1806" width="3.88671875" style="1" customWidth="1"/>
    <col min="1807" max="1807" width="4.21875" style="1" customWidth="1"/>
    <col min="1808" max="1809" width="3.88671875" style="1" customWidth="1"/>
    <col min="1810" max="1810" width="4.44140625" style="1" customWidth="1"/>
    <col min="1811" max="1814" width="3.88671875" style="1" customWidth="1"/>
    <col min="1815" max="1823" width="4.33203125" style="1" customWidth="1"/>
    <col min="1824" max="1824" width="6.33203125" style="1" customWidth="1"/>
    <col min="1825" max="1830" width="4.33203125" style="1" customWidth="1"/>
    <col min="1831" max="1833" width="3.88671875" style="1" customWidth="1"/>
    <col min="1834" max="1834" width="6.21875" style="1" customWidth="1"/>
    <col min="1835" max="1837" width="3.88671875" style="1" customWidth="1"/>
    <col min="1838" max="2048" width="11.5546875" style="1"/>
    <col min="2049" max="2051" width="3.88671875" style="1" customWidth="1"/>
    <col min="2052" max="2052" width="4.44140625" style="1" customWidth="1"/>
    <col min="2053" max="2058" width="3.88671875" style="1" customWidth="1"/>
    <col min="2059" max="2059" width="4.44140625" style="1" customWidth="1"/>
    <col min="2060" max="2062" width="3.88671875" style="1" customWidth="1"/>
    <col min="2063" max="2063" width="4.21875" style="1" customWidth="1"/>
    <col min="2064" max="2065" width="3.88671875" style="1" customWidth="1"/>
    <col min="2066" max="2066" width="4.44140625" style="1" customWidth="1"/>
    <col min="2067" max="2070" width="3.88671875" style="1" customWidth="1"/>
    <col min="2071" max="2079" width="4.33203125" style="1" customWidth="1"/>
    <col min="2080" max="2080" width="6.33203125" style="1" customWidth="1"/>
    <col min="2081" max="2086" width="4.33203125" style="1" customWidth="1"/>
    <col min="2087" max="2089" width="3.88671875" style="1" customWidth="1"/>
    <col min="2090" max="2090" width="6.21875" style="1" customWidth="1"/>
    <col min="2091" max="2093" width="3.88671875" style="1" customWidth="1"/>
    <col min="2094" max="2304" width="11.5546875" style="1"/>
    <col min="2305" max="2307" width="3.88671875" style="1" customWidth="1"/>
    <col min="2308" max="2308" width="4.44140625" style="1" customWidth="1"/>
    <col min="2309" max="2314" width="3.88671875" style="1" customWidth="1"/>
    <col min="2315" max="2315" width="4.44140625" style="1" customWidth="1"/>
    <col min="2316" max="2318" width="3.88671875" style="1" customWidth="1"/>
    <col min="2319" max="2319" width="4.21875" style="1" customWidth="1"/>
    <col min="2320" max="2321" width="3.88671875" style="1" customWidth="1"/>
    <col min="2322" max="2322" width="4.44140625" style="1" customWidth="1"/>
    <col min="2323" max="2326" width="3.88671875" style="1" customWidth="1"/>
    <col min="2327" max="2335" width="4.33203125" style="1" customWidth="1"/>
    <col min="2336" max="2336" width="6.33203125" style="1" customWidth="1"/>
    <col min="2337" max="2342" width="4.33203125" style="1" customWidth="1"/>
    <col min="2343" max="2345" width="3.88671875" style="1" customWidth="1"/>
    <col min="2346" max="2346" width="6.21875" style="1" customWidth="1"/>
    <col min="2347" max="2349" width="3.88671875" style="1" customWidth="1"/>
    <col min="2350" max="2560" width="11.5546875" style="1"/>
    <col min="2561" max="2563" width="3.88671875" style="1" customWidth="1"/>
    <col min="2564" max="2564" width="4.44140625" style="1" customWidth="1"/>
    <col min="2565" max="2570" width="3.88671875" style="1" customWidth="1"/>
    <col min="2571" max="2571" width="4.44140625" style="1" customWidth="1"/>
    <col min="2572" max="2574" width="3.88671875" style="1" customWidth="1"/>
    <col min="2575" max="2575" width="4.21875" style="1" customWidth="1"/>
    <col min="2576" max="2577" width="3.88671875" style="1" customWidth="1"/>
    <col min="2578" max="2578" width="4.44140625" style="1" customWidth="1"/>
    <col min="2579" max="2582" width="3.88671875" style="1" customWidth="1"/>
    <col min="2583" max="2591" width="4.33203125" style="1" customWidth="1"/>
    <col min="2592" max="2592" width="6.33203125" style="1" customWidth="1"/>
    <col min="2593" max="2598" width="4.33203125" style="1" customWidth="1"/>
    <col min="2599" max="2601" width="3.88671875" style="1" customWidth="1"/>
    <col min="2602" max="2602" width="6.21875" style="1" customWidth="1"/>
    <col min="2603" max="2605" width="3.88671875" style="1" customWidth="1"/>
    <col min="2606" max="2816" width="11.5546875" style="1"/>
    <col min="2817" max="2819" width="3.88671875" style="1" customWidth="1"/>
    <col min="2820" max="2820" width="4.44140625" style="1" customWidth="1"/>
    <col min="2821" max="2826" width="3.88671875" style="1" customWidth="1"/>
    <col min="2827" max="2827" width="4.44140625" style="1" customWidth="1"/>
    <col min="2828" max="2830" width="3.88671875" style="1" customWidth="1"/>
    <col min="2831" max="2831" width="4.21875" style="1" customWidth="1"/>
    <col min="2832" max="2833" width="3.88671875" style="1" customWidth="1"/>
    <col min="2834" max="2834" width="4.44140625" style="1" customWidth="1"/>
    <col min="2835" max="2838" width="3.88671875" style="1" customWidth="1"/>
    <col min="2839" max="2847" width="4.33203125" style="1" customWidth="1"/>
    <col min="2848" max="2848" width="6.33203125" style="1" customWidth="1"/>
    <col min="2849" max="2854" width="4.33203125" style="1" customWidth="1"/>
    <col min="2855" max="2857" width="3.88671875" style="1" customWidth="1"/>
    <col min="2858" max="2858" width="6.21875" style="1" customWidth="1"/>
    <col min="2859" max="2861" width="3.88671875" style="1" customWidth="1"/>
    <col min="2862" max="3072" width="11.5546875" style="1"/>
    <col min="3073" max="3075" width="3.88671875" style="1" customWidth="1"/>
    <col min="3076" max="3076" width="4.44140625" style="1" customWidth="1"/>
    <col min="3077" max="3082" width="3.88671875" style="1" customWidth="1"/>
    <col min="3083" max="3083" width="4.44140625" style="1" customWidth="1"/>
    <col min="3084" max="3086" width="3.88671875" style="1" customWidth="1"/>
    <col min="3087" max="3087" width="4.21875" style="1" customWidth="1"/>
    <col min="3088" max="3089" width="3.88671875" style="1" customWidth="1"/>
    <col min="3090" max="3090" width="4.44140625" style="1" customWidth="1"/>
    <col min="3091" max="3094" width="3.88671875" style="1" customWidth="1"/>
    <col min="3095" max="3103" width="4.33203125" style="1" customWidth="1"/>
    <col min="3104" max="3104" width="6.33203125" style="1" customWidth="1"/>
    <col min="3105" max="3110" width="4.33203125" style="1" customWidth="1"/>
    <col min="3111" max="3113" width="3.88671875" style="1" customWidth="1"/>
    <col min="3114" max="3114" width="6.21875" style="1" customWidth="1"/>
    <col min="3115" max="3117" width="3.88671875" style="1" customWidth="1"/>
    <col min="3118" max="3328" width="11.5546875" style="1"/>
    <col min="3329" max="3331" width="3.88671875" style="1" customWidth="1"/>
    <col min="3332" max="3332" width="4.44140625" style="1" customWidth="1"/>
    <col min="3333" max="3338" width="3.88671875" style="1" customWidth="1"/>
    <col min="3339" max="3339" width="4.44140625" style="1" customWidth="1"/>
    <col min="3340" max="3342" width="3.88671875" style="1" customWidth="1"/>
    <col min="3343" max="3343" width="4.21875" style="1" customWidth="1"/>
    <col min="3344" max="3345" width="3.88671875" style="1" customWidth="1"/>
    <col min="3346" max="3346" width="4.44140625" style="1" customWidth="1"/>
    <col min="3347" max="3350" width="3.88671875" style="1" customWidth="1"/>
    <col min="3351" max="3359" width="4.33203125" style="1" customWidth="1"/>
    <col min="3360" max="3360" width="6.33203125" style="1" customWidth="1"/>
    <col min="3361" max="3366" width="4.33203125" style="1" customWidth="1"/>
    <col min="3367" max="3369" width="3.88671875" style="1" customWidth="1"/>
    <col min="3370" max="3370" width="6.21875" style="1" customWidth="1"/>
    <col min="3371" max="3373" width="3.88671875" style="1" customWidth="1"/>
    <col min="3374" max="3584" width="11.5546875" style="1"/>
    <col min="3585" max="3587" width="3.88671875" style="1" customWidth="1"/>
    <col min="3588" max="3588" width="4.44140625" style="1" customWidth="1"/>
    <col min="3589" max="3594" width="3.88671875" style="1" customWidth="1"/>
    <col min="3595" max="3595" width="4.44140625" style="1" customWidth="1"/>
    <col min="3596" max="3598" width="3.88671875" style="1" customWidth="1"/>
    <col min="3599" max="3599" width="4.21875" style="1" customWidth="1"/>
    <col min="3600" max="3601" width="3.88671875" style="1" customWidth="1"/>
    <col min="3602" max="3602" width="4.44140625" style="1" customWidth="1"/>
    <col min="3603" max="3606" width="3.88671875" style="1" customWidth="1"/>
    <col min="3607" max="3615" width="4.33203125" style="1" customWidth="1"/>
    <col min="3616" max="3616" width="6.33203125" style="1" customWidth="1"/>
    <col min="3617" max="3622" width="4.33203125" style="1" customWidth="1"/>
    <col min="3623" max="3625" width="3.88671875" style="1" customWidth="1"/>
    <col min="3626" max="3626" width="6.21875" style="1" customWidth="1"/>
    <col min="3627" max="3629" width="3.88671875" style="1" customWidth="1"/>
    <col min="3630" max="3840" width="11.5546875" style="1"/>
    <col min="3841" max="3843" width="3.88671875" style="1" customWidth="1"/>
    <col min="3844" max="3844" width="4.44140625" style="1" customWidth="1"/>
    <col min="3845" max="3850" width="3.88671875" style="1" customWidth="1"/>
    <col min="3851" max="3851" width="4.44140625" style="1" customWidth="1"/>
    <col min="3852" max="3854" width="3.88671875" style="1" customWidth="1"/>
    <col min="3855" max="3855" width="4.21875" style="1" customWidth="1"/>
    <col min="3856" max="3857" width="3.88671875" style="1" customWidth="1"/>
    <col min="3858" max="3858" width="4.44140625" style="1" customWidth="1"/>
    <col min="3859" max="3862" width="3.88671875" style="1" customWidth="1"/>
    <col min="3863" max="3871" width="4.33203125" style="1" customWidth="1"/>
    <col min="3872" max="3872" width="6.33203125" style="1" customWidth="1"/>
    <col min="3873" max="3878" width="4.33203125" style="1" customWidth="1"/>
    <col min="3879" max="3881" width="3.88671875" style="1" customWidth="1"/>
    <col min="3882" max="3882" width="6.21875" style="1" customWidth="1"/>
    <col min="3883" max="3885" width="3.88671875" style="1" customWidth="1"/>
    <col min="3886" max="4096" width="11.5546875" style="1"/>
    <col min="4097" max="4099" width="3.88671875" style="1" customWidth="1"/>
    <col min="4100" max="4100" width="4.44140625" style="1" customWidth="1"/>
    <col min="4101" max="4106" width="3.88671875" style="1" customWidth="1"/>
    <col min="4107" max="4107" width="4.44140625" style="1" customWidth="1"/>
    <col min="4108" max="4110" width="3.88671875" style="1" customWidth="1"/>
    <col min="4111" max="4111" width="4.21875" style="1" customWidth="1"/>
    <col min="4112" max="4113" width="3.88671875" style="1" customWidth="1"/>
    <col min="4114" max="4114" width="4.44140625" style="1" customWidth="1"/>
    <col min="4115" max="4118" width="3.88671875" style="1" customWidth="1"/>
    <col min="4119" max="4127" width="4.33203125" style="1" customWidth="1"/>
    <col min="4128" max="4128" width="6.33203125" style="1" customWidth="1"/>
    <col min="4129" max="4134" width="4.33203125" style="1" customWidth="1"/>
    <col min="4135" max="4137" width="3.88671875" style="1" customWidth="1"/>
    <col min="4138" max="4138" width="6.21875" style="1" customWidth="1"/>
    <col min="4139" max="4141" width="3.88671875" style="1" customWidth="1"/>
    <col min="4142" max="4352" width="11.5546875" style="1"/>
    <col min="4353" max="4355" width="3.88671875" style="1" customWidth="1"/>
    <col min="4356" max="4356" width="4.44140625" style="1" customWidth="1"/>
    <col min="4357" max="4362" width="3.88671875" style="1" customWidth="1"/>
    <col min="4363" max="4363" width="4.44140625" style="1" customWidth="1"/>
    <col min="4364" max="4366" width="3.88671875" style="1" customWidth="1"/>
    <col min="4367" max="4367" width="4.21875" style="1" customWidth="1"/>
    <col min="4368" max="4369" width="3.88671875" style="1" customWidth="1"/>
    <col min="4370" max="4370" width="4.44140625" style="1" customWidth="1"/>
    <col min="4371" max="4374" width="3.88671875" style="1" customWidth="1"/>
    <col min="4375" max="4383" width="4.33203125" style="1" customWidth="1"/>
    <col min="4384" max="4384" width="6.33203125" style="1" customWidth="1"/>
    <col min="4385" max="4390" width="4.33203125" style="1" customWidth="1"/>
    <col min="4391" max="4393" width="3.88671875" style="1" customWidth="1"/>
    <col min="4394" max="4394" width="6.21875" style="1" customWidth="1"/>
    <col min="4395" max="4397" width="3.88671875" style="1" customWidth="1"/>
    <col min="4398" max="4608" width="11.5546875" style="1"/>
    <col min="4609" max="4611" width="3.88671875" style="1" customWidth="1"/>
    <col min="4612" max="4612" width="4.44140625" style="1" customWidth="1"/>
    <col min="4613" max="4618" width="3.88671875" style="1" customWidth="1"/>
    <col min="4619" max="4619" width="4.44140625" style="1" customWidth="1"/>
    <col min="4620" max="4622" width="3.88671875" style="1" customWidth="1"/>
    <col min="4623" max="4623" width="4.21875" style="1" customWidth="1"/>
    <col min="4624" max="4625" width="3.88671875" style="1" customWidth="1"/>
    <col min="4626" max="4626" width="4.44140625" style="1" customWidth="1"/>
    <col min="4627" max="4630" width="3.88671875" style="1" customWidth="1"/>
    <col min="4631" max="4639" width="4.33203125" style="1" customWidth="1"/>
    <col min="4640" max="4640" width="6.33203125" style="1" customWidth="1"/>
    <col min="4641" max="4646" width="4.33203125" style="1" customWidth="1"/>
    <col min="4647" max="4649" width="3.88671875" style="1" customWidth="1"/>
    <col min="4650" max="4650" width="6.21875" style="1" customWidth="1"/>
    <col min="4651" max="4653" width="3.88671875" style="1" customWidth="1"/>
    <col min="4654" max="4864" width="11.5546875" style="1"/>
    <col min="4865" max="4867" width="3.88671875" style="1" customWidth="1"/>
    <col min="4868" max="4868" width="4.44140625" style="1" customWidth="1"/>
    <col min="4869" max="4874" width="3.88671875" style="1" customWidth="1"/>
    <col min="4875" max="4875" width="4.44140625" style="1" customWidth="1"/>
    <col min="4876" max="4878" width="3.88671875" style="1" customWidth="1"/>
    <col min="4879" max="4879" width="4.21875" style="1" customWidth="1"/>
    <col min="4880" max="4881" width="3.88671875" style="1" customWidth="1"/>
    <col min="4882" max="4882" width="4.44140625" style="1" customWidth="1"/>
    <col min="4883" max="4886" width="3.88671875" style="1" customWidth="1"/>
    <col min="4887" max="4895" width="4.33203125" style="1" customWidth="1"/>
    <col min="4896" max="4896" width="6.33203125" style="1" customWidth="1"/>
    <col min="4897" max="4902" width="4.33203125" style="1" customWidth="1"/>
    <col min="4903" max="4905" width="3.88671875" style="1" customWidth="1"/>
    <col min="4906" max="4906" width="6.21875" style="1" customWidth="1"/>
    <col min="4907" max="4909" width="3.88671875" style="1" customWidth="1"/>
    <col min="4910" max="5120" width="11.5546875" style="1"/>
    <col min="5121" max="5123" width="3.88671875" style="1" customWidth="1"/>
    <col min="5124" max="5124" width="4.44140625" style="1" customWidth="1"/>
    <col min="5125" max="5130" width="3.88671875" style="1" customWidth="1"/>
    <col min="5131" max="5131" width="4.44140625" style="1" customWidth="1"/>
    <col min="5132" max="5134" width="3.88671875" style="1" customWidth="1"/>
    <col min="5135" max="5135" width="4.21875" style="1" customWidth="1"/>
    <col min="5136" max="5137" width="3.88671875" style="1" customWidth="1"/>
    <col min="5138" max="5138" width="4.44140625" style="1" customWidth="1"/>
    <col min="5139" max="5142" width="3.88671875" style="1" customWidth="1"/>
    <col min="5143" max="5151" width="4.33203125" style="1" customWidth="1"/>
    <col min="5152" max="5152" width="6.33203125" style="1" customWidth="1"/>
    <col min="5153" max="5158" width="4.33203125" style="1" customWidth="1"/>
    <col min="5159" max="5161" width="3.88671875" style="1" customWidth="1"/>
    <col min="5162" max="5162" width="6.21875" style="1" customWidth="1"/>
    <col min="5163" max="5165" width="3.88671875" style="1" customWidth="1"/>
    <col min="5166" max="5376" width="11.5546875" style="1"/>
    <col min="5377" max="5379" width="3.88671875" style="1" customWidth="1"/>
    <col min="5380" max="5380" width="4.44140625" style="1" customWidth="1"/>
    <col min="5381" max="5386" width="3.88671875" style="1" customWidth="1"/>
    <col min="5387" max="5387" width="4.44140625" style="1" customWidth="1"/>
    <col min="5388" max="5390" width="3.88671875" style="1" customWidth="1"/>
    <col min="5391" max="5391" width="4.21875" style="1" customWidth="1"/>
    <col min="5392" max="5393" width="3.88671875" style="1" customWidth="1"/>
    <col min="5394" max="5394" width="4.44140625" style="1" customWidth="1"/>
    <col min="5395" max="5398" width="3.88671875" style="1" customWidth="1"/>
    <col min="5399" max="5407" width="4.33203125" style="1" customWidth="1"/>
    <col min="5408" max="5408" width="6.33203125" style="1" customWidth="1"/>
    <col min="5409" max="5414" width="4.33203125" style="1" customWidth="1"/>
    <col min="5415" max="5417" width="3.88671875" style="1" customWidth="1"/>
    <col min="5418" max="5418" width="6.21875" style="1" customWidth="1"/>
    <col min="5419" max="5421" width="3.88671875" style="1" customWidth="1"/>
    <col min="5422" max="5632" width="11.5546875" style="1"/>
    <col min="5633" max="5635" width="3.88671875" style="1" customWidth="1"/>
    <col min="5636" max="5636" width="4.44140625" style="1" customWidth="1"/>
    <col min="5637" max="5642" width="3.88671875" style="1" customWidth="1"/>
    <col min="5643" max="5643" width="4.44140625" style="1" customWidth="1"/>
    <col min="5644" max="5646" width="3.88671875" style="1" customWidth="1"/>
    <col min="5647" max="5647" width="4.21875" style="1" customWidth="1"/>
    <col min="5648" max="5649" width="3.88671875" style="1" customWidth="1"/>
    <col min="5650" max="5650" width="4.44140625" style="1" customWidth="1"/>
    <col min="5651" max="5654" width="3.88671875" style="1" customWidth="1"/>
    <col min="5655" max="5663" width="4.33203125" style="1" customWidth="1"/>
    <col min="5664" max="5664" width="6.33203125" style="1" customWidth="1"/>
    <col min="5665" max="5670" width="4.33203125" style="1" customWidth="1"/>
    <col min="5671" max="5673" width="3.88671875" style="1" customWidth="1"/>
    <col min="5674" max="5674" width="6.21875" style="1" customWidth="1"/>
    <col min="5675" max="5677" width="3.88671875" style="1" customWidth="1"/>
    <col min="5678" max="5888" width="11.5546875" style="1"/>
    <col min="5889" max="5891" width="3.88671875" style="1" customWidth="1"/>
    <col min="5892" max="5892" width="4.44140625" style="1" customWidth="1"/>
    <col min="5893" max="5898" width="3.88671875" style="1" customWidth="1"/>
    <col min="5899" max="5899" width="4.44140625" style="1" customWidth="1"/>
    <col min="5900" max="5902" width="3.88671875" style="1" customWidth="1"/>
    <col min="5903" max="5903" width="4.21875" style="1" customWidth="1"/>
    <col min="5904" max="5905" width="3.88671875" style="1" customWidth="1"/>
    <col min="5906" max="5906" width="4.44140625" style="1" customWidth="1"/>
    <col min="5907" max="5910" width="3.88671875" style="1" customWidth="1"/>
    <col min="5911" max="5919" width="4.33203125" style="1" customWidth="1"/>
    <col min="5920" max="5920" width="6.33203125" style="1" customWidth="1"/>
    <col min="5921" max="5926" width="4.33203125" style="1" customWidth="1"/>
    <col min="5927" max="5929" width="3.88671875" style="1" customWidth="1"/>
    <col min="5930" max="5930" width="6.21875" style="1" customWidth="1"/>
    <col min="5931" max="5933" width="3.88671875" style="1" customWidth="1"/>
    <col min="5934" max="6144" width="11.5546875" style="1"/>
    <col min="6145" max="6147" width="3.88671875" style="1" customWidth="1"/>
    <col min="6148" max="6148" width="4.44140625" style="1" customWidth="1"/>
    <col min="6149" max="6154" width="3.88671875" style="1" customWidth="1"/>
    <col min="6155" max="6155" width="4.44140625" style="1" customWidth="1"/>
    <col min="6156" max="6158" width="3.88671875" style="1" customWidth="1"/>
    <col min="6159" max="6159" width="4.21875" style="1" customWidth="1"/>
    <col min="6160" max="6161" width="3.88671875" style="1" customWidth="1"/>
    <col min="6162" max="6162" width="4.44140625" style="1" customWidth="1"/>
    <col min="6163" max="6166" width="3.88671875" style="1" customWidth="1"/>
    <col min="6167" max="6175" width="4.33203125" style="1" customWidth="1"/>
    <col min="6176" max="6176" width="6.33203125" style="1" customWidth="1"/>
    <col min="6177" max="6182" width="4.33203125" style="1" customWidth="1"/>
    <col min="6183" max="6185" width="3.88671875" style="1" customWidth="1"/>
    <col min="6186" max="6186" width="6.21875" style="1" customWidth="1"/>
    <col min="6187" max="6189" width="3.88671875" style="1" customWidth="1"/>
    <col min="6190" max="6400" width="11.5546875" style="1"/>
    <col min="6401" max="6403" width="3.88671875" style="1" customWidth="1"/>
    <col min="6404" max="6404" width="4.44140625" style="1" customWidth="1"/>
    <col min="6405" max="6410" width="3.88671875" style="1" customWidth="1"/>
    <col min="6411" max="6411" width="4.44140625" style="1" customWidth="1"/>
    <col min="6412" max="6414" width="3.88671875" style="1" customWidth="1"/>
    <col min="6415" max="6415" width="4.21875" style="1" customWidth="1"/>
    <col min="6416" max="6417" width="3.88671875" style="1" customWidth="1"/>
    <col min="6418" max="6418" width="4.44140625" style="1" customWidth="1"/>
    <col min="6419" max="6422" width="3.88671875" style="1" customWidth="1"/>
    <col min="6423" max="6431" width="4.33203125" style="1" customWidth="1"/>
    <col min="6432" max="6432" width="6.33203125" style="1" customWidth="1"/>
    <col min="6433" max="6438" width="4.33203125" style="1" customWidth="1"/>
    <col min="6439" max="6441" width="3.88671875" style="1" customWidth="1"/>
    <col min="6442" max="6442" width="6.21875" style="1" customWidth="1"/>
    <col min="6443" max="6445" width="3.88671875" style="1" customWidth="1"/>
    <col min="6446" max="6656" width="11.5546875" style="1"/>
    <col min="6657" max="6659" width="3.88671875" style="1" customWidth="1"/>
    <col min="6660" max="6660" width="4.44140625" style="1" customWidth="1"/>
    <col min="6661" max="6666" width="3.88671875" style="1" customWidth="1"/>
    <col min="6667" max="6667" width="4.44140625" style="1" customWidth="1"/>
    <col min="6668" max="6670" width="3.88671875" style="1" customWidth="1"/>
    <col min="6671" max="6671" width="4.21875" style="1" customWidth="1"/>
    <col min="6672" max="6673" width="3.88671875" style="1" customWidth="1"/>
    <col min="6674" max="6674" width="4.44140625" style="1" customWidth="1"/>
    <col min="6675" max="6678" width="3.88671875" style="1" customWidth="1"/>
    <col min="6679" max="6687" width="4.33203125" style="1" customWidth="1"/>
    <col min="6688" max="6688" width="6.33203125" style="1" customWidth="1"/>
    <col min="6689" max="6694" width="4.33203125" style="1" customWidth="1"/>
    <col min="6695" max="6697" width="3.88671875" style="1" customWidth="1"/>
    <col min="6698" max="6698" width="6.21875" style="1" customWidth="1"/>
    <col min="6699" max="6701" width="3.88671875" style="1" customWidth="1"/>
    <col min="6702" max="6912" width="11.5546875" style="1"/>
    <col min="6913" max="6915" width="3.88671875" style="1" customWidth="1"/>
    <col min="6916" max="6916" width="4.44140625" style="1" customWidth="1"/>
    <col min="6917" max="6922" width="3.88671875" style="1" customWidth="1"/>
    <col min="6923" max="6923" width="4.44140625" style="1" customWidth="1"/>
    <col min="6924" max="6926" width="3.88671875" style="1" customWidth="1"/>
    <col min="6927" max="6927" width="4.21875" style="1" customWidth="1"/>
    <col min="6928" max="6929" width="3.88671875" style="1" customWidth="1"/>
    <col min="6930" max="6930" width="4.44140625" style="1" customWidth="1"/>
    <col min="6931" max="6934" width="3.88671875" style="1" customWidth="1"/>
    <col min="6935" max="6943" width="4.33203125" style="1" customWidth="1"/>
    <col min="6944" max="6944" width="6.33203125" style="1" customWidth="1"/>
    <col min="6945" max="6950" width="4.33203125" style="1" customWidth="1"/>
    <col min="6951" max="6953" width="3.88671875" style="1" customWidth="1"/>
    <col min="6954" max="6954" width="6.21875" style="1" customWidth="1"/>
    <col min="6955" max="6957" width="3.88671875" style="1" customWidth="1"/>
    <col min="6958" max="7168" width="11.5546875" style="1"/>
    <col min="7169" max="7171" width="3.88671875" style="1" customWidth="1"/>
    <col min="7172" max="7172" width="4.44140625" style="1" customWidth="1"/>
    <col min="7173" max="7178" width="3.88671875" style="1" customWidth="1"/>
    <col min="7179" max="7179" width="4.44140625" style="1" customWidth="1"/>
    <col min="7180" max="7182" width="3.88671875" style="1" customWidth="1"/>
    <col min="7183" max="7183" width="4.21875" style="1" customWidth="1"/>
    <col min="7184" max="7185" width="3.88671875" style="1" customWidth="1"/>
    <col min="7186" max="7186" width="4.44140625" style="1" customWidth="1"/>
    <col min="7187" max="7190" width="3.88671875" style="1" customWidth="1"/>
    <col min="7191" max="7199" width="4.33203125" style="1" customWidth="1"/>
    <col min="7200" max="7200" width="6.33203125" style="1" customWidth="1"/>
    <col min="7201" max="7206" width="4.33203125" style="1" customWidth="1"/>
    <col min="7207" max="7209" width="3.88671875" style="1" customWidth="1"/>
    <col min="7210" max="7210" width="6.21875" style="1" customWidth="1"/>
    <col min="7211" max="7213" width="3.88671875" style="1" customWidth="1"/>
    <col min="7214" max="7424" width="11.5546875" style="1"/>
    <col min="7425" max="7427" width="3.88671875" style="1" customWidth="1"/>
    <col min="7428" max="7428" width="4.44140625" style="1" customWidth="1"/>
    <col min="7429" max="7434" width="3.88671875" style="1" customWidth="1"/>
    <col min="7435" max="7435" width="4.44140625" style="1" customWidth="1"/>
    <col min="7436" max="7438" width="3.88671875" style="1" customWidth="1"/>
    <col min="7439" max="7439" width="4.21875" style="1" customWidth="1"/>
    <col min="7440" max="7441" width="3.88671875" style="1" customWidth="1"/>
    <col min="7442" max="7442" width="4.44140625" style="1" customWidth="1"/>
    <col min="7443" max="7446" width="3.88671875" style="1" customWidth="1"/>
    <col min="7447" max="7455" width="4.33203125" style="1" customWidth="1"/>
    <col min="7456" max="7456" width="6.33203125" style="1" customWidth="1"/>
    <col min="7457" max="7462" width="4.33203125" style="1" customWidth="1"/>
    <col min="7463" max="7465" width="3.88671875" style="1" customWidth="1"/>
    <col min="7466" max="7466" width="6.21875" style="1" customWidth="1"/>
    <col min="7467" max="7469" width="3.88671875" style="1" customWidth="1"/>
    <col min="7470" max="7680" width="11.5546875" style="1"/>
    <col min="7681" max="7683" width="3.88671875" style="1" customWidth="1"/>
    <col min="7684" max="7684" width="4.44140625" style="1" customWidth="1"/>
    <col min="7685" max="7690" width="3.88671875" style="1" customWidth="1"/>
    <col min="7691" max="7691" width="4.44140625" style="1" customWidth="1"/>
    <col min="7692" max="7694" width="3.88671875" style="1" customWidth="1"/>
    <col min="7695" max="7695" width="4.21875" style="1" customWidth="1"/>
    <col min="7696" max="7697" width="3.88671875" style="1" customWidth="1"/>
    <col min="7698" max="7698" width="4.44140625" style="1" customWidth="1"/>
    <col min="7699" max="7702" width="3.88671875" style="1" customWidth="1"/>
    <col min="7703" max="7711" width="4.33203125" style="1" customWidth="1"/>
    <col min="7712" max="7712" width="6.33203125" style="1" customWidth="1"/>
    <col min="7713" max="7718" width="4.33203125" style="1" customWidth="1"/>
    <col min="7719" max="7721" width="3.88671875" style="1" customWidth="1"/>
    <col min="7722" max="7722" width="6.21875" style="1" customWidth="1"/>
    <col min="7723" max="7725" width="3.88671875" style="1" customWidth="1"/>
    <col min="7726" max="7936" width="11.5546875" style="1"/>
    <col min="7937" max="7939" width="3.88671875" style="1" customWidth="1"/>
    <col min="7940" max="7940" width="4.44140625" style="1" customWidth="1"/>
    <col min="7941" max="7946" width="3.88671875" style="1" customWidth="1"/>
    <col min="7947" max="7947" width="4.44140625" style="1" customWidth="1"/>
    <col min="7948" max="7950" width="3.88671875" style="1" customWidth="1"/>
    <col min="7951" max="7951" width="4.21875" style="1" customWidth="1"/>
    <col min="7952" max="7953" width="3.88671875" style="1" customWidth="1"/>
    <col min="7954" max="7954" width="4.44140625" style="1" customWidth="1"/>
    <col min="7955" max="7958" width="3.88671875" style="1" customWidth="1"/>
    <col min="7959" max="7967" width="4.33203125" style="1" customWidth="1"/>
    <col min="7968" max="7968" width="6.33203125" style="1" customWidth="1"/>
    <col min="7969" max="7974" width="4.33203125" style="1" customWidth="1"/>
    <col min="7975" max="7977" width="3.88671875" style="1" customWidth="1"/>
    <col min="7978" max="7978" width="6.21875" style="1" customWidth="1"/>
    <col min="7979" max="7981" width="3.88671875" style="1" customWidth="1"/>
    <col min="7982" max="8192" width="11.5546875" style="1"/>
    <col min="8193" max="8195" width="3.88671875" style="1" customWidth="1"/>
    <col min="8196" max="8196" width="4.44140625" style="1" customWidth="1"/>
    <col min="8197" max="8202" width="3.88671875" style="1" customWidth="1"/>
    <col min="8203" max="8203" width="4.44140625" style="1" customWidth="1"/>
    <col min="8204" max="8206" width="3.88671875" style="1" customWidth="1"/>
    <col min="8207" max="8207" width="4.21875" style="1" customWidth="1"/>
    <col min="8208" max="8209" width="3.88671875" style="1" customWidth="1"/>
    <col min="8210" max="8210" width="4.44140625" style="1" customWidth="1"/>
    <col min="8211" max="8214" width="3.88671875" style="1" customWidth="1"/>
    <col min="8215" max="8223" width="4.33203125" style="1" customWidth="1"/>
    <col min="8224" max="8224" width="6.33203125" style="1" customWidth="1"/>
    <col min="8225" max="8230" width="4.33203125" style="1" customWidth="1"/>
    <col min="8231" max="8233" width="3.88671875" style="1" customWidth="1"/>
    <col min="8234" max="8234" width="6.21875" style="1" customWidth="1"/>
    <col min="8235" max="8237" width="3.88671875" style="1" customWidth="1"/>
    <col min="8238" max="8448" width="11.5546875" style="1"/>
    <col min="8449" max="8451" width="3.88671875" style="1" customWidth="1"/>
    <col min="8452" max="8452" width="4.44140625" style="1" customWidth="1"/>
    <col min="8453" max="8458" width="3.88671875" style="1" customWidth="1"/>
    <col min="8459" max="8459" width="4.44140625" style="1" customWidth="1"/>
    <col min="8460" max="8462" width="3.88671875" style="1" customWidth="1"/>
    <col min="8463" max="8463" width="4.21875" style="1" customWidth="1"/>
    <col min="8464" max="8465" width="3.88671875" style="1" customWidth="1"/>
    <col min="8466" max="8466" width="4.44140625" style="1" customWidth="1"/>
    <col min="8467" max="8470" width="3.88671875" style="1" customWidth="1"/>
    <col min="8471" max="8479" width="4.33203125" style="1" customWidth="1"/>
    <col min="8480" max="8480" width="6.33203125" style="1" customWidth="1"/>
    <col min="8481" max="8486" width="4.33203125" style="1" customWidth="1"/>
    <col min="8487" max="8489" width="3.88671875" style="1" customWidth="1"/>
    <col min="8490" max="8490" width="6.21875" style="1" customWidth="1"/>
    <col min="8491" max="8493" width="3.88671875" style="1" customWidth="1"/>
    <col min="8494" max="8704" width="11.5546875" style="1"/>
    <col min="8705" max="8707" width="3.88671875" style="1" customWidth="1"/>
    <col min="8708" max="8708" width="4.44140625" style="1" customWidth="1"/>
    <col min="8709" max="8714" width="3.88671875" style="1" customWidth="1"/>
    <col min="8715" max="8715" width="4.44140625" style="1" customWidth="1"/>
    <col min="8716" max="8718" width="3.88671875" style="1" customWidth="1"/>
    <col min="8719" max="8719" width="4.21875" style="1" customWidth="1"/>
    <col min="8720" max="8721" width="3.88671875" style="1" customWidth="1"/>
    <col min="8722" max="8722" width="4.44140625" style="1" customWidth="1"/>
    <col min="8723" max="8726" width="3.88671875" style="1" customWidth="1"/>
    <col min="8727" max="8735" width="4.33203125" style="1" customWidth="1"/>
    <col min="8736" max="8736" width="6.33203125" style="1" customWidth="1"/>
    <col min="8737" max="8742" width="4.33203125" style="1" customWidth="1"/>
    <col min="8743" max="8745" width="3.88671875" style="1" customWidth="1"/>
    <col min="8746" max="8746" width="6.21875" style="1" customWidth="1"/>
    <col min="8747" max="8749" width="3.88671875" style="1" customWidth="1"/>
    <col min="8750" max="8960" width="11.5546875" style="1"/>
    <col min="8961" max="8963" width="3.88671875" style="1" customWidth="1"/>
    <col min="8964" max="8964" width="4.44140625" style="1" customWidth="1"/>
    <col min="8965" max="8970" width="3.88671875" style="1" customWidth="1"/>
    <col min="8971" max="8971" width="4.44140625" style="1" customWidth="1"/>
    <col min="8972" max="8974" width="3.88671875" style="1" customWidth="1"/>
    <col min="8975" max="8975" width="4.21875" style="1" customWidth="1"/>
    <col min="8976" max="8977" width="3.88671875" style="1" customWidth="1"/>
    <col min="8978" max="8978" width="4.44140625" style="1" customWidth="1"/>
    <col min="8979" max="8982" width="3.88671875" style="1" customWidth="1"/>
    <col min="8983" max="8991" width="4.33203125" style="1" customWidth="1"/>
    <col min="8992" max="8992" width="6.33203125" style="1" customWidth="1"/>
    <col min="8993" max="8998" width="4.33203125" style="1" customWidth="1"/>
    <col min="8999" max="9001" width="3.88671875" style="1" customWidth="1"/>
    <col min="9002" max="9002" width="6.21875" style="1" customWidth="1"/>
    <col min="9003" max="9005" width="3.88671875" style="1" customWidth="1"/>
    <col min="9006" max="9216" width="11.5546875" style="1"/>
    <col min="9217" max="9219" width="3.88671875" style="1" customWidth="1"/>
    <col min="9220" max="9220" width="4.44140625" style="1" customWidth="1"/>
    <col min="9221" max="9226" width="3.88671875" style="1" customWidth="1"/>
    <col min="9227" max="9227" width="4.44140625" style="1" customWidth="1"/>
    <col min="9228" max="9230" width="3.88671875" style="1" customWidth="1"/>
    <col min="9231" max="9231" width="4.21875" style="1" customWidth="1"/>
    <col min="9232" max="9233" width="3.88671875" style="1" customWidth="1"/>
    <col min="9234" max="9234" width="4.44140625" style="1" customWidth="1"/>
    <col min="9235" max="9238" width="3.88671875" style="1" customWidth="1"/>
    <col min="9239" max="9247" width="4.33203125" style="1" customWidth="1"/>
    <col min="9248" max="9248" width="6.33203125" style="1" customWidth="1"/>
    <col min="9249" max="9254" width="4.33203125" style="1" customWidth="1"/>
    <col min="9255" max="9257" width="3.88671875" style="1" customWidth="1"/>
    <col min="9258" max="9258" width="6.21875" style="1" customWidth="1"/>
    <col min="9259" max="9261" width="3.88671875" style="1" customWidth="1"/>
    <col min="9262" max="9472" width="11.5546875" style="1"/>
    <col min="9473" max="9475" width="3.88671875" style="1" customWidth="1"/>
    <col min="9476" max="9476" width="4.44140625" style="1" customWidth="1"/>
    <col min="9477" max="9482" width="3.88671875" style="1" customWidth="1"/>
    <col min="9483" max="9483" width="4.44140625" style="1" customWidth="1"/>
    <col min="9484" max="9486" width="3.88671875" style="1" customWidth="1"/>
    <col min="9487" max="9487" width="4.21875" style="1" customWidth="1"/>
    <col min="9488" max="9489" width="3.88671875" style="1" customWidth="1"/>
    <col min="9490" max="9490" width="4.44140625" style="1" customWidth="1"/>
    <col min="9491" max="9494" width="3.88671875" style="1" customWidth="1"/>
    <col min="9495" max="9503" width="4.33203125" style="1" customWidth="1"/>
    <col min="9504" max="9504" width="6.33203125" style="1" customWidth="1"/>
    <col min="9505" max="9510" width="4.33203125" style="1" customWidth="1"/>
    <col min="9511" max="9513" width="3.88671875" style="1" customWidth="1"/>
    <col min="9514" max="9514" width="6.21875" style="1" customWidth="1"/>
    <col min="9515" max="9517" width="3.88671875" style="1" customWidth="1"/>
    <col min="9518" max="9728" width="11.5546875" style="1"/>
    <col min="9729" max="9731" width="3.88671875" style="1" customWidth="1"/>
    <col min="9732" max="9732" width="4.44140625" style="1" customWidth="1"/>
    <col min="9733" max="9738" width="3.88671875" style="1" customWidth="1"/>
    <col min="9739" max="9739" width="4.44140625" style="1" customWidth="1"/>
    <col min="9740" max="9742" width="3.88671875" style="1" customWidth="1"/>
    <col min="9743" max="9743" width="4.21875" style="1" customWidth="1"/>
    <col min="9744" max="9745" width="3.88671875" style="1" customWidth="1"/>
    <col min="9746" max="9746" width="4.44140625" style="1" customWidth="1"/>
    <col min="9747" max="9750" width="3.88671875" style="1" customWidth="1"/>
    <col min="9751" max="9759" width="4.33203125" style="1" customWidth="1"/>
    <col min="9760" max="9760" width="6.33203125" style="1" customWidth="1"/>
    <col min="9761" max="9766" width="4.33203125" style="1" customWidth="1"/>
    <col min="9767" max="9769" width="3.88671875" style="1" customWidth="1"/>
    <col min="9770" max="9770" width="6.21875" style="1" customWidth="1"/>
    <col min="9771" max="9773" width="3.88671875" style="1" customWidth="1"/>
    <col min="9774" max="9984" width="11.5546875" style="1"/>
    <col min="9985" max="9987" width="3.88671875" style="1" customWidth="1"/>
    <col min="9988" max="9988" width="4.44140625" style="1" customWidth="1"/>
    <col min="9989" max="9994" width="3.88671875" style="1" customWidth="1"/>
    <col min="9995" max="9995" width="4.44140625" style="1" customWidth="1"/>
    <col min="9996" max="9998" width="3.88671875" style="1" customWidth="1"/>
    <col min="9999" max="9999" width="4.21875" style="1" customWidth="1"/>
    <col min="10000" max="10001" width="3.88671875" style="1" customWidth="1"/>
    <col min="10002" max="10002" width="4.44140625" style="1" customWidth="1"/>
    <col min="10003" max="10006" width="3.88671875" style="1" customWidth="1"/>
    <col min="10007" max="10015" width="4.33203125" style="1" customWidth="1"/>
    <col min="10016" max="10016" width="6.33203125" style="1" customWidth="1"/>
    <col min="10017" max="10022" width="4.33203125" style="1" customWidth="1"/>
    <col min="10023" max="10025" width="3.88671875" style="1" customWidth="1"/>
    <col min="10026" max="10026" width="6.21875" style="1" customWidth="1"/>
    <col min="10027" max="10029" width="3.88671875" style="1" customWidth="1"/>
    <col min="10030" max="10240" width="11.5546875" style="1"/>
    <col min="10241" max="10243" width="3.88671875" style="1" customWidth="1"/>
    <col min="10244" max="10244" width="4.44140625" style="1" customWidth="1"/>
    <col min="10245" max="10250" width="3.88671875" style="1" customWidth="1"/>
    <col min="10251" max="10251" width="4.44140625" style="1" customWidth="1"/>
    <col min="10252" max="10254" width="3.88671875" style="1" customWidth="1"/>
    <col min="10255" max="10255" width="4.21875" style="1" customWidth="1"/>
    <col min="10256" max="10257" width="3.88671875" style="1" customWidth="1"/>
    <col min="10258" max="10258" width="4.44140625" style="1" customWidth="1"/>
    <col min="10259" max="10262" width="3.88671875" style="1" customWidth="1"/>
    <col min="10263" max="10271" width="4.33203125" style="1" customWidth="1"/>
    <col min="10272" max="10272" width="6.33203125" style="1" customWidth="1"/>
    <col min="10273" max="10278" width="4.33203125" style="1" customWidth="1"/>
    <col min="10279" max="10281" width="3.88671875" style="1" customWidth="1"/>
    <col min="10282" max="10282" width="6.21875" style="1" customWidth="1"/>
    <col min="10283" max="10285" width="3.88671875" style="1" customWidth="1"/>
    <col min="10286" max="10496" width="11.5546875" style="1"/>
    <col min="10497" max="10499" width="3.88671875" style="1" customWidth="1"/>
    <col min="10500" max="10500" width="4.44140625" style="1" customWidth="1"/>
    <col min="10501" max="10506" width="3.88671875" style="1" customWidth="1"/>
    <col min="10507" max="10507" width="4.44140625" style="1" customWidth="1"/>
    <col min="10508" max="10510" width="3.88671875" style="1" customWidth="1"/>
    <col min="10511" max="10511" width="4.21875" style="1" customWidth="1"/>
    <col min="10512" max="10513" width="3.88671875" style="1" customWidth="1"/>
    <col min="10514" max="10514" width="4.44140625" style="1" customWidth="1"/>
    <col min="10515" max="10518" width="3.88671875" style="1" customWidth="1"/>
    <col min="10519" max="10527" width="4.33203125" style="1" customWidth="1"/>
    <col min="10528" max="10528" width="6.33203125" style="1" customWidth="1"/>
    <col min="10529" max="10534" width="4.33203125" style="1" customWidth="1"/>
    <col min="10535" max="10537" width="3.88671875" style="1" customWidth="1"/>
    <col min="10538" max="10538" width="6.21875" style="1" customWidth="1"/>
    <col min="10539" max="10541" width="3.88671875" style="1" customWidth="1"/>
    <col min="10542" max="10752" width="11.5546875" style="1"/>
    <col min="10753" max="10755" width="3.88671875" style="1" customWidth="1"/>
    <col min="10756" max="10756" width="4.44140625" style="1" customWidth="1"/>
    <col min="10757" max="10762" width="3.88671875" style="1" customWidth="1"/>
    <col min="10763" max="10763" width="4.44140625" style="1" customWidth="1"/>
    <col min="10764" max="10766" width="3.88671875" style="1" customWidth="1"/>
    <col min="10767" max="10767" width="4.21875" style="1" customWidth="1"/>
    <col min="10768" max="10769" width="3.88671875" style="1" customWidth="1"/>
    <col min="10770" max="10770" width="4.44140625" style="1" customWidth="1"/>
    <col min="10771" max="10774" width="3.88671875" style="1" customWidth="1"/>
    <col min="10775" max="10783" width="4.33203125" style="1" customWidth="1"/>
    <col min="10784" max="10784" width="6.33203125" style="1" customWidth="1"/>
    <col min="10785" max="10790" width="4.33203125" style="1" customWidth="1"/>
    <col min="10791" max="10793" width="3.88671875" style="1" customWidth="1"/>
    <col min="10794" max="10794" width="6.21875" style="1" customWidth="1"/>
    <col min="10795" max="10797" width="3.88671875" style="1" customWidth="1"/>
    <col min="10798" max="11008" width="11.5546875" style="1"/>
    <col min="11009" max="11011" width="3.88671875" style="1" customWidth="1"/>
    <col min="11012" max="11012" width="4.44140625" style="1" customWidth="1"/>
    <col min="11013" max="11018" width="3.88671875" style="1" customWidth="1"/>
    <col min="11019" max="11019" width="4.44140625" style="1" customWidth="1"/>
    <col min="11020" max="11022" width="3.88671875" style="1" customWidth="1"/>
    <col min="11023" max="11023" width="4.21875" style="1" customWidth="1"/>
    <col min="11024" max="11025" width="3.88671875" style="1" customWidth="1"/>
    <col min="11026" max="11026" width="4.44140625" style="1" customWidth="1"/>
    <col min="11027" max="11030" width="3.88671875" style="1" customWidth="1"/>
    <col min="11031" max="11039" width="4.33203125" style="1" customWidth="1"/>
    <col min="11040" max="11040" width="6.33203125" style="1" customWidth="1"/>
    <col min="11041" max="11046" width="4.33203125" style="1" customWidth="1"/>
    <col min="11047" max="11049" width="3.88671875" style="1" customWidth="1"/>
    <col min="11050" max="11050" width="6.21875" style="1" customWidth="1"/>
    <col min="11051" max="11053" width="3.88671875" style="1" customWidth="1"/>
    <col min="11054" max="11264" width="11.5546875" style="1"/>
    <col min="11265" max="11267" width="3.88671875" style="1" customWidth="1"/>
    <col min="11268" max="11268" width="4.44140625" style="1" customWidth="1"/>
    <col min="11269" max="11274" width="3.88671875" style="1" customWidth="1"/>
    <col min="11275" max="11275" width="4.44140625" style="1" customWidth="1"/>
    <col min="11276" max="11278" width="3.88671875" style="1" customWidth="1"/>
    <col min="11279" max="11279" width="4.21875" style="1" customWidth="1"/>
    <col min="11280" max="11281" width="3.88671875" style="1" customWidth="1"/>
    <col min="11282" max="11282" width="4.44140625" style="1" customWidth="1"/>
    <col min="11283" max="11286" width="3.88671875" style="1" customWidth="1"/>
    <col min="11287" max="11295" width="4.33203125" style="1" customWidth="1"/>
    <col min="11296" max="11296" width="6.33203125" style="1" customWidth="1"/>
    <col min="11297" max="11302" width="4.33203125" style="1" customWidth="1"/>
    <col min="11303" max="11305" width="3.88671875" style="1" customWidth="1"/>
    <col min="11306" max="11306" width="6.21875" style="1" customWidth="1"/>
    <col min="11307" max="11309" width="3.88671875" style="1" customWidth="1"/>
    <col min="11310" max="11520" width="11.5546875" style="1"/>
    <col min="11521" max="11523" width="3.88671875" style="1" customWidth="1"/>
    <col min="11524" max="11524" width="4.44140625" style="1" customWidth="1"/>
    <col min="11525" max="11530" width="3.88671875" style="1" customWidth="1"/>
    <col min="11531" max="11531" width="4.44140625" style="1" customWidth="1"/>
    <col min="11532" max="11534" width="3.88671875" style="1" customWidth="1"/>
    <col min="11535" max="11535" width="4.21875" style="1" customWidth="1"/>
    <col min="11536" max="11537" width="3.88671875" style="1" customWidth="1"/>
    <col min="11538" max="11538" width="4.44140625" style="1" customWidth="1"/>
    <col min="11539" max="11542" width="3.88671875" style="1" customWidth="1"/>
    <col min="11543" max="11551" width="4.33203125" style="1" customWidth="1"/>
    <col min="11552" max="11552" width="6.33203125" style="1" customWidth="1"/>
    <col min="11553" max="11558" width="4.33203125" style="1" customWidth="1"/>
    <col min="11559" max="11561" width="3.88671875" style="1" customWidth="1"/>
    <col min="11562" max="11562" width="6.21875" style="1" customWidth="1"/>
    <col min="11563" max="11565" width="3.88671875" style="1" customWidth="1"/>
    <col min="11566" max="11776" width="11.5546875" style="1"/>
    <col min="11777" max="11779" width="3.88671875" style="1" customWidth="1"/>
    <col min="11780" max="11780" width="4.44140625" style="1" customWidth="1"/>
    <col min="11781" max="11786" width="3.88671875" style="1" customWidth="1"/>
    <col min="11787" max="11787" width="4.44140625" style="1" customWidth="1"/>
    <col min="11788" max="11790" width="3.88671875" style="1" customWidth="1"/>
    <col min="11791" max="11791" width="4.21875" style="1" customWidth="1"/>
    <col min="11792" max="11793" width="3.88671875" style="1" customWidth="1"/>
    <col min="11794" max="11794" width="4.44140625" style="1" customWidth="1"/>
    <col min="11795" max="11798" width="3.88671875" style="1" customWidth="1"/>
    <col min="11799" max="11807" width="4.33203125" style="1" customWidth="1"/>
    <col min="11808" max="11808" width="6.33203125" style="1" customWidth="1"/>
    <col min="11809" max="11814" width="4.33203125" style="1" customWidth="1"/>
    <col min="11815" max="11817" width="3.88671875" style="1" customWidth="1"/>
    <col min="11818" max="11818" width="6.21875" style="1" customWidth="1"/>
    <col min="11819" max="11821" width="3.88671875" style="1" customWidth="1"/>
    <col min="11822" max="12032" width="11.5546875" style="1"/>
    <col min="12033" max="12035" width="3.88671875" style="1" customWidth="1"/>
    <col min="12036" max="12036" width="4.44140625" style="1" customWidth="1"/>
    <col min="12037" max="12042" width="3.88671875" style="1" customWidth="1"/>
    <col min="12043" max="12043" width="4.44140625" style="1" customWidth="1"/>
    <col min="12044" max="12046" width="3.88671875" style="1" customWidth="1"/>
    <col min="12047" max="12047" width="4.21875" style="1" customWidth="1"/>
    <col min="12048" max="12049" width="3.88671875" style="1" customWidth="1"/>
    <col min="12050" max="12050" width="4.44140625" style="1" customWidth="1"/>
    <col min="12051" max="12054" width="3.88671875" style="1" customWidth="1"/>
    <col min="12055" max="12063" width="4.33203125" style="1" customWidth="1"/>
    <col min="12064" max="12064" width="6.33203125" style="1" customWidth="1"/>
    <col min="12065" max="12070" width="4.33203125" style="1" customWidth="1"/>
    <col min="12071" max="12073" width="3.88671875" style="1" customWidth="1"/>
    <col min="12074" max="12074" width="6.21875" style="1" customWidth="1"/>
    <col min="12075" max="12077" width="3.88671875" style="1" customWidth="1"/>
    <col min="12078" max="12288" width="11.5546875" style="1"/>
    <col min="12289" max="12291" width="3.88671875" style="1" customWidth="1"/>
    <col min="12292" max="12292" width="4.44140625" style="1" customWidth="1"/>
    <col min="12293" max="12298" width="3.88671875" style="1" customWidth="1"/>
    <col min="12299" max="12299" width="4.44140625" style="1" customWidth="1"/>
    <col min="12300" max="12302" width="3.88671875" style="1" customWidth="1"/>
    <col min="12303" max="12303" width="4.21875" style="1" customWidth="1"/>
    <col min="12304" max="12305" width="3.88671875" style="1" customWidth="1"/>
    <col min="12306" max="12306" width="4.44140625" style="1" customWidth="1"/>
    <col min="12307" max="12310" width="3.88671875" style="1" customWidth="1"/>
    <col min="12311" max="12319" width="4.33203125" style="1" customWidth="1"/>
    <col min="12320" max="12320" width="6.33203125" style="1" customWidth="1"/>
    <col min="12321" max="12326" width="4.33203125" style="1" customWidth="1"/>
    <col min="12327" max="12329" width="3.88671875" style="1" customWidth="1"/>
    <col min="12330" max="12330" width="6.21875" style="1" customWidth="1"/>
    <col min="12331" max="12333" width="3.88671875" style="1" customWidth="1"/>
    <col min="12334" max="12544" width="11.5546875" style="1"/>
    <col min="12545" max="12547" width="3.88671875" style="1" customWidth="1"/>
    <col min="12548" max="12548" width="4.44140625" style="1" customWidth="1"/>
    <col min="12549" max="12554" width="3.88671875" style="1" customWidth="1"/>
    <col min="12555" max="12555" width="4.44140625" style="1" customWidth="1"/>
    <col min="12556" max="12558" width="3.88671875" style="1" customWidth="1"/>
    <col min="12559" max="12559" width="4.21875" style="1" customWidth="1"/>
    <col min="12560" max="12561" width="3.88671875" style="1" customWidth="1"/>
    <col min="12562" max="12562" width="4.44140625" style="1" customWidth="1"/>
    <col min="12563" max="12566" width="3.88671875" style="1" customWidth="1"/>
    <col min="12567" max="12575" width="4.33203125" style="1" customWidth="1"/>
    <col min="12576" max="12576" width="6.33203125" style="1" customWidth="1"/>
    <col min="12577" max="12582" width="4.33203125" style="1" customWidth="1"/>
    <col min="12583" max="12585" width="3.88671875" style="1" customWidth="1"/>
    <col min="12586" max="12586" width="6.21875" style="1" customWidth="1"/>
    <col min="12587" max="12589" width="3.88671875" style="1" customWidth="1"/>
    <col min="12590" max="12800" width="11.5546875" style="1"/>
    <col min="12801" max="12803" width="3.88671875" style="1" customWidth="1"/>
    <col min="12804" max="12804" width="4.44140625" style="1" customWidth="1"/>
    <col min="12805" max="12810" width="3.88671875" style="1" customWidth="1"/>
    <col min="12811" max="12811" width="4.44140625" style="1" customWidth="1"/>
    <col min="12812" max="12814" width="3.88671875" style="1" customWidth="1"/>
    <col min="12815" max="12815" width="4.21875" style="1" customWidth="1"/>
    <col min="12816" max="12817" width="3.88671875" style="1" customWidth="1"/>
    <col min="12818" max="12818" width="4.44140625" style="1" customWidth="1"/>
    <col min="12819" max="12822" width="3.88671875" style="1" customWidth="1"/>
    <col min="12823" max="12831" width="4.33203125" style="1" customWidth="1"/>
    <col min="12832" max="12832" width="6.33203125" style="1" customWidth="1"/>
    <col min="12833" max="12838" width="4.33203125" style="1" customWidth="1"/>
    <col min="12839" max="12841" width="3.88671875" style="1" customWidth="1"/>
    <col min="12842" max="12842" width="6.21875" style="1" customWidth="1"/>
    <col min="12843" max="12845" width="3.88671875" style="1" customWidth="1"/>
    <col min="12846" max="13056" width="11.5546875" style="1"/>
    <col min="13057" max="13059" width="3.88671875" style="1" customWidth="1"/>
    <col min="13060" max="13060" width="4.44140625" style="1" customWidth="1"/>
    <col min="13061" max="13066" width="3.88671875" style="1" customWidth="1"/>
    <col min="13067" max="13067" width="4.44140625" style="1" customWidth="1"/>
    <col min="13068" max="13070" width="3.88671875" style="1" customWidth="1"/>
    <col min="13071" max="13071" width="4.21875" style="1" customWidth="1"/>
    <col min="13072" max="13073" width="3.88671875" style="1" customWidth="1"/>
    <col min="13074" max="13074" width="4.44140625" style="1" customWidth="1"/>
    <col min="13075" max="13078" width="3.88671875" style="1" customWidth="1"/>
    <col min="13079" max="13087" width="4.33203125" style="1" customWidth="1"/>
    <col min="13088" max="13088" width="6.33203125" style="1" customWidth="1"/>
    <col min="13089" max="13094" width="4.33203125" style="1" customWidth="1"/>
    <col min="13095" max="13097" width="3.88671875" style="1" customWidth="1"/>
    <col min="13098" max="13098" width="6.21875" style="1" customWidth="1"/>
    <col min="13099" max="13101" width="3.88671875" style="1" customWidth="1"/>
    <col min="13102" max="13312" width="11.5546875" style="1"/>
    <col min="13313" max="13315" width="3.88671875" style="1" customWidth="1"/>
    <col min="13316" max="13316" width="4.44140625" style="1" customWidth="1"/>
    <col min="13317" max="13322" width="3.88671875" style="1" customWidth="1"/>
    <col min="13323" max="13323" width="4.44140625" style="1" customWidth="1"/>
    <col min="13324" max="13326" width="3.88671875" style="1" customWidth="1"/>
    <col min="13327" max="13327" width="4.21875" style="1" customWidth="1"/>
    <col min="13328" max="13329" width="3.88671875" style="1" customWidth="1"/>
    <col min="13330" max="13330" width="4.44140625" style="1" customWidth="1"/>
    <col min="13331" max="13334" width="3.88671875" style="1" customWidth="1"/>
    <col min="13335" max="13343" width="4.33203125" style="1" customWidth="1"/>
    <col min="13344" max="13344" width="6.33203125" style="1" customWidth="1"/>
    <col min="13345" max="13350" width="4.33203125" style="1" customWidth="1"/>
    <col min="13351" max="13353" width="3.88671875" style="1" customWidth="1"/>
    <col min="13354" max="13354" width="6.21875" style="1" customWidth="1"/>
    <col min="13355" max="13357" width="3.88671875" style="1" customWidth="1"/>
    <col min="13358" max="13568" width="11.5546875" style="1"/>
    <col min="13569" max="13571" width="3.88671875" style="1" customWidth="1"/>
    <col min="13572" max="13572" width="4.44140625" style="1" customWidth="1"/>
    <col min="13573" max="13578" width="3.88671875" style="1" customWidth="1"/>
    <col min="13579" max="13579" width="4.44140625" style="1" customWidth="1"/>
    <col min="13580" max="13582" width="3.88671875" style="1" customWidth="1"/>
    <col min="13583" max="13583" width="4.21875" style="1" customWidth="1"/>
    <col min="13584" max="13585" width="3.88671875" style="1" customWidth="1"/>
    <col min="13586" max="13586" width="4.44140625" style="1" customWidth="1"/>
    <col min="13587" max="13590" width="3.88671875" style="1" customWidth="1"/>
    <col min="13591" max="13599" width="4.33203125" style="1" customWidth="1"/>
    <col min="13600" max="13600" width="6.33203125" style="1" customWidth="1"/>
    <col min="13601" max="13606" width="4.33203125" style="1" customWidth="1"/>
    <col min="13607" max="13609" width="3.88671875" style="1" customWidth="1"/>
    <col min="13610" max="13610" width="6.21875" style="1" customWidth="1"/>
    <col min="13611" max="13613" width="3.88671875" style="1" customWidth="1"/>
    <col min="13614" max="13824" width="11.5546875" style="1"/>
    <col min="13825" max="13827" width="3.88671875" style="1" customWidth="1"/>
    <col min="13828" max="13828" width="4.44140625" style="1" customWidth="1"/>
    <col min="13829" max="13834" width="3.88671875" style="1" customWidth="1"/>
    <col min="13835" max="13835" width="4.44140625" style="1" customWidth="1"/>
    <col min="13836" max="13838" width="3.88671875" style="1" customWidth="1"/>
    <col min="13839" max="13839" width="4.21875" style="1" customWidth="1"/>
    <col min="13840" max="13841" width="3.88671875" style="1" customWidth="1"/>
    <col min="13842" max="13842" width="4.44140625" style="1" customWidth="1"/>
    <col min="13843" max="13846" width="3.88671875" style="1" customWidth="1"/>
    <col min="13847" max="13855" width="4.33203125" style="1" customWidth="1"/>
    <col min="13856" max="13856" width="6.33203125" style="1" customWidth="1"/>
    <col min="13857" max="13862" width="4.33203125" style="1" customWidth="1"/>
    <col min="13863" max="13865" width="3.88671875" style="1" customWidth="1"/>
    <col min="13866" max="13866" width="6.21875" style="1" customWidth="1"/>
    <col min="13867" max="13869" width="3.88671875" style="1" customWidth="1"/>
    <col min="13870" max="14080" width="11.5546875" style="1"/>
    <col min="14081" max="14083" width="3.88671875" style="1" customWidth="1"/>
    <col min="14084" max="14084" width="4.44140625" style="1" customWidth="1"/>
    <col min="14085" max="14090" width="3.88671875" style="1" customWidth="1"/>
    <col min="14091" max="14091" width="4.44140625" style="1" customWidth="1"/>
    <col min="14092" max="14094" width="3.88671875" style="1" customWidth="1"/>
    <col min="14095" max="14095" width="4.21875" style="1" customWidth="1"/>
    <col min="14096" max="14097" width="3.88671875" style="1" customWidth="1"/>
    <col min="14098" max="14098" width="4.44140625" style="1" customWidth="1"/>
    <col min="14099" max="14102" width="3.88671875" style="1" customWidth="1"/>
    <col min="14103" max="14111" width="4.33203125" style="1" customWidth="1"/>
    <col min="14112" max="14112" width="6.33203125" style="1" customWidth="1"/>
    <col min="14113" max="14118" width="4.33203125" style="1" customWidth="1"/>
    <col min="14119" max="14121" width="3.88671875" style="1" customWidth="1"/>
    <col min="14122" max="14122" width="6.21875" style="1" customWidth="1"/>
    <col min="14123" max="14125" width="3.88671875" style="1" customWidth="1"/>
    <col min="14126" max="14336" width="11.5546875" style="1"/>
    <col min="14337" max="14339" width="3.88671875" style="1" customWidth="1"/>
    <col min="14340" max="14340" width="4.44140625" style="1" customWidth="1"/>
    <col min="14341" max="14346" width="3.88671875" style="1" customWidth="1"/>
    <col min="14347" max="14347" width="4.44140625" style="1" customWidth="1"/>
    <col min="14348" max="14350" width="3.88671875" style="1" customWidth="1"/>
    <col min="14351" max="14351" width="4.21875" style="1" customWidth="1"/>
    <col min="14352" max="14353" width="3.88671875" style="1" customWidth="1"/>
    <col min="14354" max="14354" width="4.44140625" style="1" customWidth="1"/>
    <col min="14355" max="14358" width="3.88671875" style="1" customWidth="1"/>
    <col min="14359" max="14367" width="4.33203125" style="1" customWidth="1"/>
    <col min="14368" max="14368" width="6.33203125" style="1" customWidth="1"/>
    <col min="14369" max="14374" width="4.33203125" style="1" customWidth="1"/>
    <col min="14375" max="14377" width="3.88671875" style="1" customWidth="1"/>
    <col min="14378" max="14378" width="6.21875" style="1" customWidth="1"/>
    <col min="14379" max="14381" width="3.88671875" style="1" customWidth="1"/>
    <col min="14382" max="14592" width="11.5546875" style="1"/>
    <col min="14593" max="14595" width="3.88671875" style="1" customWidth="1"/>
    <col min="14596" max="14596" width="4.44140625" style="1" customWidth="1"/>
    <col min="14597" max="14602" width="3.88671875" style="1" customWidth="1"/>
    <col min="14603" max="14603" width="4.44140625" style="1" customWidth="1"/>
    <col min="14604" max="14606" width="3.88671875" style="1" customWidth="1"/>
    <col min="14607" max="14607" width="4.21875" style="1" customWidth="1"/>
    <col min="14608" max="14609" width="3.88671875" style="1" customWidth="1"/>
    <col min="14610" max="14610" width="4.44140625" style="1" customWidth="1"/>
    <col min="14611" max="14614" width="3.88671875" style="1" customWidth="1"/>
    <col min="14615" max="14623" width="4.33203125" style="1" customWidth="1"/>
    <col min="14624" max="14624" width="6.33203125" style="1" customWidth="1"/>
    <col min="14625" max="14630" width="4.33203125" style="1" customWidth="1"/>
    <col min="14631" max="14633" width="3.88671875" style="1" customWidth="1"/>
    <col min="14634" max="14634" width="6.21875" style="1" customWidth="1"/>
    <col min="14635" max="14637" width="3.88671875" style="1" customWidth="1"/>
    <col min="14638" max="14848" width="11.5546875" style="1"/>
    <col min="14849" max="14851" width="3.88671875" style="1" customWidth="1"/>
    <col min="14852" max="14852" width="4.44140625" style="1" customWidth="1"/>
    <col min="14853" max="14858" width="3.88671875" style="1" customWidth="1"/>
    <col min="14859" max="14859" width="4.44140625" style="1" customWidth="1"/>
    <col min="14860" max="14862" width="3.88671875" style="1" customWidth="1"/>
    <col min="14863" max="14863" width="4.21875" style="1" customWidth="1"/>
    <col min="14864" max="14865" width="3.88671875" style="1" customWidth="1"/>
    <col min="14866" max="14866" width="4.44140625" style="1" customWidth="1"/>
    <col min="14867" max="14870" width="3.88671875" style="1" customWidth="1"/>
    <col min="14871" max="14879" width="4.33203125" style="1" customWidth="1"/>
    <col min="14880" max="14880" width="6.33203125" style="1" customWidth="1"/>
    <col min="14881" max="14886" width="4.33203125" style="1" customWidth="1"/>
    <col min="14887" max="14889" width="3.88671875" style="1" customWidth="1"/>
    <col min="14890" max="14890" width="6.21875" style="1" customWidth="1"/>
    <col min="14891" max="14893" width="3.88671875" style="1" customWidth="1"/>
    <col min="14894" max="15104" width="11.5546875" style="1"/>
    <col min="15105" max="15107" width="3.88671875" style="1" customWidth="1"/>
    <col min="15108" max="15108" width="4.44140625" style="1" customWidth="1"/>
    <col min="15109" max="15114" width="3.88671875" style="1" customWidth="1"/>
    <col min="15115" max="15115" width="4.44140625" style="1" customWidth="1"/>
    <col min="15116" max="15118" width="3.88671875" style="1" customWidth="1"/>
    <col min="15119" max="15119" width="4.21875" style="1" customWidth="1"/>
    <col min="15120" max="15121" width="3.88671875" style="1" customWidth="1"/>
    <col min="15122" max="15122" width="4.44140625" style="1" customWidth="1"/>
    <col min="15123" max="15126" width="3.88671875" style="1" customWidth="1"/>
    <col min="15127" max="15135" width="4.33203125" style="1" customWidth="1"/>
    <col min="15136" max="15136" width="6.33203125" style="1" customWidth="1"/>
    <col min="15137" max="15142" width="4.33203125" style="1" customWidth="1"/>
    <col min="15143" max="15145" width="3.88671875" style="1" customWidth="1"/>
    <col min="15146" max="15146" width="6.21875" style="1" customWidth="1"/>
    <col min="15147" max="15149" width="3.88671875" style="1" customWidth="1"/>
    <col min="15150" max="15360" width="11.5546875" style="1"/>
    <col min="15361" max="15363" width="3.88671875" style="1" customWidth="1"/>
    <col min="15364" max="15364" width="4.44140625" style="1" customWidth="1"/>
    <col min="15365" max="15370" width="3.88671875" style="1" customWidth="1"/>
    <col min="15371" max="15371" width="4.44140625" style="1" customWidth="1"/>
    <col min="15372" max="15374" width="3.88671875" style="1" customWidth="1"/>
    <col min="15375" max="15375" width="4.21875" style="1" customWidth="1"/>
    <col min="15376" max="15377" width="3.88671875" style="1" customWidth="1"/>
    <col min="15378" max="15378" width="4.44140625" style="1" customWidth="1"/>
    <col min="15379" max="15382" width="3.88671875" style="1" customWidth="1"/>
    <col min="15383" max="15391" width="4.33203125" style="1" customWidth="1"/>
    <col min="15392" max="15392" width="6.33203125" style="1" customWidth="1"/>
    <col min="15393" max="15398" width="4.33203125" style="1" customWidth="1"/>
    <col min="15399" max="15401" width="3.88671875" style="1" customWidth="1"/>
    <col min="15402" max="15402" width="6.21875" style="1" customWidth="1"/>
    <col min="15403" max="15405" width="3.88671875" style="1" customWidth="1"/>
    <col min="15406" max="15616" width="11.5546875" style="1"/>
    <col min="15617" max="15619" width="3.88671875" style="1" customWidth="1"/>
    <col min="15620" max="15620" width="4.44140625" style="1" customWidth="1"/>
    <col min="15621" max="15626" width="3.88671875" style="1" customWidth="1"/>
    <col min="15627" max="15627" width="4.44140625" style="1" customWidth="1"/>
    <col min="15628" max="15630" width="3.88671875" style="1" customWidth="1"/>
    <col min="15631" max="15631" width="4.21875" style="1" customWidth="1"/>
    <col min="15632" max="15633" width="3.88671875" style="1" customWidth="1"/>
    <col min="15634" max="15634" width="4.44140625" style="1" customWidth="1"/>
    <col min="15635" max="15638" width="3.88671875" style="1" customWidth="1"/>
    <col min="15639" max="15647" width="4.33203125" style="1" customWidth="1"/>
    <col min="15648" max="15648" width="6.33203125" style="1" customWidth="1"/>
    <col min="15649" max="15654" width="4.33203125" style="1" customWidth="1"/>
    <col min="15655" max="15657" width="3.88671875" style="1" customWidth="1"/>
    <col min="15658" max="15658" width="6.21875" style="1" customWidth="1"/>
    <col min="15659" max="15661" width="3.88671875" style="1" customWidth="1"/>
    <col min="15662" max="15872" width="11.5546875" style="1"/>
    <col min="15873" max="15875" width="3.88671875" style="1" customWidth="1"/>
    <col min="15876" max="15876" width="4.44140625" style="1" customWidth="1"/>
    <col min="15877" max="15882" width="3.88671875" style="1" customWidth="1"/>
    <col min="15883" max="15883" width="4.44140625" style="1" customWidth="1"/>
    <col min="15884" max="15886" width="3.88671875" style="1" customWidth="1"/>
    <col min="15887" max="15887" width="4.21875" style="1" customWidth="1"/>
    <col min="15888" max="15889" width="3.88671875" style="1" customWidth="1"/>
    <col min="15890" max="15890" width="4.44140625" style="1" customWidth="1"/>
    <col min="15891" max="15894" width="3.88671875" style="1" customWidth="1"/>
    <col min="15895" max="15903" width="4.33203125" style="1" customWidth="1"/>
    <col min="15904" max="15904" width="6.33203125" style="1" customWidth="1"/>
    <col min="15905" max="15910" width="4.33203125" style="1" customWidth="1"/>
    <col min="15911" max="15913" width="3.88671875" style="1" customWidth="1"/>
    <col min="15914" max="15914" width="6.21875" style="1" customWidth="1"/>
    <col min="15915" max="15917" width="3.88671875" style="1" customWidth="1"/>
    <col min="15918" max="16128" width="11.5546875" style="1"/>
    <col min="16129" max="16131" width="3.88671875" style="1" customWidth="1"/>
    <col min="16132" max="16132" width="4.44140625" style="1" customWidth="1"/>
    <col min="16133" max="16138" width="3.88671875" style="1" customWidth="1"/>
    <col min="16139" max="16139" width="4.44140625" style="1" customWidth="1"/>
    <col min="16140" max="16142" width="3.88671875" style="1" customWidth="1"/>
    <col min="16143" max="16143" width="4.21875" style="1" customWidth="1"/>
    <col min="16144" max="16145" width="3.88671875" style="1" customWidth="1"/>
    <col min="16146" max="16146" width="4.44140625" style="1" customWidth="1"/>
    <col min="16147" max="16150" width="3.88671875" style="1" customWidth="1"/>
    <col min="16151" max="16159" width="4.33203125" style="1" customWidth="1"/>
    <col min="16160" max="16160" width="6.33203125" style="1" customWidth="1"/>
    <col min="16161" max="16166" width="4.33203125" style="1" customWidth="1"/>
    <col min="16167" max="16169" width="3.88671875" style="1" customWidth="1"/>
    <col min="16170" max="16170" width="6.21875" style="1" customWidth="1"/>
    <col min="16171" max="16173" width="3.88671875" style="1" customWidth="1"/>
    <col min="16174" max="16384" width="11.5546875" style="1"/>
  </cols>
  <sheetData>
    <row r="1" spans="1:50" x14ac:dyDescent="0.25">
      <c r="F1" s="25" t="s">
        <v>0</v>
      </c>
      <c r="G1" s="25"/>
      <c r="H1" s="25"/>
      <c r="I1" s="25"/>
      <c r="J1" s="25"/>
      <c r="K1" s="25"/>
      <c r="L1" s="25"/>
      <c r="M1" s="25"/>
      <c r="N1" s="25"/>
      <c r="O1" s="25"/>
      <c r="AB1" s="3" t="s">
        <v>0</v>
      </c>
      <c r="AC1" s="3"/>
      <c r="AD1" s="3"/>
      <c r="AE1" s="3"/>
      <c r="AF1" s="3"/>
      <c r="AG1" s="3"/>
      <c r="AH1" s="3"/>
      <c r="AI1" s="3"/>
      <c r="AJ1" s="3"/>
    </row>
    <row r="2" spans="1:50" ht="15.6" x14ac:dyDescent="0.3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4" t="s">
        <v>2</v>
      </c>
    </row>
    <row r="3" spans="1:50" x14ac:dyDescent="0.25">
      <c r="A3" s="4"/>
      <c r="E3" s="5"/>
      <c r="U3" s="6" t="str">
        <f ca="1">CHAR(RANDBETWEEN(65,90))&amp;CHAR(RANDBETWEEN(65,90))&amp;"-"&amp;CHAR(RANDBETWEEN(65,90))&amp;CHAR(RANDBETWEEN(65,90))&amp;"-"&amp;CHAR(RANDBETWEEN(65,90))&amp;CHAR(RANDBETWEEN(65,90))</f>
        <v>OI-RS-SM</v>
      </c>
      <c r="AO3" s="6" t="str">
        <f ca="1">U3</f>
        <v>OI-RS-SM</v>
      </c>
    </row>
    <row r="4" spans="1:50" x14ac:dyDescent="0.25">
      <c r="A4" s="4" t="s">
        <v>24</v>
      </c>
      <c r="W4" s="4" t="str">
        <f>A4</f>
        <v xml:space="preserve">Aufgabe 1: Berechne die Koordinaten des Vektors, der durch die Linearkombination </v>
      </c>
    </row>
    <row r="5" spans="1:50" x14ac:dyDescent="0.25">
      <c r="A5" s="4" t="s">
        <v>6</v>
      </c>
      <c r="D5" s="4"/>
      <c r="W5" s="4" t="str">
        <f>A5</f>
        <v>gegeben ist.</v>
      </c>
    </row>
    <row r="6" spans="1:50" ht="6.6" customHeight="1" x14ac:dyDescent="0.25">
      <c r="A6" s="4"/>
      <c r="E6" s="5"/>
      <c r="W6" s="4"/>
      <c r="AR6" s="10"/>
      <c r="AS6" s="10"/>
      <c r="AT6" s="10"/>
      <c r="AU6" s="10"/>
      <c r="AV6" s="10"/>
      <c r="AW6" s="10"/>
      <c r="AX6" s="10"/>
    </row>
    <row r="7" spans="1:50" x14ac:dyDescent="0.25">
      <c r="A7" s="1" t="s">
        <v>3</v>
      </c>
      <c r="C7" s="7">
        <f ca="1">RANDBETWEEN(-8,8)</f>
        <v>5</v>
      </c>
      <c r="D7" s="8" t="str">
        <f ca="1">D8</f>
        <v>+</v>
      </c>
      <c r="E7" s="1"/>
      <c r="F7" s="7">
        <f ca="1">RANDBETWEEN(-8,8)</f>
        <v>8</v>
      </c>
      <c r="G7" s="5"/>
      <c r="H7" s="10">
        <f ca="1">H8</f>
        <v>5</v>
      </c>
      <c r="I7" s="10">
        <f ca="1">I8</f>
        <v>-6</v>
      </c>
      <c r="K7" s="7" t="s">
        <v>4</v>
      </c>
      <c r="M7" s="7">
        <f ca="1">RANDBETWEEN(-8,8)</f>
        <v>-8</v>
      </c>
      <c r="N7" s="8" t="str">
        <f ca="1">N8</f>
        <v>+</v>
      </c>
      <c r="P7" s="7">
        <f ca="1">RANDBETWEEN(-8,8)</f>
        <v>-4</v>
      </c>
      <c r="Q7" s="7"/>
      <c r="R7" s="10">
        <f ca="1">R8</f>
        <v>6</v>
      </c>
      <c r="S7" s="10">
        <f ca="1">S8</f>
        <v>-4</v>
      </c>
      <c r="T7" s="8"/>
      <c r="U7" s="10"/>
      <c r="V7" s="7"/>
      <c r="W7" s="7"/>
      <c r="X7" s="7" t="s">
        <v>3</v>
      </c>
      <c r="Y7" s="21">
        <f ca="1">IF(D7="+",I7*C7+H7*F7,I7*C7-H7*F7)</f>
        <v>10</v>
      </c>
      <c r="Z7" s="7"/>
      <c r="AA7" s="7"/>
      <c r="AB7" s="7" t="s">
        <v>4</v>
      </c>
      <c r="AC7" s="21">
        <f ca="1">IF(N7="+",S7*M7+R7*P7,S7*M7-R7*P7)</f>
        <v>8</v>
      </c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</row>
    <row r="8" spans="1:50" x14ac:dyDescent="0.25">
      <c r="B8" s="7" t="str">
        <f ca="1">IF(I8&lt;0,"("&amp;I8&amp;")",I8)&amp;"·"</f>
        <v>(-6)·</v>
      </c>
      <c r="C8" s="7">
        <f ca="1">RANDBETWEEN(-8,8)</f>
        <v>-7</v>
      </c>
      <c r="D8" s="7" t="str">
        <f ca="1">IF(RANDBETWEEN(0,1)=1,"+","-")</f>
        <v>+</v>
      </c>
      <c r="E8" s="7" t="str">
        <f ca="1">IF(H8&lt;0,"("&amp;H8&amp;")",H8)&amp;"·"</f>
        <v>5·</v>
      </c>
      <c r="F8" s="7">
        <f ca="1">RANDBETWEEN(-8,8)</f>
        <v>7</v>
      </c>
      <c r="G8" s="2" t="s">
        <v>5</v>
      </c>
      <c r="H8" s="10">
        <f ca="1">RANDBETWEEN(2,6)</f>
        <v>5</v>
      </c>
      <c r="I8" s="10">
        <f ca="1">RANDBETWEEN(2,6)*(-1)^RANDBETWEEN(0,1)</f>
        <v>-6</v>
      </c>
      <c r="L8" s="7" t="str">
        <f ca="1">IF(S8&lt;0,"("&amp;S8&amp;")",S8)&amp;"·"</f>
        <v>(-4)·</v>
      </c>
      <c r="M8" s="7">
        <f ca="1">RANDBETWEEN(-8,8)</f>
        <v>-4</v>
      </c>
      <c r="N8" s="7" t="str">
        <f ca="1">IF(RANDBETWEEN(0,1)=1,"+","-")</f>
        <v>+</v>
      </c>
      <c r="O8" s="7" t="str">
        <f ca="1">IF(R8&lt;0,"("&amp;R8&amp;")",R8)&amp;"·"</f>
        <v>6·</v>
      </c>
      <c r="P8" s="7">
        <f ca="1">RANDBETWEEN(-8,8)</f>
        <v>-7</v>
      </c>
      <c r="Q8" s="7" t="s">
        <v>5</v>
      </c>
      <c r="R8" s="10">
        <f ca="1">RANDBETWEEN(2,6)</f>
        <v>6</v>
      </c>
      <c r="S8" s="10">
        <f ca="1">RANDBETWEEN(2,6)*(-1)^RANDBETWEEN(0,1)</f>
        <v>-4</v>
      </c>
      <c r="T8" s="8"/>
      <c r="U8" s="10"/>
      <c r="V8" s="7"/>
      <c r="W8" s="7"/>
      <c r="X8" s="7"/>
      <c r="Y8" s="7">
        <f ca="1">IF(D8="+",I8*C8+H8*F8,I8*C8-H8*F8)</f>
        <v>77</v>
      </c>
      <c r="Z8" s="7"/>
      <c r="AA8" s="7"/>
      <c r="AB8" s="7"/>
      <c r="AC8" s="7">
        <f ca="1">IF(N8="+",S8*M8+R8*P8,S8*M8-R8*P8)</f>
        <v>-26</v>
      </c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</row>
    <row r="9" spans="1:50" x14ac:dyDescent="0.25">
      <c r="C9" s="7">
        <f ca="1">RANDBETWEEN(-8,8)</f>
        <v>-7</v>
      </c>
      <c r="D9" s="8" t="str">
        <f ca="1">D8</f>
        <v>+</v>
      </c>
      <c r="E9" s="1"/>
      <c r="F9" s="7">
        <f ca="1">RANDBETWEEN(-8,8)</f>
        <v>0</v>
      </c>
      <c r="G9" s="5"/>
      <c r="H9" s="10">
        <f ca="1">H8</f>
        <v>5</v>
      </c>
      <c r="I9" s="10">
        <f ca="1">I8</f>
        <v>-6</v>
      </c>
      <c r="L9" s="7"/>
      <c r="M9" s="7">
        <f ca="1">RANDBETWEEN(-8,8)</f>
        <v>4</v>
      </c>
      <c r="N9" s="8" t="str">
        <f ca="1">N8</f>
        <v>+</v>
      </c>
      <c r="P9" s="7">
        <f ca="1">RANDBETWEEN(-8,8)</f>
        <v>3</v>
      </c>
      <c r="Q9" s="7"/>
      <c r="R9" s="10">
        <f ca="1">R8</f>
        <v>6</v>
      </c>
      <c r="S9" s="10">
        <f ca="1">S8</f>
        <v>-4</v>
      </c>
      <c r="T9" s="8"/>
      <c r="U9" s="10"/>
      <c r="V9" s="7"/>
      <c r="W9" s="7"/>
      <c r="X9" s="7"/>
      <c r="Y9" s="21">
        <f ca="1">IF(D9="+",I9*C9+H9*F9,I9*C9-H9*F9)</f>
        <v>42</v>
      </c>
      <c r="Z9" s="7"/>
      <c r="AA9" s="7"/>
      <c r="AB9" s="7"/>
      <c r="AC9" s="21">
        <f ca="1">IF(N9="+",S9*M9+R9*P9,S9*M9-R9*P9)</f>
        <v>2</v>
      </c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</row>
    <row r="10" spans="1:50" ht="6.6" customHeight="1" x14ac:dyDescent="0.25">
      <c r="A10" s="4"/>
      <c r="E10" s="5"/>
      <c r="W10" s="4"/>
      <c r="AR10" s="10"/>
      <c r="AS10" s="10"/>
      <c r="AT10" s="10"/>
      <c r="AU10" s="10"/>
      <c r="AV10" s="10"/>
      <c r="AW10" s="10"/>
      <c r="AX10" s="10"/>
    </row>
    <row r="11" spans="1:50" x14ac:dyDescent="0.25">
      <c r="A11" s="4" t="s">
        <v>25</v>
      </c>
      <c r="W11" s="4" t="str">
        <f>A11</f>
        <v>Aufgabe 2: Bestimme den Mittelpunkt der Strecke AB mit Hilfe von Vektoren</v>
      </c>
    </row>
    <row r="12" spans="1:50" ht="6.6" customHeight="1" x14ac:dyDescent="0.25">
      <c r="A12" s="4"/>
      <c r="E12" s="5"/>
      <c r="W12" s="4"/>
      <c r="AR12" s="10"/>
      <c r="AS12" s="10"/>
      <c r="AT12" s="10"/>
      <c r="AU12" s="10"/>
      <c r="AV12" s="10"/>
      <c r="AW12" s="10"/>
      <c r="AX12" s="10"/>
    </row>
    <row r="13" spans="1:50" ht="16.2" x14ac:dyDescent="0.3">
      <c r="A13" s="1" t="s">
        <v>3</v>
      </c>
      <c r="B13" s="1" t="str">
        <f ca="1">"A = ("&amp;F13&amp;"|"&amp;F14&amp;"|"&amp;F15&amp;")"</f>
        <v>A = (-5|5|-4)</v>
      </c>
      <c r="F13" s="10">
        <f t="shared" ref="F13:G15" ca="1" si="0">RANDBETWEEN(2,6)*(-1)^RANDBETWEEN(0,1)</f>
        <v>-5</v>
      </c>
      <c r="G13" s="10">
        <f t="shared" ca="1" si="0"/>
        <v>-2</v>
      </c>
      <c r="K13" s="1" t="s">
        <v>4</v>
      </c>
      <c r="L13" s="1" t="str">
        <f ca="1">"A = ("&amp;P13&amp;"|"&amp;P14&amp;"|"&amp;P15&amp;")"</f>
        <v>A = (-3|-3|2)</v>
      </c>
      <c r="O13" s="2"/>
      <c r="P13" s="10">
        <f t="shared" ref="P13:Q15" ca="1" si="1">RANDBETWEEN(2,6)*(-1)^RANDBETWEEN(0,1)</f>
        <v>-3</v>
      </c>
      <c r="Q13" s="10">
        <f t="shared" ca="1" si="1"/>
        <v>-3</v>
      </c>
      <c r="R13" s="11"/>
      <c r="S13" s="11"/>
      <c r="X13" s="1" t="s">
        <v>3</v>
      </c>
      <c r="Y13" s="1" t="s">
        <v>7</v>
      </c>
    </row>
    <row r="14" spans="1:50" x14ac:dyDescent="0.25">
      <c r="B14" s="1" t="str">
        <f ca="1">"B = ("&amp;G13&amp;"|"&amp;G14&amp;"|"&amp;G15&amp;")"</f>
        <v>B = (-2|-4|6)</v>
      </c>
      <c r="F14" s="10">
        <f t="shared" ca="1" si="0"/>
        <v>5</v>
      </c>
      <c r="G14" s="10">
        <f t="shared" ca="1" si="0"/>
        <v>-4</v>
      </c>
      <c r="L14" s="1" t="str">
        <f ca="1">"B = ("&amp;Q13&amp;"|"&amp;Q14&amp;"|"&amp;Q15&amp;")"</f>
        <v>B = (-3|-4|4)</v>
      </c>
      <c r="O14" s="2"/>
      <c r="P14" s="10">
        <f t="shared" ca="1" si="1"/>
        <v>-3</v>
      </c>
      <c r="Q14" s="10">
        <f t="shared" ca="1" si="1"/>
        <v>-4</v>
      </c>
      <c r="R14" s="11"/>
      <c r="S14" s="11"/>
    </row>
    <row r="15" spans="1:50" x14ac:dyDescent="0.25">
      <c r="B15" s="11"/>
      <c r="C15" s="11"/>
      <c r="D15" s="11"/>
      <c r="E15" s="5"/>
      <c r="F15" s="10">
        <f t="shared" ca="1" si="0"/>
        <v>-4</v>
      </c>
      <c r="G15" s="10">
        <f t="shared" ca="1" si="0"/>
        <v>6</v>
      </c>
      <c r="H15" s="10"/>
      <c r="I15" s="10"/>
      <c r="J15" s="10"/>
      <c r="K15" s="10"/>
      <c r="L15" s="10"/>
      <c r="M15" s="10"/>
      <c r="N15" s="10"/>
      <c r="O15" s="5"/>
      <c r="P15" s="10">
        <f t="shared" ca="1" si="1"/>
        <v>2</v>
      </c>
      <c r="Q15" s="10">
        <f t="shared" ca="1" si="1"/>
        <v>4</v>
      </c>
      <c r="R15" s="10"/>
      <c r="S15" s="11"/>
      <c r="T15" s="11"/>
      <c r="Z15" s="7">
        <f ca="1">F13</f>
        <v>-5</v>
      </c>
      <c r="AC15" s="7">
        <f ca="1">G13-F13</f>
        <v>3</v>
      </c>
      <c r="AE15" s="7">
        <f ca="1">Z15+0.5*AC15</f>
        <v>-3.5</v>
      </c>
      <c r="AJ15" s="7">
        <f ca="1">P13</f>
        <v>-3</v>
      </c>
      <c r="AM15" s="7">
        <f ca="1">Q13-P13</f>
        <v>0</v>
      </c>
      <c r="AO15" s="7">
        <f ca="1">AJ15+0.5*AM15</f>
        <v>-3</v>
      </c>
    </row>
    <row r="16" spans="1:50" ht="14.4" x14ac:dyDescent="0.3">
      <c r="B16" s="11"/>
      <c r="C16" s="11"/>
      <c r="D16" s="11"/>
      <c r="E16" s="5"/>
      <c r="F16" s="5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1"/>
      <c r="T16" s="11"/>
      <c r="W16" s="1" t="s">
        <v>3</v>
      </c>
      <c r="X16" s="1" t="s">
        <v>8</v>
      </c>
      <c r="Z16" s="7">
        <f ca="1">F14</f>
        <v>5</v>
      </c>
      <c r="AA16" s="23" t="s">
        <v>9</v>
      </c>
      <c r="AB16" s="23"/>
      <c r="AC16" s="7">
        <f ca="1">G14-F14</f>
        <v>-9</v>
      </c>
      <c r="AD16" s="7" t="s">
        <v>5</v>
      </c>
      <c r="AE16" s="21">
        <f ca="1">Z16+0.5*AC16</f>
        <v>0.5</v>
      </c>
      <c r="AG16" s="1" t="s">
        <v>4</v>
      </c>
      <c r="AH16" s="1" t="s">
        <v>8</v>
      </c>
      <c r="AJ16" s="7">
        <f ca="1">P14</f>
        <v>-3</v>
      </c>
      <c r="AK16" s="23" t="s">
        <v>9</v>
      </c>
      <c r="AL16" s="23"/>
      <c r="AM16" s="7">
        <f ca="1">Q14-P14</f>
        <v>-1</v>
      </c>
      <c r="AN16" s="7" t="s">
        <v>5</v>
      </c>
      <c r="AO16" s="21">
        <f ca="1">AJ16+0.5*AM16</f>
        <v>-3.5</v>
      </c>
    </row>
    <row r="17" spans="1:50" x14ac:dyDescent="0.25">
      <c r="B17" s="11"/>
      <c r="C17" s="11"/>
      <c r="D17" s="11"/>
      <c r="E17" s="5"/>
      <c r="F17" s="5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1"/>
      <c r="T17" s="11"/>
      <c r="Z17" s="7">
        <f ca="1">F15</f>
        <v>-4</v>
      </c>
      <c r="AC17" s="7">
        <f ca="1">G15-F15</f>
        <v>10</v>
      </c>
      <c r="AE17" s="21">
        <f ca="1">Z17+0.5*AC17</f>
        <v>1</v>
      </c>
      <c r="AJ17" s="7">
        <f ca="1">P15</f>
        <v>2</v>
      </c>
      <c r="AM17" s="7">
        <f ca="1">Q15-P15</f>
        <v>2</v>
      </c>
      <c r="AO17" s="21">
        <f ca="1">AJ17+0.5*AM17</f>
        <v>3</v>
      </c>
    </row>
    <row r="18" spans="1:50" ht="6.6" customHeight="1" x14ac:dyDescent="0.25">
      <c r="A18" s="4"/>
      <c r="E18" s="5"/>
      <c r="W18" s="4"/>
      <c r="AR18" s="10"/>
      <c r="AS18" s="10"/>
      <c r="AT18" s="10"/>
      <c r="AU18" s="10"/>
      <c r="AV18" s="10"/>
      <c r="AW18" s="10"/>
      <c r="AX18" s="10"/>
    </row>
    <row r="19" spans="1:50" x14ac:dyDescent="0.25">
      <c r="A19" s="4" t="s">
        <v>26</v>
      </c>
      <c r="W19" s="4" t="str">
        <f>A19</f>
        <v>Aufgabe 3: Gib eine Gleichung einer Geraden durch A und B an</v>
      </c>
    </row>
    <row r="20" spans="1:50" ht="6.6" customHeight="1" x14ac:dyDescent="0.25">
      <c r="A20" s="4"/>
      <c r="E20" s="5"/>
      <c r="W20" s="4"/>
      <c r="AR20" s="10"/>
      <c r="AS20" s="10"/>
      <c r="AT20" s="10"/>
      <c r="AU20" s="10"/>
      <c r="AV20" s="10"/>
      <c r="AW20" s="10"/>
      <c r="AX20" s="10"/>
    </row>
    <row r="21" spans="1:50" ht="16.2" x14ac:dyDescent="0.3">
      <c r="A21" s="1" t="s">
        <v>3</v>
      </c>
      <c r="B21" s="1" t="str">
        <f ca="1">"A = ("&amp;F21&amp;"|"&amp;F22&amp;"|"&amp;F23&amp;")"</f>
        <v>A = (-5|3|-5)</v>
      </c>
      <c r="F21" s="10">
        <f t="shared" ref="F21:G23" ca="1" si="2">RANDBETWEEN(2,6)*(-1)^RANDBETWEEN(0,1)</f>
        <v>-5</v>
      </c>
      <c r="G21" s="10">
        <f t="shared" ca="1" si="2"/>
        <v>-2</v>
      </c>
      <c r="H21" s="11"/>
      <c r="K21" s="1" t="s">
        <v>4</v>
      </c>
      <c r="L21" s="1" t="str">
        <f ca="1">"A = ("&amp;P21&amp;"|"&amp;P22&amp;"|"&amp;P23&amp;")"</f>
        <v>A = (2|-5|6)</v>
      </c>
      <c r="O21" s="2"/>
      <c r="P21" s="10">
        <f t="shared" ref="P21:Q23" ca="1" si="3">RANDBETWEEN(2,6)*(-1)^RANDBETWEEN(0,1)</f>
        <v>2</v>
      </c>
      <c r="Q21" s="10">
        <f t="shared" ca="1" si="3"/>
        <v>-6</v>
      </c>
      <c r="R21" s="11"/>
      <c r="Y21" s="1" t="s">
        <v>10</v>
      </c>
    </row>
    <row r="22" spans="1:50" x14ac:dyDescent="0.25">
      <c r="B22" s="1" t="str">
        <f ca="1">"B = ("&amp;G21&amp;"|"&amp;G22&amp;"|"&amp;G23&amp;")"</f>
        <v>B = (-2|-6|-5)</v>
      </c>
      <c r="F22" s="10">
        <f t="shared" ca="1" si="2"/>
        <v>3</v>
      </c>
      <c r="G22" s="10">
        <f t="shared" ca="1" si="2"/>
        <v>-6</v>
      </c>
      <c r="H22" s="11"/>
      <c r="L22" s="1" t="str">
        <f ca="1">"B = ("&amp;Q21&amp;"|"&amp;Q22&amp;"|"&amp;Q23&amp;")"</f>
        <v>B = (-6|-4|-2)</v>
      </c>
      <c r="O22" s="2"/>
      <c r="P22" s="10">
        <f t="shared" ca="1" si="3"/>
        <v>-5</v>
      </c>
      <c r="Q22" s="10">
        <f t="shared" ca="1" si="3"/>
        <v>-4</v>
      </c>
      <c r="R22" s="11"/>
    </row>
    <row r="23" spans="1:50" x14ac:dyDescent="0.25">
      <c r="F23" s="10">
        <f t="shared" ca="1" si="2"/>
        <v>-5</v>
      </c>
      <c r="G23" s="10">
        <f t="shared" ca="1" si="2"/>
        <v>-5</v>
      </c>
      <c r="H23" s="11"/>
      <c r="O23" s="2"/>
      <c r="P23" s="10">
        <f t="shared" ca="1" si="3"/>
        <v>6</v>
      </c>
      <c r="Q23" s="10">
        <f t="shared" ca="1" si="3"/>
        <v>-2</v>
      </c>
      <c r="R23" s="11"/>
      <c r="AA23" s="7">
        <f ca="1">F21</f>
        <v>-5</v>
      </c>
      <c r="AD23" s="7">
        <f ca="1">G21-F21</f>
        <v>3</v>
      </c>
      <c r="AI23" s="7">
        <f ca="1">P21</f>
        <v>2</v>
      </c>
      <c r="AL23" s="7">
        <f ca="1">Q21-P21</f>
        <v>-8</v>
      </c>
    </row>
    <row r="24" spans="1:50" ht="14.4" x14ac:dyDescent="0.3">
      <c r="F24" s="12"/>
      <c r="G24" s="11"/>
      <c r="H24" s="11"/>
      <c r="P24" s="11"/>
      <c r="Q24" s="11"/>
      <c r="R24" s="11"/>
      <c r="X24" s="1" t="s">
        <v>11</v>
      </c>
      <c r="Y24" s="7" t="s">
        <v>12</v>
      </c>
      <c r="Z24" s="7" t="s">
        <v>5</v>
      </c>
      <c r="AA24" s="7">
        <f ca="1">F22</f>
        <v>3</v>
      </c>
      <c r="AB24" s="23" t="s">
        <v>13</v>
      </c>
      <c r="AC24" s="23"/>
      <c r="AD24" s="7">
        <f ca="1">G22-F22</f>
        <v>-9</v>
      </c>
      <c r="AF24" s="1" t="s">
        <v>4</v>
      </c>
      <c r="AG24" s="7" t="s">
        <v>12</v>
      </c>
      <c r="AH24" s="7" t="s">
        <v>5</v>
      </c>
      <c r="AI24" s="7">
        <f ca="1">P22</f>
        <v>-5</v>
      </c>
      <c r="AJ24" s="23" t="s">
        <v>13</v>
      </c>
      <c r="AK24" s="23"/>
      <c r="AL24" s="7">
        <f ca="1">Q22-P22</f>
        <v>1</v>
      </c>
    </row>
    <row r="25" spans="1:50" x14ac:dyDescent="0.25">
      <c r="AA25" s="7">
        <f ca="1">F23</f>
        <v>-5</v>
      </c>
      <c r="AD25" s="7">
        <f ca="1">G23-F23</f>
        <v>0</v>
      </c>
      <c r="AI25" s="7">
        <f ca="1">P23</f>
        <v>6</v>
      </c>
      <c r="AL25" s="7">
        <f ca="1">Q23-P23</f>
        <v>-8</v>
      </c>
    </row>
    <row r="26" spans="1:50" ht="6.6" customHeight="1" x14ac:dyDescent="0.25">
      <c r="A26" s="4"/>
      <c r="E26" s="5"/>
      <c r="W26" s="4"/>
      <c r="AR26" s="10"/>
      <c r="AS26" s="10"/>
      <c r="AT26" s="10"/>
      <c r="AU26" s="10"/>
      <c r="AV26" s="10"/>
      <c r="AW26" s="10"/>
      <c r="AX26" s="10"/>
    </row>
    <row r="27" spans="1:50" x14ac:dyDescent="0.25">
      <c r="A27" s="4" t="s">
        <v>27</v>
      </c>
      <c r="W27" s="4" t="str">
        <f>A27</f>
        <v xml:space="preserve">Aufgabe 4: Überprüfe ob der Punkt auf der gegebenen Geraden liegt. </v>
      </c>
    </row>
    <row r="28" spans="1:50" ht="6.6" customHeight="1" x14ac:dyDescent="0.25">
      <c r="A28" s="4"/>
      <c r="E28" s="5"/>
      <c r="W28" s="4"/>
      <c r="AR28" s="10"/>
      <c r="AS28" s="10"/>
      <c r="AT28" s="10"/>
      <c r="AU28" s="10"/>
      <c r="AV28" s="10"/>
      <c r="AW28" s="10"/>
      <c r="AX28" s="10"/>
    </row>
    <row r="29" spans="1:50" x14ac:dyDescent="0.25">
      <c r="D29" s="7">
        <f ca="1">I29</f>
        <v>5</v>
      </c>
      <c r="E29" s="1"/>
      <c r="F29" s="1"/>
      <c r="G29" s="7">
        <f ca="1">J29</f>
        <v>2</v>
      </c>
      <c r="I29" s="10">
        <f t="shared" ref="I29:J31" ca="1" si="4">RANDBETWEEN(2,6)*(-1)^RANDBETWEEN(0,1)</f>
        <v>5</v>
      </c>
      <c r="J29" s="10">
        <f t="shared" ca="1" si="4"/>
        <v>2</v>
      </c>
      <c r="K29" s="10">
        <f ca="1">I29+P29*G29+Q29</f>
        <v>11</v>
      </c>
      <c r="L29" s="11"/>
      <c r="M29" s="11"/>
      <c r="N29" s="11"/>
      <c r="O29" s="11"/>
      <c r="P29" s="10">
        <f ca="1">RANDBETWEEN(2,4)*(-1)^RANDBETWEEN(0,1)</f>
        <v>3</v>
      </c>
      <c r="Q29" s="10"/>
      <c r="R29" s="11"/>
      <c r="X29" s="1" t="s">
        <v>3</v>
      </c>
      <c r="Z29" s="1">
        <f ca="1">D29</f>
        <v>5</v>
      </c>
      <c r="AA29" s="7" t="s">
        <v>14</v>
      </c>
      <c r="AB29" s="7" t="str">
        <f ca="1">IF(G29&lt;0,"("&amp;G29&amp;")",G29)&amp;"·"</f>
        <v>2·</v>
      </c>
      <c r="AC29" s="7" t="s">
        <v>15</v>
      </c>
      <c r="AD29" s="7" t="s">
        <v>5</v>
      </c>
      <c r="AE29" s="7">
        <f ca="1">K29</f>
        <v>11</v>
      </c>
      <c r="AG29" s="13" t="s">
        <v>16</v>
      </c>
      <c r="AI29" s="1" t="s">
        <v>17</v>
      </c>
      <c r="AJ29" s="24">
        <f ca="1">ROUND((K29-I29)/J29,2)</f>
        <v>3</v>
      </c>
      <c r="AK29" s="24"/>
    </row>
    <row r="30" spans="1:50" ht="14.4" x14ac:dyDescent="0.3">
      <c r="A30" s="1" t="s">
        <v>11</v>
      </c>
      <c r="B30" s="7" t="s">
        <v>12</v>
      </c>
      <c r="C30" s="7" t="s">
        <v>5</v>
      </c>
      <c r="D30" s="7">
        <f ca="1">I30</f>
        <v>-6</v>
      </c>
      <c r="E30" s="23" t="s">
        <v>13</v>
      </c>
      <c r="F30" s="23"/>
      <c r="G30" s="7">
        <f ca="1">J30</f>
        <v>3</v>
      </c>
      <c r="I30" s="10">
        <f t="shared" ca="1" si="4"/>
        <v>-6</v>
      </c>
      <c r="J30" s="10">
        <f t="shared" ca="1" si="4"/>
        <v>3</v>
      </c>
      <c r="K30" s="10">
        <f ca="1">I30+P30*G30+Q30</f>
        <v>4</v>
      </c>
      <c r="L30" s="1" t="str">
        <f ca="1">"P ("&amp;K29&amp;"|"&amp;K30&amp;"|"&amp;K31&amp;")"</f>
        <v>P (11|4|-6)</v>
      </c>
      <c r="M30" s="11"/>
      <c r="N30" s="11"/>
      <c r="O30" s="11"/>
      <c r="P30" s="10">
        <f ca="1">P29</f>
        <v>3</v>
      </c>
      <c r="Q30" s="10">
        <f ca="1">RANDBETWEEN(0,1)*(-1)^RANDBETWEEN(0,1)</f>
        <v>1</v>
      </c>
      <c r="R30" s="11"/>
      <c r="Z30" s="1">
        <f ca="1">D30</f>
        <v>-6</v>
      </c>
      <c r="AA30" s="7" t="s">
        <v>14</v>
      </c>
      <c r="AB30" s="7" t="str">
        <f ca="1">IF(G30&lt;0,"("&amp;G30&amp;")",G30)&amp;"·"</f>
        <v>3·</v>
      </c>
      <c r="AC30" s="7" t="s">
        <v>15</v>
      </c>
      <c r="AD30" s="7" t="s">
        <v>5</v>
      </c>
      <c r="AE30" s="7">
        <f ca="1">K30</f>
        <v>4</v>
      </c>
      <c r="AG30" s="13" t="s">
        <v>16</v>
      </c>
      <c r="AI30" s="1" t="s">
        <v>17</v>
      </c>
      <c r="AJ30" s="24">
        <f ca="1">ROUND((K30-I30)/J30,2)</f>
        <v>3.33</v>
      </c>
      <c r="AK30" s="24"/>
      <c r="AM30" s="4" t="str">
        <f ca="1">Q32</f>
        <v>Nein</v>
      </c>
    </row>
    <row r="31" spans="1:50" x14ac:dyDescent="0.25">
      <c r="D31" s="7">
        <f ca="1">I31</f>
        <v>2</v>
      </c>
      <c r="E31" s="1"/>
      <c r="F31" s="1"/>
      <c r="G31" s="7">
        <f ca="1">J31</f>
        <v>-3</v>
      </c>
      <c r="I31" s="10">
        <f t="shared" ca="1" si="4"/>
        <v>2</v>
      </c>
      <c r="J31" s="10">
        <f t="shared" ca="1" si="4"/>
        <v>-3</v>
      </c>
      <c r="K31" s="10">
        <f ca="1">I31+P31*G31+Q31</f>
        <v>-6</v>
      </c>
      <c r="L31" s="11"/>
      <c r="M31" s="11"/>
      <c r="N31" s="11"/>
      <c r="O31" s="11"/>
      <c r="P31" s="10">
        <f ca="1">P30</f>
        <v>3</v>
      </c>
      <c r="Q31" s="10">
        <f ca="1">RANDBETWEEN(0,1)*(-1)^RANDBETWEEN(0,1)</f>
        <v>1</v>
      </c>
      <c r="R31" s="11"/>
      <c r="Z31" s="1">
        <f ca="1">D31</f>
        <v>2</v>
      </c>
      <c r="AA31" s="7" t="s">
        <v>14</v>
      </c>
      <c r="AB31" s="7" t="str">
        <f ca="1">IF(G31&lt;0,"("&amp;G31&amp;")",G31)&amp;"·"</f>
        <v>(-3)·</v>
      </c>
      <c r="AC31" s="7" t="s">
        <v>15</v>
      </c>
      <c r="AD31" s="7" t="s">
        <v>5</v>
      </c>
      <c r="AE31" s="7">
        <f ca="1">K31</f>
        <v>-6</v>
      </c>
      <c r="AG31" s="13" t="s">
        <v>16</v>
      </c>
      <c r="AI31" s="1" t="s">
        <v>17</v>
      </c>
      <c r="AJ31" s="24">
        <f ca="1">ROUND((K31-I31)/J31,2)</f>
        <v>2.67</v>
      </c>
      <c r="AK31" s="24"/>
      <c r="AM31" s="4"/>
    </row>
    <row r="32" spans="1:50" ht="6.6" customHeight="1" x14ac:dyDescent="0.25">
      <c r="A32" s="4"/>
      <c r="E32" s="5"/>
      <c r="Q32" s="10" t="str">
        <f ca="1">IF(AND(Q30=0,Q31=0),"Ja","Nein")</f>
        <v>Nein</v>
      </c>
      <c r="W32" s="4"/>
      <c r="AR32" s="10"/>
      <c r="AS32" s="10"/>
      <c r="AT32" s="10"/>
      <c r="AU32" s="10"/>
      <c r="AV32" s="10"/>
      <c r="AW32" s="10"/>
      <c r="AX32" s="10"/>
    </row>
    <row r="33" spans="1:50" x14ac:dyDescent="0.25">
      <c r="A33" s="4" t="s">
        <v>28</v>
      </c>
      <c r="E33" s="5"/>
      <c r="L33" s="5"/>
      <c r="S33" s="5"/>
      <c r="W33" s="4" t="str">
        <f>A33</f>
        <v>Aufgabe 5: Bestimme den Abstand der Punkte P und Q</v>
      </c>
      <c r="X33" s="7"/>
      <c r="Y33" s="7"/>
      <c r="Z33" s="7"/>
      <c r="AA33" s="15"/>
      <c r="AB33" s="16"/>
      <c r="AC33" s="7"/>
      <c r="AD33" s="7"/>
      <c r="AE33" s="7"/>
      <c r="AF33" s="7"/>
      <c r="AG33" s="15"/>
      <c r="AH33" s="7"/>
      <c r="AJ33" s="7"/>
      <c r="AR33" s="10"/>
      <c r="AS33" s="10">
        <f t="shared" ref="AS33:AS38" ca="1" si="5">RANK(AT33,$AT$4:$AT$38)</f>
        <v>2</v>
      </c>
      <c r="AT33" s="10">
        <f t="shared" ref="AT33:AT38" ca="1" si="6">RAND()</f>
        <v>0.70250085902577053</v>
      </c>
      <c r="AU33" s="10">
        <v>4</v>
      </c>
      <c r="AV33" s="10">
        <v>6</v>
      </c>
      <c r="AW33" s="10">
        <v>12</v>
      </c>
      <c r="AX33" s="10"/>
    </row>
    <row r="34" spans="1:50" ht="6.6" customHeight="1" x14ac:dyDescent="0.25">
      <c r="A34" s="4"/>
      <c r="E34" s="5"/>
      <c r="W34" s="4"/>
      <c r="AR34" s="10"/>
      <c r="AS34" s="10">
        <f t="shared" ca="1" si="5"/>
        <v>3</v>
      </c>
      <c r="AT34" s="10">
        <f t="shared" ca="1" si="6"/>
        <v>0.47009690864952125</v>
      </c>
      <c r="AU34" s="10">
        <v>4</v>
      </c>
      <c r="AV34" s="10">
        <v>12</v>
      </c>
      <c r="AW34" s="10">
        <v>6</v>
      </c>
      <c r="AX34" s="10"/>
    </row>
    <row r="35" spans="1:50" x14ac:dyDescent="0.25">
      <c r="A35" s="4"/>
      <c r="B35" s="1" t="s">
        <v>11</v>
      </c>
      <c r="C35" s="1" t="str">
        <f ca="1">"P = ( "&amp;N35&amp;" | "&amp;O35&amp;" | "&amp;P35&amp;" ),"</f>
        <v>P = ( 7 | 4 | -5 ),</v>
      </c>
      <c r="E35" s="5"/>
      <c r="G35" s="1" t="str">
        <f ca="1">"Q = ( "&amp;R35&amp;" | "&amp;S35&amp;" | "&amp;T35&amp;" )"</f>
        <v>Q = ( 9 | -7 | -5 )</v>
      </c>
      <c r="H35" s="7"/>
      <c r="I35" s="7"/>
      <c r="K35" s="11"/>
      <c r="L35" s="12"/>
      <c r="M35" s="11"/>
      <c r="N35" s="8">
        <f ca="1">RANDBETWEEN(-9,9)</f>
        <v>7</v>
      </c>
      <c r="O35" s="8">
        <f ca="1">RANDBETWEEN(-9,9)</f>
        <v>4</v>
      </c>
      <c r="P35" s="8">
        <f ca="1">RANDBETWEEN(-9,9)</f>
        <v>-5</v>
      </c>
      <c r="Q35" s="8"/>
      <c r="R35" s="8">
        <f ca="1">RANDBETWEEN(-9,9)</f>
        <v>9</v>
      </c>
      <c r="S35" s="8">
        <f ca="1">RANDBETWEEN(-9,9)</f>
        <v>-7</v>
      </c>
      <c r="T35" s="8">
        <f ca="1">RANDBETWEEN(-8,8)</f>
        <v>-5</v>
      </c>
      <c r="U35" s="11"/>
      <c r="W35" s="4"/>
      <c r="X35" s="7" t="str">
        <f>B35</f>
        <v xml:space="preserve">a) </v>
      </c>
      <c r="Y35" s="7"/>
      <c r="Z35" s="7"/>
      <c r="AA35" s="7">
        <f ca="1">R35-N35</f>
        <v>2</v>
      </c>
      <c r="AB35" s="8">
        <v>11</v>
      </c>
      <c r="AC35" s="7"/>
      <c r="AD35" s="7"/>
      <c r="AE35" s="7"/>
      <c r="AF35" s="7"/>
      <c r="AG35" s="15"/>
      <c r="AH35" s="7"/>
      <c r="AJ35" s="7"/>
      <c r="AR35" s="10"/>
      <c r="AS35" s="10">
        <f t="shared" ca="1" si="5"/>
        <v>1</v>
      </c>
      <c r="AT35" s="10">
        <f t="shared" ca="1" si="6"/>
        <v>0.84131450537717989</v>
      </c>
      <c r="AU35" s="10">
        <v>12</v>
      </c>
      <c r="AV35" s="10">
        <v>6</v>
      </c>
      <c r="AW35" s="10">
        <v>4</v>
      </c>
      <c r="AX35" s="10"/>
    </row>
    <row r="36" spans="1:50" x14ac:dyDescent="0.25">
      <c r="A36" s="4"/>
      <c r="E36" s="5"/>
      <c r="L36" s="5"/>
      <c r="N36" s="10"/>
      <c r="O36" s="10"/>
      <c r="P36" s="10"/>
      <c r="Q36" s="10"/>
      <c r="R36" s="10"/>
      <c r="S36" s="5"/>
      <c r="T36" s="10"/>
      <c r="U36" s="10"/>
      <c r="W36" s="4"/>
      <c r="X36" s="7"/>
      <c r="Y36" s="24" t="s">
        <v>18</v>
      </c>
      <c r="Z36" s="24"/>
      <c r="AA36" s="7">
        <f ca="1">S35-O35</f>
        <v>-11</v>
      </c>
      <c r="AB36" s="10">
        <v>11</v>
      </c>
      <c r="AC36" s="1" t="s">
        <v>19</v>
      </c>
      <c r="AD36" s="17"/>
      <c r="AE36" s="15" t="str">
        <f>"=Ö"</f>
        <v>=Ö</v>
      </c>
      <c r="AF36" s="16" t="str">
        <f ca="1">"("&amp;AA35&amp;")² + ("&amp;AA36&amp;")² + ("&amp;AA37&amp;")²"</f>
        <v>(2)² + (-11)² + (0)²</v>
      </c>
      <c r="AG36" s="15"/>
      <c r="AH36" s="7"/>
      <c r="AJ36" s="7" t="s">
        <v>5</v>
      </c>
      <c r="AK36" s="15" t="s">
        <v>20</v>
      </c>
      <c r="AL36" s="7">
        <f ca="1">AA35^2+AA36^2+AA37^2</f>
        <v>125</v>
      </c>
      <c r="AN36" s="22" t="str">
        <f ca="1">IF(SQRT(AL36)=INT(SQRT(AL36)),"= "&amp;SQRT(AL36),"")</f>
        <v/>
      </c>
      <c r="AO36" s="22"/>
      <c r="AR36" s="10"/>
      <c r="AS36" s="10">
        <f t="shared" ca="1" si="5"/>
        <v>6</v>
      </c>
      <c r="AT36" s="10">
        <f t="shared" ca="1" si="6"/>
        <v>0.19429793481613722</v>
      </c>
      <c r="AU36" s="10">
        <v>12</v>
      </c>
      <c r="AV36" s="10">
        <v>4</v>
      </c>
      <c r="AW36" s="10">
        <v>6</v>
      </c>
      <c r="AX36" s="10"/>
    </row>
    <row r="37" spans="1:50" x14ac:dyDescent="0.25">
      <c r="A37" s="4"/>
      <c r="E37" s="5"/>
      <c r="L37" s="5"/>
      <c r="N37" s="10"/>
      <c r="O37" s="10"/>
      <c r="P37" s="10"/>
      <c r="Q37" s="10"/>
      <c r="R37" s="10"/>
      <c r="S37" s="5"/>
      <c r="T37" s="10"/>
      <c r="U37" s="10"/>
      <c r="W37" s="4"/>
      <c r="X37" s="7"/>
      <c r="Y37" s="7"/>
      <c r="Z37" s="7"/>
      <c r="AA37" s="7">
        <f ca="1">T35-P35</f>
        <v>0</v>
      </c>
      <c r="AB37" s="8">
        <v>11</v>
      </c>
      <c r="AC37" s="7"/>
      <c r="AD37" s="7"/>
      <c r="AE37" s="7"/>
      <c r="AF37" s="7"/>
      <c r="AG37" s="15"/>
      <c r="AH37" s="7"/>
      <c r="AJ37" s="7"/>
      <c r="AR37" s="10"/>
      <c r="AS37" s="10">
        <f t="shared" ca="1" si="5"/>
        <v>5</v>
      </c>
      <c r="AT37" s="10">
        <f t="shared" ca="1" si="6"/>
        <v>0.26005062461206341</v>
      </c>
      <c r="AU37" s="10">
        <v>6</v>
      </c>
      <c r="AV37" s="10">
        <v>4</v>
      </c>
      <c r="AW37" s="10">
        <v>12</v>
      </c>
      <c r="AX37" s="10"/>
    </row>
    <row r="38" spans="1:50" ht="6.6" customHeight="1" x14ac:dyDescent="0.25">
      <c r="A38" s="4"/>
      <c r="E38" s="5"/>
      <c r="W38" s="4"/>
      <c r="AR38" s="10"/>
      <c r="AS38" s="10">
        <f t="shared" ca="1" si="5"/>
        <v>4</v>
      </c>
      <c r="AT38" s="10">
        <f t="shared" ca="1" si="6"/>
        <v>0.33848681528154501</v>
      </c>
      <c r="AU38" s="10">
        <v>6</v>
      </c>
      <c r="AV38" s="10">
        <v>12</v>
      </c>
      <c r="AW38" s="10">
        <v>4</v>
      </c>
      <c r="AX38" s="10"/>
    </row>
    <row r="39" spans="1:50" x14ac:dyDescent="0.25">
      <c r="A39" s="4" t="s">
        <v>29</v>
      </c>
      <c r="E39" s="5"/>
      <c r="W39" s="4" t="str">
        <f>A39</f>
        <v xml:space="preserve">Aufgabe 6: Gib eine Ebene durch die 3 gegebenen Punkte an. </v>
      </c>
      <c r="AR39" s="10"/>
      <c r="AS39" s="10"/>
      <c r="AT39" s="10"/>
      <c r="AU39" s="10"/>
      <c r="AV39" s="10"/>
      <c r="AW39" s="10"/>
      <c r="AX39" s="10"/>
    </row>
    <row r="40" spans="1:50" ht="6.6" customHeight="1" x14ac:dyDescent="0.25">
      <c r="A40" s="4"/>
      <c r="E40" s="5"/>
      <c r="W40" s="4"/>
      <c r="AR40" s="10"/>
      <c r="AS40" s="10"/>
      <c r="AT40" s="10"/>
      <c r="AU40" s="10"/>
      <c r="AV40" s="10"/>
      <c r="AW40" s="10"/>
      <c r="AX40" s="10"/>
    </row>
    <row r="41" spans="1:50" x14ac:dyDescent="0.25">
      <c r="A41" s="1" t="s">
        <v>3</v>
      </c>
      <c r="B41" s="16" t="str">
        <f ca="1">"P ( "&amp;N41&amp;" | "&amp;O41&amp;" | "&amp;P41&amp;" )"</f>
        <v>P ( 1 | 3 | -8 )</v>
      </c>
      <c r="C41" s="7"/>
      <c r="D41" s="7"/>
      <c r="E41" s="16"/>
      <c r="F41" s="16" t="str">
        <f ca="1">"Q ( "&amp;Q41&amp;" | "&amp;R41&amp;" | "&amp;S41&amp;" )"</f>
        <v>Q ( -6 | 3 | -5 )</v>
      </c>
      <c r="H41" s="16"/>
      <c r="I41" s="7"/>
      <c r="J41" s="16" t="str">
        <f ca="1">"R ( "&amp;T41&amp;" | "&amp;U41&amp;" | "&amp;V41&amp;" )"</f>
        <v>R ( 9 | 5 | 8 )</v>
      </c>
      <c r="K41" s="7"/>
      <c r="L41" s="5"/>
      <c r="M41" s="7"/>
      <c r="N41" s="8">
        <f ca="1">RANDBETWEEN(-9,9)</f>
        <v>1</v>
      </c>
      <c r="O41" s="8">
        <f t="shared" ref="O41:V43" ca="1" si="7">RANDBETWEEN(-9,9)</f>
        <v>3</v>
      </c>
      <c r="P41" s="8">
        <f t="shared" ca="1" si="7"/>
        <v>-8</v>
      </c>
      <c r="Q41" s="8">
        <f t="shared" ca="1" si="7"/>
        <v>-6</v>
      </c>
      <c r="R41" s="8">
        <f t="shared" ca="1" si="7"/>
        <v>3</v>
      </c>
      <c r="S41" s="8">
        <f t="shared" ca="1" si="7"/>
        <v>-5</v>
      </c>
      <c r="T41" s="8">
        <f t="shared" ca="1" si="7"/>
        <v>9</v>
      </c>
      <c r="U41" s="8">
        <f t="shared" ca="1" si="7"/>
        <v>5</v>
      </c>
      <c r="V41" s="8">
        <f t="shared" ca="1" si="7"/>
        <v>8</v>
      </c>
      <c r="Z41" s="7">
        <f ca="1">N41</f>
        <v>1</v>
      </c>
      <c r="AB41" s="7">
        <f ca="1">Q41-N41</f>
        <v>-7</v>
      </c>
      <c r="AD41" s="7">
        <f ca="1">T41-N41</f>
        <v>8</v>
      </c>
      <c r="AI41" s="7">
        <f ca="1">N43</f>
        <v>4</v>
      </c>
      <c r="AK41" s="7">
        <f ca="1">Q43-N43</f>
        <v>-13</v>
      </c>
      <c r="AM41" s="7">
        <f ca="1">T43-N43</f>
        <v>-7</v>
      </c>
      <c r="AR41" s="10"/>
      <c r="AS41" s="10" t="e">
        <f ca="1">RANK(AT41,$AT$4:$AT$36)</f>
        <v>#N/A</v>
      </c>
      <c r="AT41" s="10">
        <f ca="1">RAND()</f>
        <v>0.17278383953436993</v>
      </c>
      <c r="AU41" s="10">
        <v>2</v>
      </c>
      <c r="AV41" s="10">
        <v>2</v>
      </c>
      <c r="AW41" s="10">
        <v>1</v>
      </c>
      <c r="AX41" s="10"/>
    </row>
    <row r="42" spans="1:50" ht="14.4" x14ac:dyDescent="0.3">
      <c r="B42" s="7"/>
      <c r="C42" s="7"/>
      <c r="D42" s="7"/>
      <c r="E42" s="5">
        <v>1</v>
      </c>
      <c r="F42" s="9"/>
      <c r="H42" s="7"/>
      <c r="I42" s="7"/>
      <c r="J42" s="7"/>
      <c r="K42" s="7"/>
      <c r="L42" s="5"/>
      <c r="M42" s="7"/>
      <c r="N42" s="8"/>
      <c r="O42" s="8"/>
      <c r="P42" s="8"/>
      <c r="Q42" s="8"/>
      <c r="R42" s="8"/>
      <c r="S42" s="5">
        <v>3</v>
      </c>
      <c r="T42" s="10"/>
      <c r="U42" s="8"/>
      <c r="V42" s="8"/>
      <c r="W42" s="7" t="s">
        <v>3</v>
      </c>
      <c r="X42" s="7" t="s">
        <v>21</v>
      </c>
      <c r="Y42" s="7" t="s">
        <v>22</v>
      </c>
      <c r="Z42" s="7">
        <f ca="1">O41</f>
        <v>3</v>
      </c>
      <c r="AA42" s="14" t="s">
        <v>13</v>
      </c>
      <c r="AB42" s="7">
        <f ca="1">R41-O41</f>
        <v>0</v>
      </c>
      <c r="AC42" s="14" t="s">
        <v>23</v>
      </c>
      <c r="AD42" s="7">
        <f ca="1">U41-O41</f>
        <v>2</v>
      </c>
      <c r="AE42" s="7"/>
      <c r="AF42" s="7" t="str">
        <f>A43</f>
        <v>b)</v>
      </c>
      <c r="AG42" s="7" t="s">
        <v>21</v>
      </c>
      <c r="AH42" s="7" t="s">
        <v>22</v>
      </c>
      <c r="AI42" s="7">
        <f ca="1">O43</f>
        <v>-5</v>
      </c>
      <c r="AJ42" s="14" t="s">
        <v>13</v>
      </c>
      <c r="AK42" s="7">
        <f ca="1">R43-O43</f>
        <v>11</v>
      </c>
      <c r="AL42" s="14" t="s">
        <v>23</v>
      </c>
      <c r="AM42" s="7">
        <f ca="1">U43-O43</f>
        <v>14</v>
      </c>
      <c r="AN42" s="7"/>
      <c r="AO42" s="7"/>
      <c r="AP42" s="7"/>
      <c r="AQ42" s="7"/>
      <c r="AR42" s="8"/>
      <c r="AS42" s="10" t="e">
        <f ca="1">RANK(AT42,$AT$4:$AT$36)</f>
        <v>#N/A</v>
      </c>
      <c r="AT42" s="10">
        <f t="shared" ref="AT42:AT43" ca="1" si="8">RAND()</f>
        <v>0.89112308055555212</v>
      </c>
      <c r="AU42" s="10">
        <v>1</v>
      </c>
      <c r="AV42" s="10">
        <v>2</v>
      </c>
      <c r="AW42" s="10">
        <v>2</v>
      </c>
      <c r="AX42" s="10"/>
    </row>
    <row r="43" spans="1:50" x14ac:dyDescent="0.25">
      <c r="A43" s="1" t="s">
        <v>4</v>
      </c>
      <c r="B43" s="16" t="str">
        <f ca="1">"P ( "&amp;N43&amp;" | "&amp;O43&amp;" | "&amp;P43&amp;" )"</f>
        <v>P ( 4 | -5 | 1 )</v>
      </c>
      <c r="C43" s="7"/>
      <c r="D43" s="7"/>
      <c r="E43" s="16"/>
      <c r="F43" s="16" t="str">
        <f ca="1">"Q ( "&amp;Q43&amp;" | "&amp;R43&amp;" | "&amp;S43&amp;" )"</f>
        <v>Q ( -9 | 6 | -4 )</v>
      </c>
      <c r="H43" s="16"/>
      <c r="I43" s="7"/>
      <c r="J43" s="16" t="str">
        <f ca="1">"R ( "&amp;T43&amp;" | "&amp;U43&amp;" | "&amp;V43&amp;" )"</f>
        <v>R ( -3 | 9 | 8 )</v>
      </c>
      <c r="K43" s="7"/>
      <c r="L43" s="5"/>
      <c r="M43" s="7"/>
      <c r="N43" s="8">
        <f ca="1">RANDBETWEEN(-9,9)</f>
        <v>4</v>
      </c>
      <c r="O43" s="8">
        <f t="shared" ca="1" si="7"/>
        <v>-5</v>
      </c>
      <c r="P43" s="8">
        <f t="shared" ca="1" si="7"/>
        <v>1</v>
      </c>
      <c r="Q43" s="8">
        <f t="shared" ca="1" si="7"/>
        <v>-9</v>
      </c>
      <c r="R43" s="8">
        <f t="shared" ca="1" si="7"/>
        <v>6</v>
      </c>
      <c r="S43" s="8">
        <f t="shared" ca="1" si="7"/>
        <v>-4</v>
      </c>
      <c r="T43" s="8">
        <f t="shared" ca="1" si="7"/>
        <v>-3</v>
      </c>
      <c r="U43" s="8">
        <f t="shared" ca="1" si="7"/>
        <v>9</v>
      </c>
      <c r="V43" s="8">
        <f t="shared" ca="1" si="7"/>
        <v>8</v>
      </c>
      <c r="W43" s="7"/>
      <c r="X43" s="7"/>
      <c r="Z43" s="7">
        <f ca="1">P41</f>
        <v>-8</v>
      </c>
      <c r="AA43" s="15"/>
      <c r="AB43" s="7">
        <f ca="1">S41-P41</f>
        <v>3</v>
      </c>
      <c r="AC43" s="7"/>
      <c r="AD43" s="7">
        <f ca="1">V41-P41</f>
        <v>16</v>
      </c>
      <c r="AE43" s="7"/>
      <c r="AF43" s="7"/>
      <c r="AG43" s="7"/>
      <c r="AI43" s="7">
        <f ca="1">P43</f>
        <v>1</v>
      </c>
      <c r="AJ43" s="15"/>
      <c r="AK43" s="7">
        <f ca="1">S43-P43</f>
        <v>-5</v>
      </c>
      <c r="AL43" s="7"/>
      <c r="AM43" s="7">
        <f ca="1">V43-P43</f>
        <v>7</v>
      </c>
      <c r="AN43" s="7"/>
      <c r="AO43" s="7"/>
      <c r="AP43" s="7"/>
      <c r="AQ43" s="7"/>
      <c r="AR43" s="8"/>
      <c r="AS43" s="10" t="e">
        <f ca="1">RANK(AT43,$AT$4:$AT$36)</f>
        <v>#N/A</v>
      </c>
      <c r="AT43" s="10">
        <f t="shared" ca="1" si="8"/>
        <v>0.76720448787389783</v>
      </c>
      <c r="AU43" s="10">
        <v>2</v>
      </c>
      <c r="AV43" s="10">
        <v>1</v>
      </c>
      <c r="AW43" s="10">
        <v>2</v>
      </c>
      <c r="AX43" s="10"/>
    </row>
    <row r="44" spans="1:50" ht="6.6" customHeight="1" x14ac:dyDescent="0.25">
      <c r="A44" s="4"/>
      <c r="E44" s="5"/>
      <c r="W44" s="4"/>
      <c r="AR44" s="10"/>
      <c r="AS44" s="10"/>
      <c r="AT44" s="10"/>
      <c r="AU44" s="10"/>
      <c r="AV44" s="10"/>
      <c r="AW44" s="10"/>
      <c r="AX44" s="10"/>
    </row>
    <row r="45" spans="1:50" x14ac:dyDescent="0.25">
      <c r="A45" s="4" t="s">
        <v>30</v>
      </c>
      <c r="E45" s="5"/>
      <c r="W45" s="4" t="str">
        <f>A45</f>
        <v xml:space="preserve">Aufgabe 7: Überprüfe, ob die Vektoren orthogonal sind. </v>
      </c>
      <c r="AR45" s="10"/>
      <c r="AS45" s="10"/>
      <c r="AT45" s="10"/>
      <c r="AU45" s="10"/>
      <c r="AV45" s="10"/>
      <c r="AW45" s="10"/>
      <c r="AX45" s="10"/>
    </row>
    <row r="46" spans="1:50" ht="6.6" customHeight="1" x14ac:dyDescent="0.25">
      <c r="A46" s="4"/>
      <c r="E46" s="5"/>
      <c r="W46" s="4"/>
      <c r="AR46" s="10"/>
      <c r="AS46" s="10"/>
      <c r="AT46" s="10"/>
      <c r="AU46" s="10"/>
      <c r="AV46" s="10"/>
      <c r="AW46" s="10"/>
      <c r="AX46" s="10"/>
    </row>
    <row r="47" spans="1:50" ht="14.4" x14ac:dyDescent="0.3">
      <c r="B47" s="1" t="s">
        <v>11</v>
      </c>
      <c r="E47" s="7">
        <f ca="1">RANDBETWEEN(-3,3)</f>
        <v>-2</v>
      </c>
      <c r="I47" s="7">
        <f ca="1">RANDBETWEEN(-3,3)</f>
        <v>0</v>
      </c>
      <c r="L47" s="1" t="s">
        <v>4</v>
      </c>
      <c r="O47" s="7">
        <f ca="1">RANDBETWEEN(-3,3)</f>
        <v>-3</v>
      </c>
      <c r="P47" s="2"/>
      <c r="S47" s="7">
        <f ca="1">RANDBETWEEN(-3,3)</f>
        <v>2</v>
      </c>
      <c r="W47" s="1" t="s">
        <v>11</v>
      </c>
      <c r="X47" s="1" t="s">
        <v>33</v>
      </c>
      <c r="Z47" s="1" t="str">
        <f ca="1">IF(E47&lt;0,"("&amp;E47&amp;")",E47)&amp;" · "&amp;IF(I47&lt;0,"("&amp;I47&amp;")",I47)&amp;" + "&amp;IF(E48&lt;0,"("&amp;E48&amp;")",E48)&amp;" · "&amp;IF(I48&lt;0,"("&amp;I48&amp;")",I48)&amp;" + "&amp;IF(E49&lt;0,"("&amp;E49&amp;")",E49)&amp;" · "&amp;IF(I49&lt;0,"("&amp;I49&amp;")",I49)&amp; " = "&amp;E47*I47+E48*I48+E49*I49&amp;" "&amp;IF(E47*I47+E48*I48+E49*I49&lt;&gt;0,"≠ 0","")</f>
        <v>(-2) · 0 + 3 · (-3) + (-1) · 3 = -12 ≠ 0</v>
      </c>
      <c r="AI47" s="13" t="s">
        <v>16</v>
      </c>
      <c r="AJ47" s="1" t="str">
        <f ca="1">IF(AO47=0,"orthogonal","nicht orthogonal")</f>
        <v>nicht orthogonal</v>
      </c>
      <c r="AO47" s="10">
        <f ca="1">E47*I47+E48*I48+E49*I49</f>
        <v>-12</v>
      </c>
    </row>
    <row r="48" spans="1:50" x14ac:dyDescent="0.25">
      <c r="C48" s="7" t="s">
        <v>31</v>
      </c>
      <c r="D48" s="7" t="s">
        <v>5</v>
      </c>
      <c r="E48" s="7">
        <f ca="1">RANDBETWEEN(-3,3)</f>
        <v>3</v>
      </c>
      <c r="G48" s="7" t="s">
        <v>32</v>
      </c>
      <c r="H48" s="7" t="s">
        <v>5</v>
      </c>
      <c r="I48" s="7">
        <f ca="1">RANDBETWEEN(-3,3)</f>
        <v>-3</v>
      </c>
      <c r="M48" s="7" t="s">
        <v>31</v>
      </c>
      <c r="N48" s="7" t="s">
        <v>5</v>
      </c>
      <c r="O48" s="7">
        <f ca="1">RANDBETWEEN(-3,3)</f>
        <v>-3</v>
      </c>
      <c r="P48" s="2"/>
      <c r="Q48" s="7" t="s">
        <v>32</v>
      </c>
      <c r="R48" s="7" t="s">
        <v>5</v>
      </c>
      <c r="S48" s="7">
        <f ca="1">RANDBETWEEN(-3,3)</f>
        <v>1</v>
      </c>
    </row>
    <row r="49" spans="1:50" ht="14.4" x14ac:dyDescent="0.3">
      <c r="E49" s="7">
        <f ca="1">RANDBETWEEN(-3,3)</f>
        <v>-1</v>
      </c>
      <c r="I49" s="7">
        <f ca="1">RANDBETWEEN(-3,3)</f>
        <v>3</v>
      </c>
      <c r="O49" s="7">
        <f ca="1">RANDBETWEEN(-3,3)</f>
        <v>-1</v>
      </c>
      <c r="P49" s="2"/>
      <c r="S49" s="7">
        <f ca="1">RANDBETWEEN(-3,3)</f>
        <v>-3</v>
      </c>
      <c r="W49" s="1" t="s">
        <v>4</v>
      </c>
      <c r="X49" s="1" t="s">
        <v>33</v>
      </c>
      <c r="Z49" s="1" t="str">
        <f ca="1">IF(O47&lt;0,"("&amp;O47&amp;")",O47)&amp;" · "&amp;IF(S47&lt;0,"("&amp;S47&amp;")",S47)&amp;" + "&amp;IF(O48&lt;0,"("&amp;O48&amp;")",O48)&amp;" · "&amp;IF(S48&lt;0,"("&amp;S48&amp;")",S48)&amp;" + "&amp;IF(O49&lt;0,"("&amp;O49&amp;")",O49)&amp;" · "&amp;IF(S49&lt;0,"("&amp;S49&amp;")",S49)&amp; " = "&amp;O47*S47+O48*S48+O49*S49&amp;" "&amp;IF(O47*S47+O48*S48+O49*S49&lt;&gt;0,"≠ 0","")</f>
        <v>(-3) · 2 + (-3) · 1 + (-1) · (-3) = -6 ≠ 0</v>
      </c>
      <c r="AI49" s="13" t="s">
        <v>16</v>
      </c>
      <c r="AJ49" s="1" t="str">
        <f ca="1">IF(AO49=0,"orthogonal","nicht orthogonal")</f>
        <v>nicht orthogonal</v>
      </c>
      <c r="AO49" s="10">
        <f ca="1">O47*S47+O48*S48+O49*S49</f>
        <v>-6</v>
      </c>
    </row>
    <row r="50" spans="1:50" ht="6.6" customHeight="1" x14ac:dyDescent="0.25">
      <c r="A50" s="4"/>
      <c r="E50" s="5"/>
      <c r="W50" s="4"/>
      <c r="AR50" s="10"/>
      <c r="AS50" s="10"/>
      <c r="AT50" s="10"/>
      <c r="AU50" s="10"/>
      <c r="AV50" s="10"/>
      <c r="AW50" s="10"/>
      <c r="AX50" s="10"/>
    </row>
    <row r="51" spans="1:50" x14ac:dyDescent="0.25">
      <c r="A51" s="4" t="s">
        <v>36</v>
      </c>
      <c r="E51" s="5"/>
      <c r="W51" s="4" t="str">
        <f>A51</f>
        <v>Aufgabe 8: Gib einen Vektor c an, der orthogonal zum Vektor a ist.</v>
      </c>
      <c r="AR51" s="10"/>
      <c r="AS51" s="10"/>
      <c r="AT51" s="10"/>
      <c r="AU51" s="10"/>
      <c r="AV51" s="10"/>
      <c r="AW51" s="10"/>
      <c r="AX51" s="10"/>
    </row>
    <row r="52" spans="1:50" ht="6.6" customHeight="1" x14ac:dyDescent="0.25">
      <c r="A52" s="4"/>
      <c r="E52" s="5"/>
      <c r="W52" s="4"/>
      <c r="AR52" s="10"/>
      <c r="AS52" s="10"/>
      <c r="AT52" s="10"/>
      <c r="AU52" s="10"/>
      <c r="AV52" s="10"/>
      <c r="AW52" s="10"/>
      <c r="AX52" s="10"/>
    </row>
    <row r="53" spans="1:50" x14ac:dyDescent="0.25">
      <c r="B53" s="1" t="s">
        <v>11</v>
      </c>
      <c r="E53" s="19">
        <f ca="1">RANDBETWEEN(-3,3)</f>
        <v>2</v>
      </c>
      <c r="L53" s="1" t="s">
        <v>4</v>
      </c>
      <c r="O53" s="19">
        <f ca="1">RANDBETWEEN(-3,3)</f>
        <v>-2</v>
      </c>
      <c r="W53" s="1" t="s">
        <v>38</v>
      </c>
      <c r="AG53" s="20">
        <f ca="1">E55*AR53</f>
        <v>4</v>
      </c>
      <c r="AL53" s="20">
        <f ca="1">AS53*O55</f>
        <v>-2</v>
      </c>
      <c r="AR53" s="10">
        <f ca="1">RANDBETWEEN(1,2)</f>
        <v>2</v>
      </c>
      <c r="AS53" s="10">
        <f ca="1">RANDBETWEEN(1,2)</f>
        <v>1</v>
      </c>
    </row>
    <row r="54" spans="1:50" x14ac:dyDescent="0.25">
      <c r="C54" s="19" t="s">
        <v>31</v>
      </c>
      <c r="D54" s="19" t="s">
        <v>5</v>
      </c>
      <c r="E54" s="19">
        <f ca="1">RANDBETWEEN(-3,3)</f>
        <v>-1</v>
      </c>
      <c r="M54" s="19" t="s">
        <v>31</v>
      </c>
      <c r="N54" s="19" t="s">
        <v>5</v>
      </c>
      <c r="O54" s="19">
        <f ca="1">RANDBETWEEN(-3,3)</f>
        <v>3</v>
      </c>
      <c r="AD54" s="1" t="s">
        <v>3</v>
      </c>
      <c r="AE54" s="20" t="s">
        <v>39</v>
      </c>
      <c r="AF54" s="20" t="s">
        <v>5</v>
      </c>
      <c r="AG54" s="20">
        <f ca="1">AR54*E55</f>
        <v>2</v>
      </c>
      <c r="AI54" s="1" t="s">
        <v>4</v>
      </c>
      <c r="AJ54" s="20" t="s">
        <v>39</v>
      </c>
      <c r="AK54" s="20" t="s">
        <v>5</v>
      </c>
      <c r="AL54" s="20">
        <f ca="1">AS54*O55</f>
        <v>-2</v>
      </c>
      <c r="AR54" s="10">
        <f ca="1">RANDBETWEEN(1,2)</f>
        <v>1</v>
      </c>
      <c r="AS54" s="10">
        <f ca="1">RANDBETWEEN(1,2)</f>
        <v>1</v>
      </c>
    </row>
    <row r="55" spans="1:50" x14ac:dyDescent="0.25">
      <c r="E55" s="19">
        <f ca="1">RANDBETWEEN(-3,3)</f>
        <v>2</v>
      </c>
      <c r="O55" s="19">
        <f ca="1">RANDBETWEEN(-3,3)</f>
        <v>-2</v>
      </c>
      <c r="AG55" s="20">
        <f ca="1">-AR53*E53-AR54*E54</f>
        <v>-3</v>
      </c>
      <c r="AL55" s="20">
        <f ca="1">-AS53*O53-AS54*O54</f>
        <v>-1</v>
      </c>
    </row>
    <row r="56" spans="1:50" ht="6.6" customHeight="1" x14ac:dyDescent="0.25">
      <c r="A56" s="4"/>
      <c r="E56" s="5"/>
      <c r="W56" s="4"/>
      <c r="AR56" s="10"/>
      <c r="AS56" s="10"/>
      <c r="AT56" s="10"/>
      <c r="AU56" s="10"/>
      <c r="AV56" s="10"/>
      <c r="AW56" s="10"/>
      <c r="AX56" s="10"/>
    </row>
    <row r="57" spans="1:50" x14ac:dyDescent="0.25">
      <c r="A57" s="4" t="s">
        <v>37</v>
      </c>
      <c r="E57" s="5"/>
      <c r="W57" s="4" t="str">
        <f>A57</f>
        <v>Aufgabe 9: Gib einen Vektor c an, der orthogonal zu den Vektoren a und b ist.</v>
      </c>
      <c r="AR57" s="10"/>
      <c r="AS57" s="10"/>
      <c r="AT57" s="10"/>
      <c r="AU57" s="10"/>
      <c r="AV57" s="10"/>
      <c r="AW57" s="10"/>
      <c r="AX57" s="10"/>
    </row>
    <row r="58" spans="1:50" ht="6.6" customHeight="1" x14ac:dyDescent="0.25">
      <c r="A58" s="4"/>
      <c r="E58" s="5"/>
      <c r="W58" s="4"/>
      <c r="AR58" s="10"/>
      <c r="AS58" s="10"/>
      <c r="AT58" s="10"/>
      <c r="AU58" s="10"/>
      <c r="AV58" s="10"/>
      <c r="AW58" s="10"/>
      <c r="AX58" s="10"/>
    </row>
    <row r="59" spans="1:50" x14ac:dyDescent="0.25">
      <c r="B59" s="1" t="s">
        <v>11</v>
      </c>
      <c r="E59" s="19">
        <f ca="1">RANDBETWEEN(-3,3)</f>
        <v>-1</v>
      </c>
      <c r="I59" s="19">
        <f ca="1">RANDBETWEEN(-3,3)</f>
        <v>1</v>
      </c>
      <c r="W59" s="1" t="s">
        <v>40</v>
      </c>
      <c r="AD59" s="1" t="s">
        <v>11</v>
      </c>
      <c r="AG59" s="19">
        <f ca="1">E60*I61-I60*E61</f>
        <v>8</v>
      </c>
    </row>
    <row r="60" spans="1:50" x14ac:dyDescent="0.25">
      <c r="C60" s="19" t="s">
        <v>31</v>
      </c>
      <c r="D60" s="19" t="s">
        <v>5</v>
      </c>
      <c r="E60" s="19">
        <f ca="1">RANDBETWEEN(-3,3)</f>
        <v>-1</v>
      </c>
      <c r="G60" s="19" t="s">
        <v>32</v>
      </c>
      <c r="H60" s="19" t="s">
        <v>5</v>
      </c>
      <c r="I60" s="19">
        <f ca="1">RANDBETWEEN(-3,3)</f>
        <v>3</v>
      </c>
      <c r="AE60" s="19" t="s">
        <v>39</v>
      </c>
      <c r="AF60" s="19" t="s">
        <v>5</v>
      </c>
      <c r="AG60" s="19">
        <f ca="1">E61*I59-E59*I61</f>
        <v>-4</v>
      </c>
      <c r="AI60" s="1" t="s">
        <v>35</v>
      </c>
    </row>
    <row r="61" spans="1:50" x14ac:dyDescent="0.25">
      <c r="E61" s="19">
        <f ca="1">RANDBETWEEN(-3,3)</f>
        <v>-2</v>
      </c>
      <c r="I61" s="19">
        <f ca="1">RANDBETWEEN(-3,3)</f>
        <v>-2</v>
      </c>
      <c r="Q61" s="18" t="s">
        <v>34</v>
      </c>
      <c r="AG61" s="19">
        <f ca="1">E59*I60-I59*E60</f>
        <v>-2</v>
      </c>
    </row>
    <row r="62" spans="1:50" ht="6.6" customHeight="1" x14ac:dyDescent="0.25">
      <c r="A62" s="4"/>
      <c r="E62" s="5"/>
      <c r="W62" s="4"/>
      <c r="AR62" s="10"/>
      <c r="AS62" s="10"/>
      <c r="AT62" s="10"/>
      <c r="AU62" s="10"/>
      <c r="AV62" s="10"/>
      <c r="AW62" s="10"/>
      <c r="AX62" s="10"/>
    </row>
  </sheetData>
  <mergeCells count="12">
    <mergeCell ref="E30:F30"/>
    <mergeCell ref="AJ30:AK30"/>
    <mergeCell ref="AJ31:AK31"/>
    <mergeCell ref="F1:O1"/>
    <mergeCell ref="A2:V2"/>
    <mergeCell ref="AB24:AC24"/>
    <mergeCell ref="AJ24:AK24"/>
    <mergeCell ref="AN36:AO36"/>
    <mergeCell ref="AK16:AL16"/>
    <mergeCell ref="AA16:AB16"/>
    <mergeCell ref="Y36:Z36"/>
    <mergeCell ref="AJ29:AK29"/>
  </mergeCells>
  <pageMargins left="0.70866141732283472" right="0.70866141732283472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Müller</dc:creator>
  <cp:lastModifiedBy>Stefan Müller</cp:lastModifiedBy>
  <cp:lastPrinted>2020-11-27T10:39:28Z</cp:lastPrinted>
  <dcterms:created xsi:type="dcterms:W3CDTF">2020-11-21T17:00:43Z</dcterms:created>
  <dcterms:modified xsi:type="dcterms:W3CDTF">2020-11-27T10:39:38Z</dcterms:modified>
</cp:coreProperties>
</file>