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78F0B3B4-9C79-4924-8EA7-27894EC1D42C}" xr6:coauthVersionLast="47" xr6:coauthVersionMax="47" xr10:uidLastSave="{00000000-0000-0000-0000-000000000000}"/>
  <bookViews>
    <workbookView xWindow="-110" yWindow="-110" windowWidth="19420" windowHeight="10560"/>
  </bookViews>
  <sheets>
    <sheet name="Arbeitsblatt" sheetId="1" r:id="rId1"/>
    <sheet name="Daten" sheetId="2" r:id="rId2"/>
  </sheets>
  <definedNames>
    <definedName name="_xlnm.Print_Area" localSheetId="0">Arbeitsblatt!$A$1:$W$55</definedName>
  </definedNames>
  <calcPr calcId="191029"/>
</workbook>
</file>

<file path=xl/calcChain.xml><?xml version="1.0" encoding="utf-8"?>
<calcChain xmlns="http://schemas.openxmlformats.org/spreadsheetml/2006/main">
  <c r="Z55" i="1" l="1"/>
  <c r="Y55" i="1" s="1"/>
  <c r="X55" i="1"/>
  <c r="U55" i="1" s="1"/>
  <c r="J55" i="1" s="1"/>
  <c r="S55" i="1"/>
  <c r="Q55" i="1" s="1"/>
  <c r="Z53" i="1"/>
  <c r="Y53" i="1" s="1"/>
  <c r="X53" i="1"/>
  <c r="U53" i="1" s="1"/>
  <c r="S53" i="1"/>
  <c r="T53" i="1" s="1"/>
  <c r="S36" i="1"/>
  <c r="O36" i="1"/>
  <c r="S34" i="1"/>
  <c r="O34" i="1"/>
  <c r="AM28" i="1"/>
  <c r="AN28" i="1"/>
  <c r="AO28" i="1"/>
  <c r="AP28" i="1"/>
  <c r="AQ28" i="1"/>
  <c r="AR28" i="1"/>
  <c r="AS28" i="1"/>
  <c r="AT28" i="1"/>
  <c r="AI28" i="1"/>
  <c r="AJ28" i="1"/>
  <c r="AK28" i="1"/>
  <c r="AL28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L45" i="1"/>
  <c r="AP45" i="1" s="1"/>
  <c r="AK45" i="1"/>
  <c r="AJ45" i="1" s="1"/>
  <c r="AL44" i="1"/>
  <c r="AR44" i="1" s="1"/>
  <c r="AK44" i="1"/>
  <c r="AN44" i="1" s="1"/>
  <c r="AT44" i="1" s="1"/>
  <c r="AJ44" i="1"/>
  <c r="AM44" i="1" s="1"/>
  <c r="AS44" i="1" s="1"/>
  <c r="AL43" i="1"/>
  <c r="AP43" i="1" s="1"/>
  <c r="AK43" i="1"/>
  <c r="AO43" i="1" s="1"/>
  <c r="AJ43" i="1"/>
  <c r="AM43" i="1" s="1"/>
  <c r="AL42" i="1"/>
  <c r="AP42" i="1" s="1"/>
  <c r="AK42" i="1"/>
  <c r="AO42" i="1" s="1"/>
  <c r="AJ42" i="1"/>
  <c r="AM42" i="1" s="1"/>
  <c r="AL41" i="1"/>
  <c r="AR41" i="1" s="1"/>
  <c r="AK41" i="1"/>
  <c r="AN41" i="1" s="1"/>
  <c r="AT41" i="1" s="1"/>
  <c r="AL40" i="1"/>
  <c r="AP40" i="1" s="1"/>
  <c r="AK40" i="1"/>
  <c r="AN40" i="1" s="1"/>
  <c r="AT40" i="1" s="1"/>
  <c r="AJ40" i="1"/>
  <c r="AL39" i="1"/>
  <c r="AP39" i="1" s="1"/>
  <c r="AK39" i="1"/>
  <c r="AR39" i="1" s="1"/>
  <c r="AJ39" i="1"/>
  <c r="AM39" i="1" s="1"/>
  <c r="AL38" i="1"/>
  <c r="AP38" i="1" s="1"/>
  <c r="AK38" i="1"/>
  <c r="AO38" i="1" s="1"/>
  <c r="AJ38" i="1"/>
  <c r="AM38" i="1" s="1"/>
  <c r="AL37" i="1"/>
  <c r="AR37" i="1" s="1"/>
  <c r="AK37" i="1"/>
  <c r="AN37" i="1" s="1"/>
  <c r="AT37" i="1" s="1"/>
  <c r="AL36" i="1"/>
  <c r="AR36" i="1" s="1"/>
  <c r="AK36" i="1"/>
  <c r="AN36" i="1" s="1"/>
  <c r="AT36" i="1" s="1"/>
  <c r="AJ36" i="1"/>
  <c r="AM36" i="1" s="1"/>
  <c r="AS36" i="1" s="1"/>
  <c r="AL35" i="1"/>
  <c r="AP35" i="1" s="1"/>
  <c r="AK35" i="1"/>
  <c r="AO35" i="1" s="1"/>
  <c r="AJ35" i="1"/>
  <c r="AM35" i="1" s="1"/>
  <c r="AL34" i="1"/>
  <c r="AK34" i="1"/>
  <c r="AO34" i="1" s="1"/>
  <c r="AJ34" i="1"/>
  <c r="AM34" i="1" s="1"/>
  <c r="AL33" i="1"/>
  <c r="AO33" i="1" s="1"/>
  <c r="AK33" i="1"/>
  <c r="AJ33" i="1" s="1"/>
  <c r="AM33" i="1" s="1"/>
  <c r="AS33" i="1" s="1"/>
  <c r="AL32" i="1"/>
  <c r="AP32" i="1" s="1"/>
  <c r="AK32" i="1"/>
  <c r="AN32" i="1" s="1"/>
  <c r="AT32" i="1" s="1"/>
  <c r="AJ32" i="1"/>
  <c r="AM32" i="1" s="1"/>
  <c r="AS32" i="1" s="1"/>
  <c r="AL31" i="1"/>
  <c r="AP31" i="1" s="1"/>
  <c r="AK31" i="1"/>
  <c r="AO31" i="1" s="1"/>
  <c r="AJ31" i="1"/>
  <c r="AM31" i="1" s="1"/>
  <c r="AT31" i="1" s="1"/>
  <c r="AL30" i="1"/>
  <c r="AK30" i="1"/>
  <c r="AO30" i="1" s="1"/>
  <c r="AJ30" i="1"/>
  <c r="AM30" i="1" s="1"/>
  <c r="AB32" i="1"/>
  <c r="AB38" i="1"/>
  <c r="AB30" i="1"/>
  <c r="X38" i="1"/>
  <c r="P38" i="1" s="1"/>
  <c r="X32" i="1"/>
  <c r="X30" i="1"/>
  <c r="AC38" i="1"/>
  <c r="Y38" i="1"/>
  <c r="S38" i="1"/>
  <c r="O38" i="1"/>
  <c r="S32" i="1"/>
  <c r="O32" i="1"/>
  <c r="AD38" i="1"/>
  <c r="K38" i="1" s="1"/>
  <c r="Z38" i="1"/>
  <c r="C38" i="1" s="1"/>
  <c r="AD32" i="1"/>
  <c r="AC32" i="1"/>
  <c r="Z32" i="1"/>
  <c r="Y32" i="1"/>
  <c r="S30" i="1"/>
  <c r="O30" i="1"/>
  <c r="AD30" i="1"/>
  <c r="AC30" i="1"/>
  <c r="Z30" i="1"/>
  <c r="Y30" i="1"/>
  <c r="Z51" i="1"/>
  <c r="Y51" i="1" s="1"/>
  <c r="X51" i="1"/>
  <c r="U51" i="1" s="1"/>
  <c r="S51" i="1"/>
  <c r="T51" i="1" s="1"/>
  <c r="Z49" i="1"/>
  <c r="Y49" i="1" s="1"/>
  <c r="X49" i="1"/>
  <c r="U49" i="1" s="1"/>
  <c r="J49" i="1" s="1"/>
  <c r="S49" i="1"/>
  <c r="W49" i="1" s="1"/>
  <c r="L49" i="1" s="1"/>
  <c r="Z47" i="1"/>
  <c r="Y47" i="1" s="1"/>
  <c r="X47" i="1"/>
  <c r="U47" i="1" s="1"/>
  <c r="S47" i="1"/>
  <c r="Q47" i="1" s="1"/>
  <c r="C47" i="1" s="1"/>
  <c r="AE49" i="1"/>
  <c r="X45" i="1"/>
  <c r="Z45" i="1"/>
  <c r="Y45" i="1" s="1"/>
  <c r="S45" i="1"/>
  <c r="T45" i="1" s="1"/>
  <c r="N3" i="1"/>
  <c r="W3" i="1" s="1"/>
  <c r="B2" i="2"/>
  <c r="P6" i="1" s="1"/>
  <c r="C2" i="2"/>
  <c r="E2" i="2" s="1"/>
  <c r="R6" i="1" s="1"/>
  <c r="B3" i="2"/>
  <c r="C3" i="2"/>
  <c r="B4" i="2"/>
  <c r="T6" i="1" s="1"/>
  <c r="C4" i="2"/>
  <c r="E4" i="2" s="1"/>
  <c r="V6" i="1" s="1"/>
  <c r="B5" i="2"/>
  <c r="C5" i="2"/>
  <c r="E5" i="2" s="1"/>
  <c r="B6" i="2"/>
  <c r="P8" i="1" s="1"/>
  <c r="C6" i="2"/>
  <c r="E6" i="2" s="1"/>
  <c r="R8" i="1" s="1"/>
  <c r="B7" i="2"/>
  <c r="C7" i="2"/>
  <c r="E7" i="2" s="1"/>
  <c r="B8" i="2"/>
  <c r="T8" i="1" s="1"/>
  <c r="C8" i="2"/>
  <c r="E8" i="2" s="1"/>
  <c r="V8" i="1" s="1"/>
  <c r="B9" i="2"/>
  <c r="C9" i="2"/>
  <c r="E9" i="2" s="1"/>
  <c r="B10" i="2"/>
  <c r="C10" i="2"/>
  <c r="E10" i="2" s="1"/>
  <c r="B11" i="2"/>
  <c r="C11" i="2"/>
  <c r="E11" i="2" s="1"/>
  <c r="B12" i="2"/>
  <c r="C12" i="2"/>
  <c r="E12" i="2" s="1"/>
  <c r="B13" i="2"/>
  <c r="C13" i="2"/>
  <c r="E13" i="2" s="1"/>
  <c r="B14" i="2"/>
  <c r="C14" i="2"/>
  <c r="E14" i="2" s="1"/>
  <c r="B15" i="2"/>
  <c r="C15" i="2"/>
  <c r="E15" i="2" s="1"/>
  <c r="B16" i="2"/>
  <c r="C16" i="2"/>
  <c r="E16" i="2" s="1"/>
  <c r="B17" i="2"/>
  <c r="C17" i="2"/>
  <c r="E17" i="2" s="1"/>
  <c r="B20" i="2"/>
  <c r="B13" i="1" s="1"/>
  <c r="C20" i="2"/>
  <c r="E20" i="2" s="1"/>
  <c r="D13" i="1" s="1"/>
  <c r="B21" i="2"/>
  <c r="C21" i="2"/>
  <c r="E21" i="2" s="1"/>
  <c r="B22" i="2"/>
  <c r="J13" i="1" s="1"/>
  <c r="C22" i="2"/>
  <c r="E22" i="2" s="1"/>
  <c r="K13" i="1" s="1"/>
  <c r="B23" i="2"/>
  <c r="C23" i="2"/>
  <c r="E23" i="2" s="1"/>
  <c r="B24" i="2"/>
  <c r="C24" i="2"/>
  <c r="E24" i="2" s="1"/>
  <c r="D15" i="1" s="1"/>
  <c r="B25" i="2"/>
  <c r="C25" i="2"/>
  <c r="E25" i="2" s="1"/>
  <c r="B26" i="2"/>
  <c r="J15" i="1" s="1"/>
  <c r="C26" i="2"/>
  <c r="E26" i="2" s="1"/>
  <c r="K15" i="1" s="1"/>
  <c r="B27" i="2"/>
  <c r="C27" i="2"/>
  <c r="E27" i="2" s="1"/>
  <c r="C28" i="2"/>
  <c r="E28" i="2" s="1"/>
  <c r="C29" i="2"/>
  <c r="E29" i="2" s="1"/>
  <c r="C30" i="2"/>
  <c r="D30" i="2" s="1"/>
  <c r="C31" i="2"/>
  <c r="E31" i="2" s="1"/>
  <c r="B32" i="2"/>
  <c r="C32" i="2"/>
  <c r="E32" i="2" s="1"/>
  <c r="B33" i="2"/>
  <c r="C33" i="2"/>
  <c r="E33" i="2" s="1"/>
  <c r="B34" i="2"/>
  <c r="C34" i="2"/>
  <c r="B35" i="2"/>
  <c r="C35" i="2"/>
  <c r="E35" i="2" s="1"/>
  <c r="B38" i="2"/>
  <c r="C38" i="2"/>
  <c r="B39" i="2"/>
  <c r="C39" i="2"/>
  <c r="F39" i="2" s="1"/>
  <c r="B40" i="2"/>
  <c r="C40" i="2"/>
  <c r="F40" i="2" s="1"/>
  <c r="A42" i="2"/>
  <c r="B44" i="2"/>
  <c r="C44" i="2"/>
  <c r="F44" i="2" s="1"/>
  <c r="B45" i="2"/>
  <c r="C45" i="2"/>
  <c r="F45" i="2" s="1"/>
  <c r="B46" i="2"/>
  <c r="C46" i="2"/>
  <c r="F46" i="2" s="1"/>
  <c r="B50" i="2"/>
  <c r="C50" i="2"/>
  <c r="F50" i="2" s="1"/>
  <c r="B51" i="2"/>
  <c r="C51" i="2"/>
  <c r="F51" i="2" s="1"/>
  <c r="B52" i="2"/>
  <c r="C52" i="2"/>
  <c r="F52" i="2" s="1"/>
  <c r="B57" i="2"/>
  <c r="E57" i="2" s="1"/>
  <c r="F57" i="2"/>
  <c r="B58" i="2"/>
  <c r="E58" i="2" s="1"/>
  <c r="F58" i="2"/>
  <c r="A61" i="2"/>
  <c r="A62" i="2" s="1"/>
  <c r="D64" i="2"/>
  <c r="E64" i="2"/>
  <c r="D65" i="2"/>
  <c r="E65" i="2"/>
  <c r="D66" i="2"/>
  <c r="E66" i="2"/>
  <c r="D67" i="2"/>
  <c r="E67" i="2"/>
  <c r="A69" i="2"/>
  <c r="A70" i="2" s="1"/>
  <c r="H70" i="2"/>
  <c r="I70" i="2"/>
  <c r="AP44" i="1"/>
  <c r="AO44" i="1"/>
  <c r="T55" i="1"/>
  <c r="W55" i="1"/>
  <c r="L55" i="1" s="1"/>
  <c r="AH31" i="1" l="1"/>
  <c r="D31" i="2"/>
  <c r="AQ40" i="1"/>
  <c r="D44" i="2"/>
  <c r="D25" i="2"/>
  <c r="E50" i="2"/>
  <c r="U38" i="1"/>
  <c r="V55" i="1"/>
  <c r="K55" i="1" s="1"/>
  <c r="Q53" i="1"/>
  <c r="C53" i="1" s="1"/>
  <c r="Q45" i="1"/>
  <c r="C45" i="1" s="1"/>
  <c r="G45" i="1"/>
  <c r="AO39" i="1"/>
  <c r="D16" i="2"/>
  <c r="V49" i="1"/>
  <c r="K49" i="1" s="1"/>
  <c r="AJ37" i="1"/>
  <c r="AQ37" i="1" s="1"/>
  <c r="E45" i="2"/>
  <c r="E38" i="2"/>
  <c r="AR34" i="1"/>
  <c r="AR43" i="1"/>
  <c r="V47" i="1"/>
  <c r="D13" i="2"/>
  <c r="AP37" i="1"/>
  <c r="D28" i="2"/>
  <c r="D10" i="2"/>
  <c r="D40" i="2"/>
  <c r="AQ35" i="1"/>
  <c r="AT35" i="1"/>
  <c r="AS35" i="1"/>
  <c r="AN35" i="1"/>
  <c r="AN39" i="1"/>
  <c r="AT39" i="1"/>
  <c r="AS39" i="1"/>
  <c r="E51" i="2"/>
  <c r="AR35" i="1"/>
  <c r="Q49" i="1"/>
  <c r="C61" i="2"/>
  <c r="W45" i="1"/>
  <c r="L45" i="1" s="1"/>
  <c r="D7" i="2"/>
  <c r="D3" i="2"/>
  <c r="J38" i="1"/>
  <c r="AR31" i="1"/>
  <c r="D29" i="2"/>
  <c r="E61" i="2"/>
  <c r="V45" i="1"/>
  <c r="K45" i="1" s="1"/>
  <c r="B42" i="2"/>
  <c r="D8" i="2"/>
  <c r="J8" i="1" s="1"/>
  <c r="D26" i="2"/>
  <c r="T15" i="1" s="1"/>
  <c r="AQ44" i="1"/>
  <c r="E30" i="2"/>
  <c r="D34" i="2"/>
  <c r="AP34" i="1"/>
  <c r="B69" i="2"/>
  <c r="B25" i="1" s="1"/>
  <c r="C69" i="2"/>
  <c r="D25" i="1" s="1"/>
  <c r="AM40" i="1"/>
  <c r="AS40" i="1" s="1"/>
  <c r="D45" i="2"/>
  <c r="D39" i="2"/>
  <c r="AR32" i="1"/>
  <c r="AM45" i="1"/>
  <c r="AS45" i="1" s="1"/>
  <c r="AQ45" i="1"/>
  <c r="D27" i="2"/>
  <c r="AH39" i="1"/>
  <c r="AH38" i="1"/>
  <c r="B61" i="2"/>
  <c r="AH40" i="1"/>
  <c r="AN45" i="1"/>
  <c r="AT45" i="1" s="1"/>
  <c r="D14" i="2"/>
  <c r="D50" i="2"/>
  <c r="C42" i="2"/>
  <c r="D6" i="2"/>
  <c r="B8" i="1" s="1"/>
  <c r="W51" i="1"/>
  <c r="H51" i="1" s="1"/>
  <c r="AP33" i="1"/>
  <c r="D58" i="2"/>
  <c r="AR42" i="1"/>
  <c r="H71" i="2"/>
  <c r="E46" i="2"/>
  <c r="E40" i="2"/>
  <c r="D17" i="2"/>
  <c r="Q38" i="1"/>
  <c r="AH45" i="1"/>
  <c r="E3" i="2"/>
  <c r="D9" i="2"/>
  <c r="AR30" i="1"/>
  <c r="D35" i="2"/>
  <c r="D11" i="2"/>
  <c r="A48" i="2"/>
  <c r="A54" i="2" s="1"/>
  <c r="C54" i="2" s="1"/>
  <c r="AH32" i="1"/>
  <c r="G51" i="1"/>
  <c r="D4" i="2"/>
  <c r="J6" i="1" s="1"/>
  <c r="AN33" i="1"/>
  <c r="AT33" i="1" s="1"/>
  <c r="D22" i="2"/>
  <c r="T13" i="1" s="1"/>
  <c r="AP41" i="1"/>
  <c r="D32" i="2"/>
  <c r="D21" i="2"/>
  <c r="D15" i="2"/>
  <c r="P45" i="1"/>
  <c r="B45" i="1" s="1"/>
  <c r="AQ38" i="1"/>
  <c r="AN38" i="1"/>
  <c r="AS38" i="1"/>
  <c r="AT38" i="1"/>
  <c r="AT30" i="1"/>
  <c r="AN30" i="1"/>
  <c r="AS30" i="1"/>
  <c r="AQ30" i="1"/>
  <c r="AH43" i="1"/>
  <c r="D5" i="2"/>
  <c r="AO40" i="1"/>
  <c r="D2" i="2"/>
  <c r="B6" i="1" s="1"/>
  <c r="AH35" i="1"/>
  <c r="AN31" i="1"/>
  <c r="D24" i="2"/>
  <c r="P15" i="1" s="1"/>
  <c r="D12" i="2"/>
  <c r="AR40" i="1"/>
  <c r="AH34" i="1"/>
  <c r="AQ39" i="1"/>
  <c r="AO37" i="1"/>
  <c r="V53" i="1"/>
  <c r="AR38" i="1"/>
  <c r="AH42" i="1"/>
  <c r="AO41" i="1"/>
  <c r="D51" i="2"/>
  <c r="E39" i="2"/>
  <c r="AH41" i="1"/>
  <c r="T38" i="1"/>
  <c r="AO36" i="1"/>
  <c r="AH37" i="1"/>
  <c r="AP30" i="1"/>
  <c r="D46" i="2"/>
  <c r="D57" i="2"/>
  <c r="D61" i="2" s="1"/>
  <c r="D52" i="2"/>
  <c r="AH33" i="1"/>
  <c r="AH30" i="1"/>
  <c r="AQ32" i="1"/>
  <c r="AH44" i="1"/>
  <c r="AQ36" i="1"/>
  <c r="B38" i="1"/>
  <c r="AP36" i="1"/>
  <c r="T49" i="1"/>
  <c r="AH36" i="1"/>
  <c r="AJ41" i="1"/>
  <c r="Q51" i="1"/>
  <c r="AO32" i="1"/>
  <c r="V51" i="1"/>
  <c r="W53" i="1"/>
  <c r="E44" i="2"/>
  <c r="D33" i="2"/>
  <c r="R45" i="1"/>
  <c r="E45" i="1" s="1"/>
  <c r="T47" i="1"/>
  <c r="AQ31" i="1"/>
  <c r="AS31" i="1"/>
  <c r="D69" i="2"/>
  <c r="C25" i="1" s="1"/>
  <c r="AT43" i="1"/>
  <c r="AN43" i="1"/>
  <c r="AQ43" i="1"/>
  <c r="AS43" i="1"/>
  <c r="P47" i="1"/>
  <c r="B47" i="1" s="1"/>
  <c r="R47" i="1"/>
  <c r="R51" i="1"/>
  <c r="E51" i="1" s="1"/>
  <c r="P51" i="1"/>
  <c r="R53" i="1"/>
  <c r="P53" i="1"/>
  <c r="B53" i="1" s="1"/>
  <c r="C62" i="2"/>
  <c r="B62" i="2"/>
  <c r="E62" i="2"/>
  <c r="AQ42" i="1"/>
  <c r="AS42" i="1"/>
  <c r="AN42" i="1"/>
  <c r="AT42" i="1"/>
  <c r="E70" i="2"/>
  <c r="C70" i="2"/>
  <c r="L25" i="1" s="1"/>
  <c r="B70" i="2"/>
  <c r="F70" i="2"/>
  <c r="A71" i="2"/>
  <c r="D70" i="2"/>
  <c r="K25" i="1" s="1"/>
  <c r="AN34" i="1"/>
  <c r="AT34" i="1"/>
  <c r="AQ34" i="1"/>
  <c r="AS34" i="1"/>
  <c r="P49" i="1"/>
  <c r="R49" i="1"/>
  <c r="R55" i="1"/>
  <c r="P55" i="1"/>
  <c r="D20" i="2"/>
  <c r="P13" i="1" s="1"/>
  <c r="W47" i="1"/>
  <c r="E69" i="2"/>
  <c r="E25" i="1" s="1"/>
  <c r="AR33" i="1"/>
  <c r="AO45" i="1"/>
  <c r="E34" i="2"/>
  <c r="B15" i="1"/>
  <c r="U45" i="1"/>
  <c r="J45" i="1" s="1"/>
  <c r="AR45" i="1"/>
  <c r="F69" i="2"/>
  <c r="AQ33" i="1"/>
  <c r="D23" i="2"/>
  <c r="E52" i="2"/>
  <c r="F38" i="2"/>
  <c r="D38" i="2" s="1"/>
  <c r="D42" i="2" l="1"/>
  <c r="B20" i="1" s="1"/>
  <c r="B48" i="2"/>
  <c r="E54" i="2"/>
  <c r="V20" i="1" s="1"/>
  <c r="E48" i="2"/>
  <c r="S20" i="1" s="1"/>
  <c r="B54" i="2"/>
  <c r="K30" i="1"/>
  <c r="AM37" i="1"/>
  <c r="AS37" i="1" s="1"/>
  <c r="J30" i="1" s="1"/>
  <c r="D48" i="2"/>
  <c r="H20" i="1" s="1"/>
  <c r="E42" i="2"/>
  <c r="P20" i="1" s="1"/>
  <c r="M32" i="1"/>
  <c r="Q36" i="1"/>
  <c r="C48" i="2"/>
  <c r="P25" i="1"/>
  <c r="H45" i="1"/>
  <c r="D54" i="2"/>
  <c r="L20" i="1" s="1"/>
  <c r="U32" i="1"/>
  <c r="Q34" i="1"/>
  <c r="K36" i="1"/>
  <c r="U30" i="1"/>
  <c r="D62" i="2"/>
  <c r="D30" i="1"/>
  <c r="M34" i="1"/>
  <c r="M36" i="1"/>
  <c r="L36" i="1"/>
  <c r="C30" i="1"/>
  <c r="K34" i="1"/>
  <c r="E30" i="1"/>
  <c r="C34" i="1"/>
  <c r="L32" i="1"/>
  <c r="L34" i="1"/>
  <c r="T32" i="1"/>
  <c r="D36" i="1"/>
  <c r="P30" i="1"/>
  <c r="C32" i="1"/>
  <c r="P32" i="1"/>
  <c r="D32" i="1"/>
  <c r="Q25" i="1"/>
  <c r="AQ41" i="1"/>
  <c r="T36" i="1" s="1"/>
  <c r="AM41" i="1"/>
  <c r="AS41" i="1" s="1"/>
  <c r="B36" i="1" s="1"/>
  <c r="K32" i="1"/>
  <c r="P36" i="1"/>
  <c r="E32" i="1"/>
  <c r="C36" i="1"/>
  <c r="U34" i="1"/>
  <c r="E36" i="1"/>
  <c r="M30" i="1"/>
  <c r="E34" i="1"/>
  <c r="U36" i="1"/>
  <c r="L30" i="1"/>
  <c r="D34" i="1"/>
  <c r="Q32" i="1"/>
  <c r="Q30" i="1"/>
  <c r="M25" i="1"/>
  <c r="U25" i="1" s="1"/>
  <c r="B71" i="2"/>
  <c r="C71" i="2"/>
  <c r="F71" i="2"/>
  <c r="E71" i="2"/>
  <c r="D71" i="2"/>
  <c r="T25" i="1"/>
  <c r="J25" i="1"/>
  <c r="J34" i="1" l="1"/>
  <c r="J32" i="1"/>
  <c r="B30" i="1"/>
  <c r="T30" i="1"/>
  <c r="P34" i="1"/>
  <c r="B34" i="1"/>
  <c r="T34" i="1"/>
  <c r="J36" i="1"/>
  <c r="B32" i="1"/>
</calcChain>
</file>

<file path=xl/sharedStrings.xml><?xml version="1.0" encoding="utf-8"?>
<sst xmlns="http://schemas.openxmlformats.org/spreadsheetml/2006/main" count="130" uniqueCount="52">
  <si>
    <t>Aufgabe 1:</t>
  </si>
  <si>
    <t>Schreibe in Potenzschreibweise mit Zehnerpotenzen</t>
  </si>
  <si>
    <t>a)</t>
  </si>
  <si>
    <t>=</t>
  </si>
  <si>
    <t>b)</t>
  </si>
  <si>
    <t>c)</t>
  </si>
  <si>
    <t>(Eine Stelle vor dem Komma)</t>
  </si>
  <si>
    <t>Lösungen:</t>
  </si>
  <si>
    <t>·10</t>
  </si>
  <si>
    <t>d)</t>
  </si>
  <si>
    <t>Aufgabe 2:</t>
  </si>
  <si>
    <t>Schreibe als Dezimalzahl</t>
  </si>
  <si>
    <t>Aufgabe 3:</t>
  </si>
  <si>
    <t>Berechne:</t>
  </si>
  <si>
    <t>Fasse zusammen:</t>
  </si>
  <si>
    <t>Aufgabe 4:</t>
  </si>
  <si>
    <t>Für neue Zufallswerte</t>
  </si>
  <si>
    <t>F9 drücken</t>
  </si>
  <si>
    <t>Lernkontrolle: Potenzen</t>
  </si>
  <si>
    <t>k</t>
  </si>
  <si>
    <t>M</t>
  </si>
  <si>
    <t>G</t>
  </si>
  <si>
    <t>m</t>
  </si>
  <si>
    <t>μ</t>
  </si>
  <si>
    <t>p</t>
  </si>
  <si>
    <t>n</t>
  </si>
  <si>
    <t>f</t>
  </si>
  <si>
    <t>Byte</t>
  </si>
  <si>
    <t>s</t>
  </si>
  <si>
    <t>Einheitenvorsätze</t>
  </si>
  <si>
    <t>Fülle die fehlenden Kästchen aus</t>
  </si>
  <si>
    <t>↔</t>
  </si>
  <si>
    <t>· 10</t>
  </si>
  <si>
    <t>Aufgabe 6:</t>
  </si>
  <si>
    <t>Wissenschaftlich</t>
  </si>
  <si>
    <t>Aufgabe 5:</t>
  </si>
  <si>
    <t>e)</t>
  </si>
  <si>
    <t>f)</t>
  </si>
  <si>
    <t>·</t>
  </si>
  <si>
    <t>z1</t>
  </si>
  <si>
    <t>z2</t>
  </si>
  <si>
    <t>e1</t>
  </si>
  <si>
    <t>e2</t>
  </si>
  <si>
    <t>rz</t>
  </si>
  <si>
    <t>Lsg</t>
  </si>
  <si>
    <t>:</t>
  </si>
  <si>
    <t>g)</t>
  </si>
  <si>
    <t>h)</t>
  </si>
  <si>
    <t>i)</t>
  </si>
  <si>
    <t>j)</t>
  </si>
  <si>
    <t>Vereinfache durch Potenzgesetze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</si>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</sst>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vertAlign val="superscript"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2"/>
      <color theme="0"/>
      <name val="Arial"/>
      <family val="2"/>
    </font>
    <font>
      <sz val="12"/>
      <color theme="0"/>
      <name val="Calibri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tabSelected="1" topLeftCell="A16" workbookViewId="0">
      <selection activeCell="N38" sqref="N38"/>
    </sheetView>
  </sheetViews>
  <sheetFormatPr baseColWidth="10" defaultColWidth="11.54296875" defaultRowHeight="15.5" x14ac:dyDescent="0.35"/>
  <cols>
    <col min="1" max="1" width="3.36328125" style="2" customWidth="1"/>
    <col min="2" max="2" width="10.54296875" style="2" customWidth="1"/>
    <col min="3" max="3" width="3.81640625" style="2" customWidth="1"/>
    <col min="4" max="4" width="7.81640625" style="2" customWidth="1"/>
    <col min="5" max="5" width="2.90625" style="2" customWidth="1"/>
    <col min="6" max="6" width="5.36328125" style="2" customWidth="1"/>
    <col min="7" max="7" width="3.08984375" style="2" customWidth="1"/>
    <col min="8" max="8" width="8.453125" style="2" customWidth="1"/>
    <col min="9" max="9" width="3.6328125" style="2" customWidth="1"/>
    <col min="10" max="10" width="9.08984375" style="2" customWidth="1"/>
    <col min="11" max="11" width="5" style="2" customWidth="1"/>
    <col min="12" max="12" width="7.08984375" style="7" customWidth="1"/>
    <col min="13" max="13" width="5.1796875" style="2" customWidth="1"/>
    <col min="14" max="14" width="10.81640625" style="2" customWidth="1"/>
    <col min="15" max="15" width="3.36328125" style="2" customWidth="1"/>
    <col min="16" max="16" width="13" style="2" customWidth="1"/>
    <col min="17" max="17" width="8.36328125" style="2" customWidth="1"/>
    <col min="18" max="18" width="9.6328125" style="2" customWidth="1"/>
    <col min="19" max="19" width="4.54296875" style="2" customWidth="1"/>
    <col min="20" max="20" width="11.54296875" style="2"/>
    <col min="21" max="21" width="9.08984375" style="2" customWidth="1"/>
    <col min="22" max="22" width="3.81640625" style="2" customWidth="1"/>
    <col min="23" max="23" width="11.54296875" style="2"/>
    <col min="24" max="28" width="11.54296875" style="21"/>
    <col min="29" max="29" width="5.1796875" style="21" customWidth="1"/>
    <col min="30" max="48" width="11.54296875" style="21"/>
    <col min="49" max="16384" width="11.54296875" style="2"/>
  </cols>
  <sheetData>
    <row r="1" spans="1:25" x14ac:dyDescent="0.3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6" t="s">
        <v>7</v>
      </c>
    </row>
    <row r="2" spans="1:25" ht="6.5" customHeight="1" x14ac:dyDescent="0.35">
      <c r="H2" s="18"/>
      <c r="I2" s="18"/>
      <c r="J2" s="18"/>
      <c r="K2" s="18"/>
      <c r="M2" s="3"/>
      <c r="O2" s="18"/>
      <c r="P2" s="18"/>
      <c r="Q2" s="18"/>
      <c r="R2" s="18"/>
      <c r="S2" s="18"/>
      <c r="T2" s="18"/>
      <c r="U2" s="18"/>
      <c r="V2" s="18"/>
    </row>
    <row r="3" spans="1:25" x14ac:dyDescent="0.35">
      <c r="A3" s="6" t="s">
        <v>0</v>
      </c>
      <c r="B3" s="6"/>
      <c r="C3" s="2" t="s">
        <v>1</v>
      </c>
      <c r="M3" s="7"/>
      <c r="N3" s="48" t="str">
        <f ca="1">CHAR(RANDBETWEEN(65,90))&amp;CHAR(RANDBETWEEN(65,90))&amp;"-"&amp;CHAR(RANDBETWEEN(65,90))&amp;CHAR(RANDBETWEEN(65,90))&amp;"-"&amp;CHAR(RANDBETWEEN(65,90))&amp;CHAR(RANDBETWEEN(65,90))</f>
        <v>NI-MU-IE</v>
      </c>
      <c r="O3" s="6" t="s">
        <v>0</v>
      </c>
      <c r="W3" s="49" t="str">
        <f ca="1">N3</f>
        <v>NI-MU-IE</v>
      </c>
    </row>
    <row r="4" spans="1:25" ht="15.65" customHeight="1" x14ac:dyDescent="0.35">
      <c r="A4" s="2" t="s">
        <v>6</v>
      </c>
      <c r="M4" s="7"/>
      <c r="N4" s="7"/>
      <c r="O4" s="7"/>
      <c r="X4" s="45" t="s">
        <v>16</v>
      </c>
      <c r="Y4" s="45"/>
    </row>
    <row r="5" spans="1:25" ht="9" customHeight="1" x14ac:dyDescent="0.35">
      <c r="M5" s="7"/>
      <c r="N5" s="7"/>
      <c r="O5" s="7"/>
      <c r="X5" s="46"/>
      <c r="Y5" s="46"/>
    </row>
    <row r="6" spans="1:25" ht="18.5" x14ac:dyDescent="0.35">
      <c r="A6" s="2" t="s">
        <v>2</v>
      </c>
      <c r="B6" s="27">
        <f ca="1">Daten!D2</f>
        <v>5.9999999999999995E-4</v>
      </c>
      <c r="C6" s="27"/>
      <c r="D6" s="2" t="s">
        <v>3</v>
      </c>
      <c r="I6" s="2" t="s">
        <v>4</v>
      </c>
      <c r="J6" s="27">
        <f ca="1">Daten!D4</f>
        <v>60000000000</v>
      </c>
      <c r="K6" s="27"/>
      <c r="L6" s="7" t="s">
        <v>3</v>
      </c>
      <c r="M6" s="7"/>
      <c r="N6" s="7"/>
      <c r="O6" s="7" t="s">
        <v>2</v>
      </c>
      <c r="P6" s="2">
        <f ca="1">Daten!B2</f>
        <v>6</v>
      </c>
      <c r="Q6" s="14" t="s">
        <v>32</v>
      </c>
      <c r="R6" s="1">
        <f ca="1">Daten!E2</f>
        <v>-4</v>
      </c>
      <c r="S6" s="2" t="s">
        <v>4</v>
      </c>
      <c r="T6" s="2">
        <f ca="1">Daten!B4</f>
        <v>6</v>
      </c>
      <c r="U6" s="14" t="s">
        <v>32</v>
      </c>
      <c r="V6" s="1">
        <f ca="1">Daten!E4</f>
        <v>10</v>
      </c>
      <c r="X6" s="29" t="s">
        <v>17</v>
      </c>
      <c r="Y6" s="29"/>
    </row>
    <row r="7" spans="1:25" ht="5.5" customHeight="1" x14ac:dyDescent="0.35">
      <c r="B7" s="5"/>
      <c r="C7" s="1"/>
      <c r="F7" s="5"/>
      <c r="G7" s="1"/>
      <c r="I7" s="1"/>
      <c r="M7" s="7"/>
      <c r="N7" s="7"/>
      <c r="P7" s="5"/>
      <c r="Q7" s="1"/>
    </row>
    <row r="8" spans="1:25" ht="18.5" x14ac:dyDescent="0.35">
      <c r="A8" s="2" t="s">
        <v>5</v>
      </c>
      <c r="B8" s="27">
        <f ca="1">Daten!D6</f>
        <v>1.08E-7</v>
      </c>
      <c r="C8" s="27"/>
      <c r="D8" s="16" t="s">
        <v>3</v>
      </c>
      <c r="E8" s="16"/>
      <c r="I8" s="2" t="s">
        <v>9</v>
      </c>
      <c r="J8" s="27">
        <f ca="1">Daten!D8</f>
        <v>9740000</v>
      </c>
      <c r="K8" s="27"/>
      <c r="L8" s="7" t="s">
        <v>3</v>
      </c>
      <c r="M8" s="7"/>
      <c r="N8" s="7"/>
      <c r="O8" s="7" t="s">
        <v>5</v>
      </c>
      <c r="P8" s="2">
        <f ca="1">Daten!B6</f>
        <v>1.08</v>
      </c>
      <c r="Q8" s="14" t="s">
        <v>32</v>
      </c>
      <c r="R8" s="1">
        <f ca="1">Daten!E6</f>
        <v>-7</v>
      </c>
      <c r="S8" s="2" t="s">
        <v>9</v>
      </c>
      <c r="T8" s="2">
        <f ca="1">Daten!B8</f>
        <v>9.74</v>
      </c>
      <c r="U8" s="14" t="s">
        <v>32</v>
      </c>
      <c r="V8" s="1">
        <f ca="1">Daten!E8</f>
        <v>6</v>
      </c>
    </row>
    <row r="9" spans="1:25" ht="9" customHeight="1" thickBo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5" ht="9" customHeight="1" x14ac:dyDescent="0.35">
      <c r="M10" s="7"/>
      <c r="N10" s="7"/>
      <c r="O10" s="7"/>
    </row>
    <row r="11" spans="1:25" x14ac:dyDescent="0.35">
      <c r="A11" s="6" t="s">
        <v>10</v>
      </c>
      <c r="B11" s="6"/>
      <c r="C11" s="2" t="s">
        <v>11</v>
      </c>
      <c r="M11" s="7"/>
      <c r="N11" s="7"/>
      <c r="O11" s="6" t="s">
        <v>10</v>
      </c>
    </row>
    <row r="12" spans="1:25" ht="5.5" customHeight="1" x14ac:dyDescent="0.35">
      <c r="B12" s="5"/>
      <c r="C12" s="1"/>
      <c r="F12" s="5"/>
      <c r="G12" s="1"/>
      <c r="I12" s="1"/>
      <c r="M12" s="7"/>
      <c r="N12" s="7"/>
      <c r="P12" s="5"/>
      <c r="Q12" s="1"/>
    </row>
    <row r="13" spans="1:25" ht="18.5" x14ac:dyDescent="0.35">
      <c r="A13" s="2" t="s">
        <v>2</v>
      </c>
      <c r="B13" s="2">
        <f ca="1">Daten!B20</f>
        <v>5</v>
      </c>
      <c r="C13" s="2" t="s">
        <v>8</v>
      </c>
      <c r="D13" s="1">
        <f ca="1">Daten!E20</f>
        <v>-6</v>
      </c>
      <c r="E13" s="1"/>
      <c r="F13" s="2" t="s">
        <v>3</v>
      </c>
      <c r="G13" s="2" t="s">
        <v>4</v>
      </c>
      <c r="J13" s="5" t="str">
        <f ca="1">Daten!B22&amp;" · 10"</f>
        <v>2 · 10</v>
      </c>
      <c r="K13" s="1">
        <f ca="1">Daten!E22</f>
        <v>8</v>
      </c>
      <c r="L13" s="2" t="s">
        <v>3</v>
      </c>
      <c r="M13" s="7"/>
      <c r="N13" s="7"/>
      <c r="O13" s="7" t="s">
        <v>2</v>
      </c>
      <c r="P13" s="27">
        <f ca="1">Daten!D20</f>
        <v>5.0000000000000004E-6</v>
      </c>
      <c r="Q13" s="27"/>
      <c r="S13" s="2" t="s">
        <v>4</v>
      </c>
      <c r="T13" s="27">
        <f ca="1">Daten!D22</f>
        <v>200000000</v>
      </c>
      <c r="U13" s="27"/>
    </row>
    <row r="14" spans="1:25" ht="5.5" customHeight="1" x14ac:dyDescent="0.35">
      <c r="B14" s="5"/>
      <c r="C14" s="1"/>
      <c r="F14" s="5"/>
      <c r="G14" s="1"/>
      <c r="I14" s="1"/>
      <c r="M14" s="7"/>
      <c r="N14" s="7"/>
      <c r="P14" s="5"/>
      <c r="Q14" s="1"/>
    </row>
    <row r="15" spans="1:25" ht="18.5" x14ac:dyDescent="0.35">
      <c r="A15" s="2" t="s">
        <v>5</v>
      </c>
      <c r="B15" s="2">
        <f ca="1">Daten!B24</f>
        <v>4.1500000000000004</v>
      </c>
      <c r="C15" s="2" t="s">
        <v>8</v>
      </c>
      <c r="D15" s="1">
        <f ca="1">Daten!E24</f>
        <v>-6</v>
      </c>
      <c r="E15" s="1"/>
      <c r="F15" s="2" t="s">
        <v>3</v>
      </c>
      <c r="G15" s="2" t="s">
        <v>9</v>
      </c>
      <c r="J15" s="5" t="str">
        <f ca="1">Daten!B26&amp;" · 10"</f>
        <v>7,07 · 10</v>
      </c>
      <c r="K15" s="1">
        <f ca="1">Daten!E26</f>
        <v>8</v>
      </c>
      <c r="L15" s="7" t="s">
        <v>3</v>
      </c>
      <c r="M15" s="7"/>
      <c r="N15" s="7"/>
      <c r="O15" s="7" t="s">
        <v>5</v>
      </c>
      <c r="P15" s="27">
        <f ca="1">Daten!D24</f>
        <v>4.1500000000000001E-6</v>
      </c>
      <c r="Q15" s="27"/>
      <c r="S15" s="2" t="s">
        <v>9</v>
      </c>
      <c r="T15" s="27">
        <f ca="1">Daten!D26</f>
        <v>707000000</v>
      </c>
      <c r="U15" s="27"/>
    </row>
    <row r="16" spans="1:25" ht="9" customHeight="1" thickBo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46" ht="9" customHeight="1" x14ac:dyDescent="0.35">
      <c r="M17" s="7"/>
      <c r="N17" s="7"/>
    </row>
    <row r="18" spans="1:46" x14ac:dyDescent="0.35">
      <c r="A18" s="6" t="s">
        <v>12</v>
      </c>
      <c r="C18" s="2" t="s">
        <v>13</v>
      </c>
      <c r="M18" s="7"/>
      <c r="N18" s="7"/>
      <c r="O18" s="6" t="s">
        <v>12</v>
      </c>
    </row>
    <row r="19" spans="1:46" ht="5.5" customHeight="1" x14ac:dyDescent="0.35">
      <c r="B19" s="5"/>
      <c r="C19" s="1"/>
      <c r="F19" s="5"/>
      <c r="G19" s="1"/>
      <c r="I19" s="1"/>
      <c r="M19" s="7"/>
      <c r="N19" s="7"/>
      <c r="P19" s="5"/>
      <c r="Q19" s="1"/>
    </row>
    <row r="20" spans="1:46" x14ac:dyDescent="0.35">
      <c r="A20" s="2" t="s">
        <v>2</v>
      </c>
      <c r="B20" s="5" t="str">
        <f ca="1">Daten!D42&amp;" = "</f>
        <v xml:space="preserve">-(-3)³ = </v>
      </c>
      <c r="G20" s="2" t="s">
        <v>4</v>
      </c>
      <c r="H20" s="2" t="str">
        <f ca="1">Daten!D48&amp;" = "</f>
        <v xml:space="preserve">(-3)² = </v>
      </c>
      <c r="K20" s="2" t="s">
        <v>5</v>
      </c>
      <c r="L20" s="2" t="str">
        <f ca="1">Daten!D54&amp;" = "</f>
        <v xml:space="preserve">-3² = </v>
      </c>
      <c r="M20" s="7"/>
      <c r="N20" s="7"/>
      <c r="O20" s="2" t="s">
        <v>2</v>
      </c>
      <c r="P20" s="27">
        <f ca="1">Daten!E42</f>
        <v>27</v>
      </c>
      <c r="Q20" s="27"/>
      <c r="R20" s="2" t="s">
        <v>4</v>
      </c>
      <c r="S20" s="28">
        <f ca="1">Daten!E48</f>
        <v>9</v>
      </c>
      <c r="T20" s="28"/>
      <c r="U20" s="2" t="s">
        <v>5</v>
      </c>
      <c r="V20" s="28">
        <f ca="1">Daten!E54</f>
        <v>-9</v>
      </c>
      <c r="W20" s="28"/>
    </row>
    <row r="21" spans="1:46" ht="9.65" customHeight="1" thickBot="1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46" ht="9" customHeight="1" x14ac:dyDescent="0.35">
      <c r="M22" s="7"/>
      <c r="N22" s="7"/>
    </row>
    <row r="23" spans="1:46" x14ac:dyDescent="0.35">
      <c r="A23" s="6" t="s">
        <v>15</v>
      </c>
      <c r="C23" s="2" t="s">
        <v>14</v>
      </c>
      <c r="M23" s="7"/>
      <c r="N23" s="7"/>
      <c r="O23" s="6" t="s">
        <v>15</v>
      </c>
    </row>
    <row r="24" spans="1:46" ht="9" customHeight="1" x14ac:dyDescent="0.35">
      <c r="M24" s="7"/>
      <c r="N24" s="7"/>
    </row>
    <row r="25" spans="1:46" ht="18.5" x14ac:dyDescent="0.35">
      <c r="A25" s="2" t="s">
        <v>2</v>
      </c>
      <c r="B25" s="5" t="str">
        <f ca="1">Daten!B69&amp;"·10"</f>
        <v>2·10</v>
      </c>
      <c r="C25" s="1">
        <f ca="1">Daten!D69</f>
        <v>2</v>
      </c>
      <c r="D25" s="2" t="str">
        <f ca="1">" · "&amp;Daten!C69&amp;"·10"</f>
        <v xml:space="preserve"> · 3·10</v>
      </c>
      <c r="E25" s="1">
        <f ca="1">Daten!E69</f>
        <v>4</v>
      </c>
      <c r="F25" s="2" t="s">
        <v>3</v>
      </c>
      <c r="I25" s="2" t="s">
        <v>4</v>
      </c>
      <c r="J25" s="5" t="str">
        <f ca="1">Daten!B70&amp;"·10"</f>
        <v>3·10</v>
      </c>
      <c r="K25" s="1">
        <f ca="1">Daten!D70</f>
        <v>2</v>
      </c>
      <c r="L25" s="2" t="str">
        <f ca="1">" · "&amp;Daten!C70&amp;"·10"</f>
        <v xml:space="preserve"> · 2·10</v>
      </c>
      <c r="M25" s="1">
        <f ca="1">-Daten!H71-K25</f>
        <v>-7</v>
      </c>
      <c r="N25" s="2" t="s">
        <v>3</v>
      </c>
      <c r="O25" s="2" t="s">
        <v>2</v>
      </c>
      <c r="P25" s="5" t="str">
        <f ca="1">Daten!B69*Daten!C69&amp;"·10"</f>
        <v>6·10</v>
      </c>
      <c r="Q25" s="1">
        <f ca="1">C25+E25</f>
        <v>6</v>
      </c>
      <c r="S25" s="2" t="s">
        <v>4</v>
      </c>
      <c r="T25" s="5" t="str">
        <f ca="1">Daten!B70*Daten!C70&amp;"·10"</f>
        <v>6·10</v>
      </c>
      <c r="U25" s="1">
        <f ca="1">K25+M25</f>
        <v>-5</v>
      </c>
    </row>
    <row r="26" spans="1:46" ht="9" customHeight="1" thickBo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46" ht="9" customHeight="1" x14ac:dyDescent="0.35">
      <c r="B27" s="5"/>
      <c r="C27" s="1"/>
      <c r="F27" s="5"/>
      <c r="G27" s="1"/>
      <c r="M27" s="7"/>
      <c r="N27" s="7"/>
      <c r="P27" s="5"/>
      <c r="Q27" s="1"/>
    </row>
    <row r="28" spans="1:46" ht="18.5" x14ac:dyDescent="0.35">
      <c r="A28" s="6" t="s">
        <v>35</v>
      </c>
      <c r="C28" s="2" t="s">
        <v>50</v>
      </c>
      <c r="F28" s="5"/>
      <c r="G28" s="1"/>
      <c r="M28" s="7"/>
      <c r="N28" s="7"/>
      <c r="O28" s="6" t="s">
        <v>35</v>
      </c>
      <c r="P28" s="5"/>
      <c r="Q28" s="1"/>
      <c r="AH28" s="21">
        <v>1</v>
      </c>
      <c r="AI28" s="21">
        <f>AH28+1</f>
        <v>2</v>
      </c>
      <c r="AJ28" s="21">
        <f t="shared" ref="AJ28:AT28" si="0">AI28+1</f>
        <v>3</v>
      </c>
      <c r="AK28" s="21">
        <f t="shared" si="0"/>
        <v>4</v>
      </c>
      <c r="AL28" s="21">
        <f t="shared" si="0"/>
        <v>5</v>
      </c>
      <c r="AM28" s="21">
        <f t="shared" si="0"/>
        <v>6</v>
      </c>
      <c r="AN28" s="21">
        <f t="shared" si="0"/>
        <v>7</v>
      </c>
      <c r="AO28" s="21">
        <f t="shared" si="0"/>
        <v>8</v>
      </c>
      <c r="AP28" s="21">
        <f t="shared" si="0"/>
        <v>9</v>
      </c>
      <c r="AQ28" s="21">
        <f t="shared" si="0"/>
        <v>10</v>
      </c>
      <c r="AR28" s="21">
        <f t="shared" si="0"/>
        <v>11</v>
      </c>
      <c r="AS28" s="21">
        <f t="shared" si="0"/>
        <v>12</v>
      </c>
      <c r="AT28" s="21">
        <f t="shared" si="0"/>
        <v>13</v>
      </c>
    </row>
    <row r="29" spans="1:46" ht="5.5" customHeight="1" x14ac:dyDescent="0.35">
      <c r="B29" s="5"/>
      <c r="C29" s="1"/>
      <c r="F29" s="5"/>
      <c r="G29" s="1"/>
      <c r="I29" s="1"/>
      <c r="M29" s="7"/>
      <c r="N29" s="7"/>
      <c r="P29" s="5"/>
      <c r="Q29" s="1"/>
      <c r="AF29" s="21" t="s">
        <v>43</v>
      </c>
      <c r="AM29" s="21" t="s">
        <v>39</v>
      </c>
      <c r="AN29" s="21" t="s">
        <v>40</v>
      </c>
      <c r="AO29" s="21" t="s">
        <v>41</v>
      </c>
      <c r="AP29" s="21" t="s">
        <v>42</v>
      </c>
      <c r="AQ29" s="21" t="s">
        <v>43</v>
      </c>
      <c r="AR29" s="21" t="s">
        <v>44</v>
      </c>
    </row>
    <row r="30" spans="1:46" ht="18.5" x14ac:dyDescent="0.35">
      <c r="A30" s="2" t="s">
        <v>2</v>
      </c>
      <c r="B30" s="5" t="str">
        <f ca="1">VLOOKUP(1,$AH$30:$AT$45,12,FALSE)</f>
        <v>( -1 )</v>
      </c>
      <c r="C30" s="1">
        <f ca="1">VLOOKUP(1,$AH$30:$AT$45,8,FALSE)</f>
        <v>-5</v>
      </c>
      <c r="D30" s="5" t="str">
        <f ca="1">VLOOKUP(1,$AH$30:$AT$45,13,FALSE)</f>
        <v>· 7</v>
      </c>
      <c r="E30" s="1">
        <f ca="1">VLOOKUP(1,$AH$30:$AT$45,9,FALSE)</f>
        <v>-5</v>
      </c>
      <c r="F30" s="19" t="s">
        <v>3</v>
      </c>
      <c r="G30" s="5"/>
      <c r="I30" s="5" t="s">
        <v>4</v>
      </c>
      <c r="J30" s="5" t="str">
        <f ca="1">VLOOKUP(2,$AH$30:$AT$45,12,FALSE)</f>
        <v>( -8 )</v>
      </c>
      <c r="K30" s="1">
        <f ca="1">VLOOKUP(2,$AH$30:$AT$45,8,FALSE)</f>
        <v>4</v>
      </c>
      <c r="L30" s="5" t="str">
        <f ca="1">VLOOKUP(2,$AH$30:$AT$45,13,FALSE)</f>
        <v>: 4</v>
      </c>
      <c r="M30" s="1">
        <f ca="1">VLOOKUP(2,$AH$30:$AT$45,9,FALSE)</f>
        <v>4</v>
      </c>
      <c r="N30" s="2" t="s">
        <v>3</v>
      </c>
      <c r="O30" s="2" t="str">
        <f>A30</f>
        <v>a)</v>
      </c>
      <c r="P30" s="5" t="str">
        <f ca="1">VLOOKUP(1,$AH$30:$AT$45,10,FALSE)</f>
        <v>( -7 )</v>
      </c>
      <c r="Q30" s="1">
        <f ca="1">VLOOKUP(1,$AH$30:$AT$45,11,FALSE)</f>
        <v>-5</v>
      </c>
      <c r="S30" s="2" t="str">
        <f>I30</f>
        <v>b)</v>
      </c>
      <c r="T30" s="5" t="str">
        <f ca="1">VLOOKUP(2,$AH$30:$AT$45,10,FALSE)</f>
        <v>( -2 )</v>
      </c>
      <c r="U30" s="1">
        <f ca="1">VLOOKUP(2,$AH$30:$AT$45,11,FALSE)</f>
        <v>4</v>
      </c>
      <c r="X30" s="21">
        <f ca="1">RANDBETWEEN(1,7)*(-1)^RANDBETWEEN(1,2)</f>
        <v>6</v>
      </c>
      <c r="Y30" s="21">
        <f ca="1">RANDBETWEEN(1,7)*(-1)^RANDBETWEEN(1,2)</f>
        <v>-6</v>
      </c>
      <c r="Z30" s="21">
        <f ca="1">RANDBETWEEN(1,7)*(-1)^RANDBETWEEN(1,2)</f>
        <v>-5</v>
      </c>
      <c r="AB30" s="21">
        <f ca="1">RANDBETWEEN(2,7)*(-1)^RANDBETWEEN(1,2)</f>
        <v>3</v>
      </c>
      <c r="AC30" s="21">
        <f ca="1">RANDBETWEEN(1,7)*(-1)^RANDBETWEEN(1,2)</f>
        <v>5</v>
      </c>
      <c r="AD30" s="21">
        <f ca="1">RANDBETWEEN(1,7)*(-1)^RANDBETWEEN(1,2)</f>
        <v>6</v>
      </c>
      <c r="AG30" s="21" t="s">
        <v>38</v>
      </c>
      <c r="AH30" s="21">
        <f ca="1">_xlfn.RANK.EQ(AI30,$AI$30:$AI$45)</f>
        <v>14</v>
      </c>
      <c r="AI30" s="21">
        <f ca="1">RAND()</f>
        <v>0.22005027648721409</v>
      </c>
      <c r="AJ30" s="21">
        <f t="shared" ref="AJ30:AL32" ca="1" si="1">RANDBETWEEN(1,7)*(-1)^RANDBETWEEN(1,2)</f>
        <v>4</v>
      </c>
      <c r="AK30" s="21">
        <f t="shared" ca="1" si="1"/>
        <v>4</v>
      </c>
      <c r="AL30" s="21">
        <f t="shared" ca="1" si="1"/>
        <v>4</v>
      </c>
      <c r="AM30" s="21">
        <f t="shared" ref="AM30:AM45" ca="1" si="2">IF(AJ30&lt;0,"( "&amp;AJ30&amp;" )",AJ30)</f>
        <v>4</v>
      </c>
      <c r="AN30" s="21">
        <f ca="1">AM30</f>
        <v>4</v>
      </c>
      <c r="AO30" s="21">
        <f t="shared" ref="AO30:AQ31" ca="1" si="3">AK30</f>
        <v>4</v>
      </c>
      <c r="AP30" s="21">
        <f t="shared" ca="1" si="3"/>
        <v>4</v>
      </c>
      <c r="AQ30" s="21">
        <f t="shared" ca="1" si="3"/>
        <v>4</v>
      </c>
      <c r="AR30" s="21">
        <f ca="1">AK30+AL30</f>
        <v>8</v>
      </c>
      <c r="AS30" s="21">
        <f t="shared" ref="AS30:AS45" ca="1" si="4">AM30</f>
        <v>4</v>
      </c>
      <c r="AT30" s="21" t="str">
        <f ca="1">AG30&amp;" "&amp;AM30</f>
        <v>· 4</v>
      </c>
    </row>
    <row r="31" spans="1:46" ht="5.5" customHeight="1" x14ac:dyDescent="0.35">
      <c r="B31" s="5"/>
      <c r="C31" s="1"/>
      <c r="F31" s="5"/>
      <c r="G31" s="1"/>
      <c r="I31" s="1"/>
      <c r="M31" s="7"/>
      <c r="N31" s="7"/>
      <c r="P31" s="5"/>
      <c r="Q31" s="1"/>
      <c r="AG31" s="21" t="s">
        <v>45</v>
      </c>
      <c r="AH31" s="21">
        <f t="shared" ref="AH31:AH45" ca="1" si="5">_xlfn.RANK.EQ(AI31,$AI$30:$AI$45)</f>
        <v>15</v>
      </c>
      <c r="AI31" s="21">
        <f t="shared" ref="AI31:AI45" ca="1" si="6">RAND()</f>
        <v>0.15191382924059216</v>
      </c>
      <c r="AJ31" s="21">
        <f t="shared" ca="1" si="1"/>
        <v>1</v>
      </c>
      <c r="AK31" s="21">
        <f t="shared" ca="1" si="1"/>
        <v>3</v>
      </c>
      <c r="AL31" s="21">
        <f t="shared" ca="1" si="1"/>
        <v>-5</v>
      </c>
      <c r="AM31" s="21">
        <f t="shared" ca="1" si="2"/>
        <v>1</v>
      </c>
      <c r="AN31" s="21">
        <f ca="1">AM31</f>
        <v>1</v>
      </c>
      <c r="AO31" s="21">
        <f t="shared" ca="1" si="3"/>
        <v>3</v>
      </c>
      <c r="AP31" s="21">
        <f t="shared" ca="1" si="3"/>
        <v>-5</v>
      </c>
      <c r="AQ31" s="21">
        <f t="shared" ca="1" si="3"/>
        <v>1</v>
      </c>
      <c r="AR31" s="21">
        <f ca="1">AK31-AL31</f>
        <v>8</v>
      </c>
      <c r="AS31" s="21">
        <f t="shared" ca="1" si="4"/>
        <v>1</v>
      </c>
      <c r="AT31" s="21" t="str">
        <f ca="1">AG31&amp;" "&amp;AM31</f>
        <v>: 1</v>
      </c>
    </row>
    <row r="32" spans="1:46" ht="18.5" x14ac:dyDescent="0.35">
      <c r="A32" s="2" t="s">
        <v>5</v>
      </c>
      <c r="B32" s="5">
        <f ca="1">VLOOKUP(3,$AH$30:$AT$45,12,FALSE)</f>
        <v>2</v>
      </c>
      <c r="C32" s="1">
        <f ca="1">VLOOKUP(3,$AH$30:$AT$45,8,FALSE)</f>
        <v>4</v>
      </c>
      <c r="D32" s="5" t="str">
        <f ca="1">VLOOKUP(3,$AH$30:$AT$45,13,FALSE)</f>
        <v>: 2</v>
      </c>
      <c r="E32" s="1">
        <f ca="1">VLOOKUP(3,$AH$30:$AT$45,9,FALSE)</f>
        <v>-6</v>
      </c>
      <c r="F32" s="19" t="s">
        <v>3</v>
      </c>
      <c r="G32" s="5"/>
      <c r="I32" s="5" t="s">
        <v>9</v>
      </c>
      <c r="J32" s="5">
        <f ca="1">VLOOKUP(4,$AH$30:$AT$45,12,FALSE)</f>
        <v>4</v>
      </c>
      <c r="K32" s="1">
        <f ca="1">VLOOKUP(4,$AH$30:$AT$45,8,FALSE)</f>
        <v>4</v>
      </c>
      <c r="L32" s="5" t="str">
        <f ca="1">VLOOKUP(4,$AH$30:$AT$45,13,FALSE)</f>
        <v>: 4</v>
      </c>
      <c r="M32" s="1">
        <f ca="1">VLOOKUP(4,$AH$30:$AT$45,9,FALSE)</f>
        <v>-6</v>
      </c>
      <c r="N32" s="19" t="s">
        <v>3</v>
      </c>
      <c r="O32" s="2" t="str">
        <f>A32</f>
        <v>c)</v>
      </c>
      <c r="P32" s="5">
        <f ca="1">VLOOKUP(3,$AH$30:$AT$45,10,FALSE)</f>
        <v>2</v>
      </c>
      <c r="Q32" s="1">
        <f ca="1">VLOOKUP(3,$AH$30:$AT$45,11,FALSE)</f>
        <v>10</v>
      </c>
      <c r="S32" s="2" t="str">
        <f>I32</f>
        <v>d)</v>
      </c>
      <c r="T32" s="5">
        <f ca="1">VLOOKUP(4,$AH$30:$AT$45,10,FALSE)</f>
        <v>4</v>
      </c>
      <c r="U32" s="1">
        <f ca="1">VLOOKUP(4,$AH$30:$AT$45,11,FALSE)</f>
        <v>10</v>
      </c>
      <c r="X32" s="21">
        <f ca="1">RANDBETWEEN(1,7)*(-1)^RANDBETWEEN(1,2)</f>
        <v>-5</v>
      </c>
      <c r="Y32" s="21">
        <f ca="1">RANDBETWEEN(1,7)*(-1)^RANDBETWEEN(1,2)</f>
        <v>6</v>
      </c>
      <c r="Z32" s="21">
        <f ca="1">RANDBETWEEN(1,7)*(-1)^RANDBETWEEN(1,2)</f>
        <v>-1</v>
      </c>
      <c r="AB32" s="21">
        <f ca="1">RANDBETWEEN(2,7)*(-1)^RANDBETWEEN(1,2)</f>
        <v>7</v>
      </c>
      <c r="AC32" s="21">
        <f ca="1">RANDBETWEEN(1,7)*(-1)^RANDBETWEEN(1,2)</f>
        <v>7</v>
      </c>
      <c r="AD32" s="21">
        <f ca="1">RANDBETWEEN(1,7)*(-1)^RANDBETWEEN(1,2)</f>
        <v>4</v>
      </c>
      <c r="AG32" s="21" t="s">
        <v>38</v>
      </c>
      <c r="AH32" s="21">
        <f t="shared" ca="1" si="5"/>
        <v>5</v>
      </c>
      <c r="AI32" s="21">
        <f t="shared" ca="1" si="6"/>
        <v>0.80661921181779372</v>
      </c>
      <c r="AJ32" s="21">
        <f t="shared" ca="1" si="1"/>
        <v>-5</v>
      </c>
      <c r="AK32" s="21">
        <f t="shared" ca="1" si="1"/>
        <v>-6</v>
      </c>
      <c r="AL32" s="21">
        <f t="shared" ca="1" si="1"/>
        <v>4</v>
      </c>
      <c r="AM32" s="21" t="str">
        <f t="shared" ca="1" si="2"/>
        <v>( -5 )</v>
      </c>
      <c r="AN32" s="21" t="str">
        <f ca="1">IF(AK32&lt;0,"( "&amp;AK32&amp;" )",AK32)</f>
        <v>( -6 )</v>
      </c>
      <c r="AO32" s="21">
        <f ca="1">AL32</f>
        <v>4</v>
      </c>
      <c r="AP32" s="21">
        <f t="shared" ref="AP32:AP45" ca="1" si="7">AL32</f>
        <v>4</v>
      </c>
      <c r="AQ32" s="21">
        <f ca="1">IF(AJ32*AK32&lt;0,"( "&amp;AJ32*AK32&amp;" )",AJ32*AK32)</f>
        <v>30</v>
      </c>
      <c r="AR32" s="21">
        <f ca="1">AL32</f>
        <v>4</v>
      </c>
      <c r="AS32" s="21" t="str">
        <f t="shared" ca="1" si="4"/>
        <v>( -5 )</v>
      </c>
      <c r="AT32" s="21" t="str">
        <f ca="1">AG32&amp;" "&amp;AN32</f>
        <v>· ( -6 )</v>
      </c>
    </row>
    <row r="33" spans="1:48" ht="5.5" customHeight="1" x14ac:dyDescent="0.35">
      <c r="B33" s="5"/>
      <c r="C33" s="1"/>
      <c r="F33" s="5"/>
      <c r="G33" s="1"/>
      <c r="I33" s="1"/>
      <c r="M33" s="7"/>
      <c r="N33" s="7"/>
      <c r="P33" s="5"/>
      <c r="Q33" s="1"/>
      <c r="AG33" s="21" t="s">
        <v>45</v>
      </c>
      <c r="AH33" s="21">
        <f t="shared" ca="1" si="5"/>
        <v>2</v>
      </c>
      <c r="AI33" s="21">
        <f t="shared" ca="1" si="6"/>
        <v>0.87457487578490978</v>
      </c>
      <c r="AJ33" s="21">
        <f ca="1">AK33*RANDBETWEEN(2,4)*(-1)^RANDBETWEEN(1,2)</f>
        <v>-8</v>
      </c>
      <c r="AK33" s="21">
        <f t="shared" ref="AK33:AL45" ca="1" si="8">RANDBETWEEN(1,7)*(-1)^RANDBETWEEN(1,2)</f>
        <v>4</v>
      </c>
      <c r="AL33" s="21">
        <f t="shared" ca="1" si="8"/>
        <v>4</v>
      </c>
      <c r="AM33" s="21" t="str">
        <f t="shared" ca="1" si="2"/>
        <v>( -8 )</v>
      </c>
      <c r="AN33" s="21">
        <f ca="1">IF(AK33&lt;0,"( "&amp;AK33&amp;" )",AK33)</f>
        <v>4</v>
      </c>
      <c r="AO33" s="21">
        <f ca="1">AL33</f>
        <v>4</v>
      </c>
      <c r="AP33" s="21">
        <f t="shared" ca="1" si="7"/>
        <v>4</v>
      </c>
      <c r="AQ33" s="21" t="str">
        <f ca="1">IF(AJ33/AK33&lt;0,"( "&amp;AJ33/AK33&amp;" )",AJ33/AK33)</f>
        <v>( -2 )</v>
      </c>
      <c r="AR33" s="21">
        <f ca="1">AL33</f>
        <v>4</v>
      </c>
      <c r="AS33" s="21" t="str">
        <f t="shared" ca="1" si="4"/>
        <v>( -8 )</v>
      </c>
      <c r="AT33" s="21" t="str">
        <f ca="1">AG33&amp;" "&amp;AN33</f>
        <v>: 4</v>
      </c>
    </row>
    <row r="34" spans="1:48" ht="18.5" x14ac:dyDescent="0.35">
      <c r="A34" s="2" t="s">
        <v>36</v>
      </c>
      <c r="B34" s="5" t="str">
        <f ca="1">VLOOKUP(5,$AH$30:$AT$45,12,FALSE)</f>
        <v>( -5 )</v>
      </c>
      <c r="C34" s="1">
        <f ca="1">VLOOKUP(5,$AH$30:$AT$45,8,FALSE)</f>
        <v>4</v>
      </c>
      <c r="D34" s="5" t="str">
        <f ca="1">VLOOKUP(5,$AH$30:$AT$45,13,FALSE)</f>
        <v>· ( -6 )</v>
      </c>
      <c r="E34" s="1">
        <f ca="1">VLOOKUP(5,$AH$30:$AT$45,9,FALSE)</f>
        <v>4</v>
      </c>
      <c r="F34" s="19" t="s">
        <v>3</v>
      </c>
      <c r="G34" s="5"/>
      <c r="I34" s="5" t="s">
        <v>37</v>
      </c>
      <c r="J34" s="5" t="str">
        <f ca="1">VLOOKUP(6,$AH$30:$AT$45,12,FALSE)</f>
        <v>( -8 )</v>
      </c>
      <c r="K34" s="1">
        <f ca="1">VLOOKUP(6,$AH$30:$AT$45,8,FALSE)</f>
        <v>-5</v>
      </c>
      <c r="L34" s="5" t="str">
        <f ca="1">VLOOKUP(6,$AH$30:$AT$45,13,FALSE)</f>
        <v>: ( -2 )</v>
      </c>
      <c r="M34" s="1">
        <f ca="1">VLOOKUP(6,$AH$30:$AT$45,9,FALSE)</f>
        <v>-5</v>
      </c>
      <c r="N34" s="19" t="s">
        <v>3</v>
      </c>
      <c r="O34" s="2" t="str">
        <f>A34</f>
        <v>e)</v>
      </c>
      <c r="P34" s="5">
        <f ca="1">VLOOKUP(5,$AH$30:$AT$45,10,FALSE)</f>
        <v>30</v>
      </c>
      <c r="Q34" s="1">
        <f ca="1">VLOOKUP(5,$AH$30:$AT$45,11,FALSE)</f>
        <v>4</v>
      </c>
      <c r="S34" s="2" t="str">
        <f>I34</f>
        <v>f)</v>
      </c>
      <c r="T34" s="5">
        <f ca="1">VLOOKUP(6,$AH$30:$AT$45,10,FALSE)</f>
        <v>4</v>
      </c>
      <c r="U34" s="1">
        <f ca="1">VLOOKUP(6,$AH$30:$AT$45,11,FALSE)</f>
        <v>-5</v>
      </c>
      <c r="AG34" s="21" t="s">
        <v>38</v>
      </c>
      <c r="AH34" s="21">
        <f t="shared" ca="1" si="5"/>
        <v>9</v>
      </c>
      <c r="AI34" s="21">
        <f t="shared" ca="1" si="6"/>
        <v>0.49214636527944911</v>
      </c>
      <c r="AJ34" s="21">
        <f ca="1">RANDBETWEEN(1,7)*(-1)^RANDBETWEEN(1,2)</f>
        <v>-2</v>
      </c>
      <c r="AK34" s="21">
        <f t="shared" ca="1" si="8"/>
        <v>-4</v>
      </c>
      <c r="AL34" s="21">
        <f t="shared" ca="1" si="8"/>
        <v>2</v>
      </c>
      <c r="AM34" s="21" t="str">
        <f t="shared" ca="1" si="2"/>
        <v>( -2 )</v>
      </c>
      <c r="AN34" s="21" t="str">
        <f ca="1">AM34</f>
        <v>( -2 )</v>
      </c>
      <c r="AO34" s="21">
        <f ca="1">AK34</f>
        <v>-4</v>
      </c>
      <c r="AP34" s="21">
        <f t="shared" ca="1" si="7"/>
        <v>2</v>
      </c>
      <c r="AQ34" s="21" t="str">
        <f ca="1">AM34</f>
        <v>( -2 )</v>
      </c>
      <c r="AR34" s="21">
        <f ca="1">AK34+AL34</f>
        <v>-2</v>
      </c>
      <c r="AS34" s="21" t="str">
        <f t="shared" ca="1" si="4"/>
        <v>( -2 )</v>
      </c>
      <c r="AT34" s="21" t="str">
        <f ca="1">AG34&amp;" "&amp;AM34</f>
        <v>· ( -2 )</v>
      </c>
    </row>
    <row r="35" spans="1:48" ht="5.5" customHeight="1" x14ac:dyDescent="0.35">
      <c r="B35" s="5"/>
      <c r="C35" s="1"/>
      <c r="F35" s="5"/>
      <c r="G35" s="1"/>
      <c r="I35" s="1"/>
      <c r="M35" s="7"/>
      <c r="N35" s="7"/>
      <c r="P35" s="5"/>
      <c r="Q35" s="1"/>
      <c r="AG35" s="21" t="s">
        <v>45</v>
      </c>
      <c r="AH35" s="21">
        <f t="shared" ca="1" si="5"/>
        <v>4</v>
      </c>
      <c r="AI35" s="21">
        <f t="shared" ca="1" si="6"/>
        <v>0.82193822673793382</v>
      </c>
      <c r="AJ35" s="21">
        <f ca="1">RANDBETWEEN(1,7)*(-1)^RANDBETWEEN(1,2)</f>
        <v>4</v>
      </c>
      <c r="AK35" s="21">
        <f t="shared" ca="1" si="8"/>
        <v>4</v>
      </c>
      <c r="AL35" s="21">
        <f t="shared" ca="1" si="8"/>
        <v>-6</v>
      </c>
      <c r="AM35" s="21">
        <f t="shared" ca="1" si="2"/>
        <v>4</v>
      </c>
      <c r="AN35" s="21">
        <f ca="1">AM35</f>
        <v>4</v>
      </c>
      <c r="AO35" s="21">
        <f ca="1">AK35</f>
        <v>4</v>
      </c>
      <c r="AP35" s="21">
        <f t="shared" ca="1" si="7"/>
        <v>-6</v>
      </c>
      <c r="AQ35" s="21">
        <f ca="1">AM35</f>
        <v>4</v>
      </c>
      <c r="AR35" s="21">
        <f ca="1">AK35-AL35</f>
        <v>10</v>
      </c>
      <c r="AS35" s="21">
        <f t="shared" ca="1" si="4"/>
        <v>4</v>
      </c>
      <c r="AT35" s="21" t="str">
        <f ca="1">AG35&amp;" "&amp;AM35</f>
        <v>: 4</v>
      </c>
    </row>
    <row r="36" spans="1:48" ht="18.5" x14ac:dyDescent="0.35">
      <c r="A36" s="2" t="s">
        <v>46</v>
      </c>
      <c r="B36" s="5" t="str">
        <f ca="1">VLOOKUP(7,$AH$30:$AT$45,12,FALSE)</f>
        <v>( -3 )</v>
      </c>
      <c r="C36" s="1">
        <f ca="1">VLOOKUP(7,$AH$30:$AT$45,8,FALSE)</f>
        <v>6</v>
      </c>
      <c r="D36" s="5" t="str">
        <f ca="1">VLOOKUP(7,$AH$30:$AT$45,13,FALSE)</f>
        <v>· ( -3 )</v>
      </c>
      <c r="E36" s="1">
        <f ca="1">VLOOKUP(7,$AH$30:$AT$45,9,FALSE)</f>
        <v>-2</v>
      </c>
      <c r="F36" s="19" t="s">
        <v>3</v>
      </c>
      <c r="G36" s="5"/>
      <c r="I36" s="5" t="s">
        <v>47</v>
      </c>
      <c r="J36" s="5">
        <f ca="1">VLOOKUP(8,$AH$30:$AT$45,12,FALSE)</f>
        <v>20</v>
      </c>
      <c r="K36" s="1">
        <f ca="1">VLOOKUP(8,$AH$30:$AT$45,8,FALSE)</f>
        <v>-4</v>
      </c>
      <c r="L36" s="5" t="str">
        <f ca="1">VLOOKUP(8,$AH$30:$AT$45,13,FALSE)</f>
        <v>: 5</v>
      </c>
      <c r="M36" s="1">
        <f ca="1">VLOOKUP(8,$AH$30:$AT$45,9,FALSE)</f>
        <v>-4</v>
      </c>
      <c r="N36" s="19" t="s">
        <v>3</v>
      </c>
      <c r="O36" s="2" t="str">
        <f>A36</f>
        <v>g)</v>
      </c>
      <c r="P36" s="5" t="str">
        <f ca="1">VLOOKUP(7,$AH$30:$AT$45,10,FALSE)</f>
        <v>( -3 )</v>
      </c>
      <c r="Q36" s="1">
        <f ca="1">VLOOKUP(7,$AH$30:$AT$45,11,FALSE)</f>
        <v>4</v>
      </c>
      <c r="S36" s="2" t="str">
        <f>I36</f>
        <v>h)</v>
      </c>
      <c r="T36" s="5">
        <f ca="1">VLOOKUP(8,$AH$30:$AT$45,10,FALSE)</f>
        <v>4</v>
      </c>
      <c r="U36" s="1">
        <f ca="1">VLOOKUP(8,$AH$30:$AT$45,11,FALSE)</f>
        <v>-4</v>
      </c>
      <c r="AG36" s="21" t="s">
        <v>38</v>
      </c>
      <c r="AH36" s="21">
        <f t="shared" ca="1" si="5"/>
        <v>12</v>
      </c>
      <c r="AI36" s="21">
        <f t="shared" ca="1" si="6"/>
        <v>0.33622830206087662</v>
      </c>
      <c r="AJ36" s="21">
        <f ca="1">RANDBETWEEN(1,7)*(-1)^RANDBETWEEN(1,2)</f>
        <v>1</v>
      </c>
      <c r="AK36" s="21">
        <f t="shared" ca="1" si="8"/>
        <v>-3</v>
      </c>
      <c r="AL36" s="21">
        <f t="shared" ca="1" si="8"/>
        <v>6</v>
      </c>
      <c r="AM36" s="21">
        <f t="shared" ca="1" si="2"/>
        <v>1</v>
      </c>
      <c r="AN36" s="21" t="str">
        <f ca="1">IF(AK36&lt;0,"( "&amp;AK36&amp;" )",AK36)</f>
        <v>( -3 )</v>
      </c>
      <c r="AO36" s="21">
        <f ca="1">AL36</f>
        <v>6</v>
      </c>
      <c r="AP36" s="21">
        <f t="shared" ca="1" si="7"/>
        <v>6</v>
      </c>
      <c r="AQ36" s="21" t="str">
        <f ca="1">IF(AJ36*AK36&lt;0,"( "&amp;AJ36*AK36&amp;" )",AJ36*AK36)</f>
        <v>( -3 )</v>
      </c>
      <c r="AR36" s="21">
        <f ca="1">AL36</f>
        <v>6</v>
      </c>
      <c r="AS36" s="21">
        <f t="shared" ca="1" si="4"/>
        <v>1</v>
      </c>
      <c r="AT36" s="21" t="str">
        <f ca="1">AG36&amp;" "&amp;AN36</f>
        <v>· ( -3 )</v>
      </c>
    </row>
    <row r="37" spans="1:48" ht="5.5" customHeight="1" x14ac:dyDescent="0.35">
      <c r="B37" s="5"/>
      <c r="C37" s="1"/>
      <c r="F37" s="5"/>
      <c r="G37" s="1"/>
      <c r="I37" s="1"/>
      <c r="M37" s="7"/>
      <c r="N37" s="7"/>
      <c r="P37" s="5"/>
      <c r="Q37" s="1"/>
      <c r="AG37" s="21" t="s">
        <v>45</v>
      </c>
      <c r="AH37" s="21">
        <f t="shared" ca="1" si="5"/>
        <v>16</v>
      </c>
      <c r="AI37" s="21">
        <f t="shared" ca="1" si="6"/>
        <v>9.7451867299373718E-2</v>
      </c>
      <c r="AJ37" s="21">
        <f ca="1">AK37*RANDBETWEEN(2,4)*(-1)^RANDBETWEEN(1,2)</f>
        <v>24</v>
      </c>
      <c r="AK37" s="21">
        <f t="shared" ca="1" si="8"/>
        <v>6</v>
      </c>
      <c r="AL37" s="21">
        <f t="shared" ca="1" si="8"/>
        <v>-6</v>
      </c>
      <c r="AM37" s="21">
        <f t="shared" ca="1" si="2"/>
        <v>24</v>
      </c>
      <c r="AN37" s="21">
        <f ca="1">IF(AK37&lt;0,"( "&amp;AK37&amp;" )",AK37)</f>
        <v>6</v>
      </c>
      <c r="AO37" s="21">
        <f ca="1">AL37</f>
        <v>-6</v>
      </c>
      <c r="AP37" s="21">
        <f t="shared" ca="1" si="7"/>
        <v>-6</v>
      </c>
      <c r="AQ37" s="21">
        <f ca="1">IF(AJ37/AK37&lt;0,"( "&amp;AJ37/AK37&amp;" )",AJ37/AK37)</f>
        <v>4</v>
      </c>
      <c r="AR37" s="21">
        <f ca="1">AL37</f>
        <v>-6</v>
      </c>
      <c r="AS37" s="21">
        <f t="shared" ca="1" si="4"/>
        <v>24</v>
      </c>
      <c r="AT37" s="21" t="str">
        <f ca="1">AG37&amp;" "&amp;AN37</f>
        <v>: 6</v>
      </c>
    </row>
    <row r="38" spans="1:48" ht="18.5" x14ac:dyDescent="0.35">
      <c r="A38" s="2" t="s">
        <v>48</v>
      </c>
      <c r="B38" s="5" t="str">
        <f ca="1">"("&amp;IF(X38&lt;0,"( "&amp;X38&amp;" )",X38)&amp;IF(Y38=2," ²"," ³")&amp;" )"</f>
        <v>(6 ² )</v>
      </c>
      <c r="C38" s="1">
        <f ca="1">Z38</f>
        <v>2</v>
      </c>
      <c r="D38" s="19" t="s">
        <v>3</v>
      </c>
      <c r="E38" s="1"/>
      <c r="F38" s="19"/>
      <c r="G38" s="5"/>
      <c r="I38" s="5" t="s">
        <v>49</v>
      </c>
      <c r="J38" s="5" t="str">
        <f ca="1">"("&amp;IF(AB38&lt;0,"( "&amp;AB38&amp;" )",AB38)&amp;IF(AC38=2," ²"," ³")&amp;" )"</f>
        <v>(( -5 ) ² )</v>
      </c>
      <c r="K38" s="1">
        <f ca="1">AD38</f>
        <v>5</v>
      </c>
      <c r="L38" s="2" t="s">
        <v>3</v>
      </c>
      <c r="M38" s="1"/>
      <c r="O38" s="2" t="str">
        <f>A38</f>
        <v>i)</v>
      </c>
      <c r="P38" s="5">
        <f ca="1">X38</f>
        <v>6</v>
      </c>
      <c r="Q38" s="1">
        <f ca="1">Y38*Z38</f>
        <v>4</v>
      </c>
      <c r="S38" s="2" t="str">
        <f>I38</f>
        <v>j)</v>
      </c>
      <c r="T38" s="5">
        <f ca="1">AB38</f>
        <v>-5</v>
      </c>
      <c r="U38" s="1">
        <f ca="1">AC38*AD38</f>
        <v>10</v>
      </c>
      <c r="X38" s="21">
        <f ca="1">RANDBETWEEN(1,7)*(-1)^RANDBETWEEN(1,2)</f>
        <v>6</v>
      </c>
      <c r="Y38" s="21">
        <f ca="1">RANDBETWEEN(2,3)</f>
        <v>2</v>
      </c>
      <c r="Z38" s="21">
        <f ca="1">RANDBETWEEN(1,7)*(-1)^RANDBETWEEN(1,2)</f>
        <v>2</v>
      </c>
      <c r="AB38" s="21">
        <f ca="1">RANDBETWEEN(2,7)*(-1)^RANDBETWEEN(1,2)</f>
        <v>-5</v>
      </c>
      <c r="AC38" s="21">
        <f ca="1">RANDBETWEEN(2,3)</f>
        <v>2</v>
      </c>
      <c r="AD38" s="21">
        <f ca="1">RANDBETWEEN(1,7)*(-1)^RANDBETWEEN(1,2)</f>
        <v>5</v>
      </c>
      <c r="AG38" s="21" t="s">
        <v>38</v>
      </c>
      <c r="AH38" s="21">
        <f t="shared" ca="1" si="5"/>
        <v>7</v>
      </c>
      <c r="AI38" s="21">
        <f t="shared" ca="1" si="6"/>
        <v>0.64557709658457207</v>
      </c>
      <c r="AJ38" s="21">
        <f ca="1">RANDBETWEEN(1,7)*(-1)^RANDBETWEEN(1,2)</f>
        <v>-3</v>
      </c>
      <c r="AK38" s="21">
        <f t="shared" ca="1" si="8"/>
        <v>6</v>
      </c>
      <c r="AL38" s="21">
        <f t="shared" ca="1" si="8"/>
        <v>-2</v>
      </c>
      <c r="AM38" s="21" t="str">
        <f t="shared" ca="1" si="2"/>
        <v>( -3 )</v>
      </c>
      <c r="AN38" s="21" t="str">
        <f ca="1">AM38</f>
        <v>( -3 )</v>
      </c>
      <c r="AO38" s="21">
        <f ca="1">AK38</f>
        <v>6</v>
      </c>
      <c r="AP38" s="21">
        <f t="shared" ca="1" si="7"/>
        <v>-2</v>
      </c>
      <c r="AQ38" s="21" t="str">
        <f ca="1">AM38</f>
        <v>( -3 )</v>
      </c>
      <c r="AR38" s="21">
        <f ca="1">AK38+AL38</f>
        <v>4</v>
      </c>
      <c r="AS38" s="21" t="str">
        <f t="shared" ca="1" si="4"/>
        <v>( -3 )</v>
      </c>
      <c r="AT38" s="21" t="str">
        <f ca="1">AG38&amp;" "&amp;AM38</f>
        <v>· ( -3 )</v>
      </c>
    </row>
    <row r="39" spans="1:48" ht="9" customHeight="1" thickBo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AG39" s="21" t="s">
        <v>45</v>
      </c>
      <c r="AH39" s="21">
        <f t="shared" ca="1" si="5"/>
        <v>3</v>
      </c>
      <c r="AI39" s="21">
        <f t="shared" ca="1" si="6"/>
        <v>0.83773437006355145</v>
      </c>
      <c r="AJ39" s="21">
        <f ca="1">RANDBETWEEN(1,7)*(-1)^RANDBETWEEN(1,2)</f>
        <v>2</v>
      </c>
      <c r="AK39" s="21">
        <f t="shared" ca="1" si="8"/>
        <v>4</v>
      </c>
      <c r="AL39" s="21">
        <f t="shared" ca="1" si="8"/>
        <v>-6</v>
      </c>
      <c r="AM39" s="21">
        <f t="shared" ca="1" si="2"/>
        <v>2</v>
      </c>
      <c r="AN39" s="21">
        <f ca="1">AM39</f>
        <v>2</v>
      </c>
      <c r="AO39" s="21">
        <f ca="1">AK39</f>
        <v>4</v>
      </c>
      <c r="AP39" s="21">
        <f t="shared" ca="1" si="7"/>
        <v>-6</v>
      </c>
      <c r="AQ39" s="21">
        <f ca="1">AM39</f>
        <v>2</v>
      </c>
      <c r="AR39" s="21">
        <f ca="1">AK39-AL39</f>
        <v>10</v>
      </c>
      <c r="AS39" s="21">
        <f t="shared" ca="1" si="4"/>
        <v>2</v>
      </c>
      <c r="AT39" s="21" t="str">
        <f ca="1">AG39&amp;" "&amp;AM39</f>
        <v>: 2</v>
      </c>
    </row>
    <row r="40" spans="1:48" ht="5.5" customHeight="1" x14ac:dyDescent="0.35">
      <c r="AG40" s="21" t="s">
        <v>38</v>
      </c>
      <c r="AH40" s="21">
        <f t="shared" ca="1" si="5"/>
        <v>1</v>
      </c>
      <c r="AI40" s="21">
        <f t="shared" ca="1" si="6"/>
        <v>0.91280443551471169</v>
      </c>
      <c r="AJ40" s="21">
        <f ca="1">RANDBETWEEN(1,7)*(-1)^RANDBETWEEN(1,2)</f>
        <v>-1</v>
      </c>
      <c r="AK40" s="21">
        <f t="shared" ca="1" si="8"/>
        <v>7</v>
      </c>
      <c r="AL40" s="21">
        <f t="shared" ca="1" si="8"/>
        <v>-5</v>
      </c>
      <c r="AM40" s="21" t="str">
        <f t="shared" ca="1" si="2"/>
        <v>( -1 )</v>
      </c>
      <c r="AN40" s="21">
        <f ca="1">IF(AK40&lt;0,"( "&amp;AK40&amp;" )",AK40)</f>
        <v>7</v>
      </c>
      <c r="AO40" s="21">
        <f ca="1">AL40</f>
        <v>-5</v>
      </c>
      <c r="AP40" s="21">
        <f t="shared" ca="1" si="7"/>
        <v>-5</v>
      </c>
      <c r="AQ40" s="21" t="str">
        <f ca="1">IF(AJ40*AK40&lt;0,"( "&amp;AJ40*AK40&amp;" )",AJ40*AK40)</f>
        <v>( -7 )</v>
      </c>
      <c r="AR40" s="21">
        <f ca="1">AL40</f>
        <v>-5</v>
      </c>
      <c r="AS40" s="21" t="str">
        <f t="shared" ca="1" si="4"/>
        <v>( -1 )</v>
      </c>
      <c r="AT40" s="21" t="str">
        <f ca="1">AG40&amp;" "&amp;AN40</f>
        <v>· 7</v>
      </c>
    </row>
    <row r="41" spans="1:48" x14ac:dyDescent="0.35">
      <c r="A41" s="6" t="s">
        <v>33</v>
      </c>
      <c r="C41" s="2" t="s">
        <v>30</v>
      </c>
      <c r="O41" s="6" t="s">
        <v>33</v>
      </c>
      <c r="AG41" s="21" t="s">
        <v>45</v>
      </c>
      <c r="AH41" s="21">
        <f t="shared" ca="1" si="5"/>
        <v>6</v>
      </c>
      <c r="AI41" s="21">
        <f t="shared" ca="1" si="6"/>
        <v>0.65992805660668719</v>
      </c>
      <c r="AJ41" s="21">
        <f ca="1">AK41*RANDBETWEEN(2,4)*(-1)^RANDBETWEEN(1,2)</f>
        <v>-8</v>
      </c>
      <c r="AK41" s="21">
        <f t="shared" ca="1" si="8"/>
        <v>-2</v>
      </c>
      <c r="AL41" s="21">
        <f t="shared" ca="1" si="8"/>
        <v>-5</v>
      </c>
      <c r="AM41" s="21" t="str">
        <f t="shared" ca="1" si="2"/>
        <v>( -8 )</v>
      </c>
      <c r="AN41" s="21" t="str">
        <f ca="1">IF(AK41&lt;0,"( "&amp;AK41&amp;" )",AK41)</f>
        <v>( -2 )</v>
      </c>
      <c r="AO41" s="21">
        <f ca="1">AL41</f>
        <v>-5</v>
      </c>
      <c r="AP41" s="21">
        <f t="shared" ca="1" si="7"/>
        <v>-5</v>
      </c>
      <c r="AQ41" s="21">
        <f ca="1">IF(AJ41/AK41&lt;0,"( "&amp;AJ41/AK41&amp;" )",AJ41/AK41)</f>
        <v>4</v>
      </c>
      <c r="AR41" s="21">
        <f ca="1">AL41</f>
        <v>-5</v>
      </c>
      <c r="AS41" s="21" t="str">
        <f t="shared" ca="1" si="4"/>
        <v>( -8 )</v>
      </c>
      <c r="AT41" s="21" t="str">
        <f ca="1">AG41&amp;" "&amp;AN41</f>
        <v>: ( -2 )</v>
      </c>
    </row>
    <row r="42" spans="1:48" ht="5" customHeight="1" thickBot="1" x14ac:dyDescent="0.4">
      <c r="AG42" s="21" t="s">
        <v>38</v>
      </c>
      <c r="AH42" s="21">
        <f t="shared" ca="1" si="5"/>
        <v>13</v>
      </c>
      <c r="AI42" s="21">
        <f t="shared" ca="1" si="6"/>
        <v>0.23051492530086537</v>
      </c>
      <c r="AJ42" s="21">
        <f ca="1">RANDBETWEEN(1,7)*(-1)^RANDBETWEEN(1,2)</f>
        <v>4</v>
      </c>
      <c r="AK42" s="21">
        <f t="shared" ca="1" si="8"/>
        <v>6</v>
      </c>
      <c r="AL42" s="21">
        <f t="shared" ca="1" si="8"/>
        <v>-7</v>
      </c>
      <c r="AM42" s="21">
        <f t="shared" ca="1" si="2"/>
        <v>4</v>
      </c>
      <c r="AN42" s="21">
        <f ca="1">AM42</f>
        <v>4</v>
      </c>
      <c r="AO42" s="21">
        <f ca="1">AK42</f>
        <v>6</v>
      </c>
      <c r="AP42" s="21">
        <f t="shared" ca="1" si="7"/>
        <v>-7</v>
      </c>
      <c r="AQ42" s="21">
        <f ca="1">AM42</f>
        <v>4</v>
      </c>
      <c r="AR42" s="21">
        <f ca="1">AK42+AL42</f>
        <v>-1</v>
      </c>
      <c r="AS42" s="21">
        <f t="shared" ca="1" si="4"/>
        <v>4</v>
      </c>
      <c r="AT42" s="21" t="str">
        <f ca="1">AG42&amp;" "&amp;AM42</f>
        <v>· 4</v>
      </c>
    </row>
    <row r="43" spans="1:48" ht="16" thickBot="1" x14ac:dyDescent="0.4">
      <c r="B43" s="37" t="s">
        <v>29</v>
      </c>
      <c r="C43" s="38"/>
      <c r="D43" s="39"/>
      <c r="E43" s="40" t="s">
        <v>31</v>
      </c>
      <c r="F43" s="41"/>
      <c r="G43" s="41"/>
      <c r="H43" s="41"/>
      <c r="I43" s="42"/>
      <c r="J43" s="37" t="s">
        <v>34</v>
      </c>
      <c r="K43" s="38"/>
      <c r="L43" s="39"/>
      <c r="M43" s="15"/>
      <c r="N43" s="15"/>
      <c r="AG43" s="21" t="s">
        <v>45</v>
      </c>
      <c r="AH43" s="21">
        <f t="shared" ca="1" si="5"/>
        <v>10</v>
      </c>
      <c r="AI43" s="21">
        <f t="shared" ca="1" si="6"/>
        <v>0.4550936804702802</v>
      </c>
      <c r="AJ43" s="21">
        <f ca="1">RANDBETWEEN(1,7)*(-1)^RANDBETWEEN(1,2)</f>
        <v>5</v>
      </c>
      <c r="AK43" s="21">
        <f t="shared" ca="1" si="8"/>
        <v>1</v>
      </c>
      <c r="AL43" s="21">
        <f t="shared" ca="1" si="8"/>
        <v>3</v>
      </c>
      <c r="AM43" s="21">
        <f t="shared" ca="1" si="2"/>
        <v>5</v>
      </c>
      <c r="AN43" s="21">
        <f ca="1">AM43</f>
        <v>5</v>
      </c>
      <c r="AO43" s="21">
        <f ca="1">AK43</f>
        <v>1</v>
      </c>
      <c r="AP43" s="21">
        <f t="shared" ca="1" si="7"/>
        <v>3</v>
      </c>
      <c r="AQ43" s="21">
        <f ca="1">AM43</f>
        <v>5</v>
      </c>
      <c r="AR43" s="21">
        <f ca="1">AK43-AL43</f>
        <v>-2</v>
      </c>
      <c r="AS43" s="21">
        <f t="shared" ca="1" si="4"/>
        <v>5</v>
      </c>
      <c r="AT43" s="21" t="str">
        <f ca="1">AG43&amp;" "&amp;AM43</f>
        <v>: 5</v>
      </c>
    </row>
    <row r="44" spans="1:48" ht="5.4" customHeight="1" thickBot="1" x14ac:dyDescent="0.4">
      <c r="AG44" s="21" t="s">
        <v>38</v>
      </c>
      <c r="AH44" s="21">
        <f t="shared" ca="1" si="5"/>
        <v>11</v>
      </c>
      <c r="AI44" s="21">
        <f t="shared" ca="1" si="6"/>
        <v>0.37738928564146157</v>
      </c>
      <c r="AJ44" s="21">
        <f ca="1">RANDBETWEEN(1,7)*(-1)^RANDBETWEEN(1,2)</f>
        <v>-3</v>
      </c>
      <c r="AK44" s="21">
        <f t="shared" ca="1" si="8"/>
        <v>6</v>
      </c>
      <c r="AL44" s="21">
        <f t="shared" ca="1" si="8"/>
        <v>7</v>
      </c>
      <c r="AM44" s="21" t="str">
        <f t="shared" ca="1" si="2"/>
        <v>( -3 )</v>
      </c>
      <c r="AN44" s="21">
        <f ca="1">IF(AK44&lt;0,"( "&amp;AK44&amp;" )",AK44)</f>
        <v>6</v>
      </c>
      <c r="AO44" s="21">
        <f ca="1">AL44</f>
        <v>7</v>
      </c>
      <c r="AP44" s="21">
        <f t="shared" ca="1" si="7"/>
        <v>7</v>
      </c>
      <c r="AQ44" s="21" t="str">
        <f ca="1">IF(AJ44*AK44&lt;0,"( "&amp;AJ44*AK44&amp;" )",AJ44*AK44)</f>
        <v>( -18 )</v>
      </c>
      <c r="AR44" s="21">
        <f ca="1">AL44</f>
        <v>7</v>
      </c>
      <c r="AS44" s="21" t="str">
        <f t="shared" ca="1" si="4"/>
        <v>( -3 )</v>
      </c>
      <c r="AT44" s="21" t="str">
        <f ca="1">AG44&amp;" "&amp;AN44</f>
        <v>· 6</v>
      </c>
    </row>
    <row r="45" spans="1:48" s="9" customFormat="1" ht="23.4" customHeight="1" thickBot="1" x14ac:dyDescent="0.4">
      <c r="B45" s="24">
        <f ca="1">P45</f>
        <v>66.100000000000009</v>
      </c>
      <c r="C45" s="34" t="str">
        <f ca="1">Q45</f>
        <v>s</v>
      </c>
      <c r="D45" s="35"/>
      <c r="E45" s="43" t="str">
        <f ca="1">R45</f>
        <v>66,1·10</v>
      </c>
      <c r="F45" s="44"/>
      <c r="G45" s="25">
        <f ca="1">S45</f>
        <v>0</v>
      </c>
      <c r="H45" s="34" t="str">
        <f ca="1">W45</f>
        <v>s</v>
      </c>
      <c r="I45" s="35"/>
      <c r="J45" s="24" t="str">
        <f ca="1">U45</f>
        <v>6,61·10</v>
      </c>
      <c r="K45" s="25">
        <f ca="1">V45</f>
        <v>1</v>
      </c>
      <c r="L45" s="26" t="str">
        <f ca="1">W45</f>
        <v>s</v>
      </c>
      <c r="M45" s="17"/>
      <c r="N45" s="17"/>
      <c r="P45" s="12">
        <f ca="1">X45*Y45</f>
        <v>66.100000000000009</v>
      </c>
      <c r="Q45" s="11" t="str">
        <f ca="1">VLOOKUP(S45,$AD$45:$AE$54,2,FALSE)&amp;VLOOKUP(S45,$AD$45:$AF$54,3,FALSE)</f>
        <v>s</v>
      </c>
      <c r="R45" s="10" t="str">
        <f ca="1">X45*Y45&amp;"·10"</f>
        <v>66,1·10</v>
      </c>
      <c r="S45" s="4">
        <f ca="1">RANDBETWEEN(1,8)*3-12</f>
        <v>0</v>
      </c>
      <c r="T45" s="13" t="str">
        <f ca="1">VLOOKUP(S45,$AD$45:$AF$54,3,FALSE)</f>
        <v>s</v>
      </c>
      <c r="U45" s="10" t="str">
        <f ca="1">X45&amp;"·10"</f>
        <v>6,61·10</v>
      </c>
      <c r="V45" s="4">
        <f ca="1">S45+Z45</f>
        <v>1</v>
      </c>
      <c r="W45" s="11" t="str">
        <f ca="1">VLOOKUP(S45,$AD$45:$AF$54,3,FALSE)</f>
        <v>s</v>
      </c>
      <c r="X45" s="20">
        <f ca="1">ROUND(RAND()*9+1,2)</f>
        <v>6.61</v>
      </c>
      <c r="Y45" s="20">
        <f ca="1">10^Z45</f>
        <v>10</v>
      </c>
      <c r="Z45" s="20">
        <f ca="1">RANDBETWEEN(1,2)</f>
        <v>1</v>
      </c>
      <c r="AA45" s="20"/>
      <c r="AB45" s="20"/>
      <c r="AC45" s="20"/>
      <c r="AD45" s="20">
        <v>12</v>
      </c>
      <c r="AE45" s="20" t="s">
        <v>51</v>
      </c>
      <c r="AF45" s="20" t="s">
        <v>27</v>
      </c>
      <c r="AG45" s="21" t="s">
        <v>45</v>
      </c>
      <c r="AH45" s="21">
        <f t="shared" ca="1" si="5"/>
        <v>8</v>
      </c>
      <c r="AI45" s="21">
        <f t="shared" ca="1" si="6"/>
        <v>0.57201126565040306</v>
      </c>
      <c r="AJ45" s="21">
        <f ca="1">AK45*RANDBETWEEN(2,4)*(-1)^RANDBETWEEN(1,2)</f>
        <v>20</v>
      </c>
      <c r="AK45" s="21">
        <f t="shared" ca="1" si="8"/>
        <v>5</v>
      </c>
      <c r="AL45" s="21">
        <f t="shared" ca="1" si="8"/>
        <v>-4</v>
      </c>
      <c r="AM45" s="21">
        <f t="shared" ca="1" si="2"/>
        <v>20</v>
      </c>
      <c r="AN45" s="21">
        <f ca="1">IF(AK45&lt;0,"( "&amp;AK45&amp;" )",AK45)</f>
        <v>5</v>
      </c>
      <c r="AO45" s="21">
        <f ca="1">AL45</f>
        <v>-4</v>
      </c>
      <c r="AP45" s="21">
        <f t="shared" ca="1" si="7"/>
        <v>-4</v>
      </c>
      <c r="AQ45" s="21">
        <f ca="1">IF(AJ45/AK45&lt;0,"( "&amp;AJ45/AK45&amp;" )",AJ45/AK45)</f>
        <v>4</v>
      </c>
      <c r="AR45" s="21">
        <f ca="1">AL45</f>
        <v>-4</v>
      </c>
      <c r="AS45" s="21">
        <f t="shared" ca="1" si="4"/>
        <v>20</v>
      </c>
      <c r="AT45" s="21" t="str">
        <f ca="1">AG45&amp;" "&amp;AN45</f>
        <v>: 5</v>
      </c>
      <c r="AU45" s="20"/>
      <c r="AV45" s="20"/>
    </row>
    <row r="46" spans="1:48" ht="6.65" customHeight="1" thickBot="1" x14ac:dyDescent="0.4">
      <c r="AD46" s="21">
        <v>9</v>
      </c>
      <c r="AE46" s="21" t="s">
        <v>21</v>
      </c>
      <c r="AF46" s="21" t="s">
        <v>27</v>
      </c>
    </row>
    <row r="47" spans="1:48" s="9" customFormat="1" ht="23.4" customHeight="1" thickBot="1" x14ac:dyDescent="0.4">
      <c r="B47" s="10">
        <f ca="1">P47</f>
        <v>44.400000000000006</v>
      </c>
      <c r="C47" s="32" t="str">
        <f ca="1">Q47</f>
        <v>MByte</v>
      </c>
      <c r="D47" s="33"/>
      <c r="E47" s="30"/>
      <c r="F47" s="31"/>
      <c r="G47" s="31"/>
      <c r="H47" s="31"/>
      <c r="I47" s="36"/>
      <c r="J47" s="10"/>
      <c r="K47" s="4"/>
      <c r="L47" s="11"/>
      <c r="M47" s="17"/>
      <c r="N47" s="17"/>
      <c r="P47" s="12">
        <f ca="1">X47*Y47</f>
        <v>44.400000000000006</v>
      </c>
      <c r="Q47" s="11" t="str">
        <f ca="1">VLOOKUP(S47,$AD$45:$AE$54,2,FALSE)&amp;VLOOKUP(S47,$AD$45:$AF$54,3,FALSE)</f>
        <v>MByte</v>
      </c>
      <c r="R47" s="10" t="str">
        <f ca="1">X47*Y47&amp;"·10"</f>
        <v>44,4·10</v>
      </c>
      <c r="S47" s="4">
        <f ca="1">RANDBETWEEN(1,8)*3-12</f>
        <v>6</v>
      </c>
      <c r="T47" s="13" t="str">
        <f ca="1">VLOOKUP(S47,$AD$45:$AF$54,3,FALSE)</f>
        <v>Byte</v>
      </c>
      <c r="U47" s="10" t="str">
        <f ca="1">X47&amp;"·10"</f>
        <v>4,44·10</v>
      </c>
      <c r="V47" s="4">
        <f ca="1">S47+Z47</f>
        <v>7</v>
      </c>
      <c r="W47" s="11" t="str">
        <f ca="1">VLOOKUP(S47,$AD$45:$AF$54,3,FALSE)</f>
        <v>Byte</v>
      </c>
      <c r="X47" s="20">
        <f ca="1">ROUND(RAND()*9+1,2)</f>
        <v>4.4400000000000004</v>
      </c>
      <c r="Y47" s="20">
        <f ca="1">10^Z47</f>
        <v>10</v>
      </c>
      <c r="Z47" s="20">
        <f ca="1">RANDBETWEEN(1,2)</f>
        <v>1</v>
      </c>
      <c r="AA47" s="20"/>
      <c r="AB47" s="20"/>
      <c r="AC47" s="20"/>
      <c r="AD47" s="21">
        <v>6</v>
      </c>
      <c r="AE47" s="21" t="s">
        <v>20</v>
      </c>
      <c r="AF47" s="21" t="s">
        <v>27</v>
      </c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</row>
    <row r="48" spans="1:48" ht="6.65" customHeight="1" thickBot="1" x14ac:dyDescent="0.4">
      <c r="AD48" s="21">
        <v>3</v>
      </c>
      <c r="AE48" s="21" t="s">
        <v>19</v>
      </c>
      <c r="AF48" s="21" t="s">
        <v>27</v>
      </c>
    </row>
    <row r="49" spans="1:48" s="9" customFormat="1" ht="23.4" customHeight="1" thickBot="1" x14ac:dyDescent="0.4">
      <c r="B49" s="10"/>
      <c r="C49" s="32"/>
      <c r="D49" s="33"/>
      <c r="E49" s="30"/>
      <c r="F49" s="31"/>
      <c r="G49" s="31"/>
      <c r="H49" s="31"/>
      <c r="I49" s="36"/>
      <c r="J49" s="10" t="str">
        <f ca="1">U49</f>
        <v>1,15·10</v>
      </c>
      <c r="K49" s="4">
        <f ca="1">V49</f>
        <v>-8</v>
      </c>
      <c r="L49" s="11" t="str">
        <f ca="1">W49</f>
        <v>s</v>
      </c>
      <c r="M49" s="17"/>
      <c r="N49" s="17"/>
      <c r="P49" s="12">
        <f ca="1">X49*Y49</f>
        <v>11.5</v>
      </c>
      <c r="Q49" s="11" t="str">
        <f ca="1">VLOOKUP(S49,$AD$45:$AE$54,2,FALSE)&amp;VLOOKUP(S49,$AD$45:$AF$54,3,FALSE)</f>
        <v>ns</v>
      </c>
      <c r="R49" s="10" t="str">
        <f ca="1">X49*Y49&amp;"·10"</f>
        <v>11,5·10</v>
      </c>
      <c r="S49" s="4">
        <f ca="1">RANDBETWEEN(1,8)*3-12</f>
        <v>-9</v>
      </c>
      <c r="T49" s="13" t="str">
        <f ca="1">VLOOKUP(S49,$AD$45:$AF$54,3,FALSE)</f>
        <v>s</v>
      </c>
      <c r="U49" s="10" t="str">
        <f ca="1">X49&amp;"·10"</f>
        <v>1,15·10</v>
      </c>
      <c r="V49" s="4">
        <f ca="1">S49+Z49</f>
        <v>-8</v>
      </c>
      <c r="W49" s="11" t="str">
        <f ca="1">VLOOKUP(S49,$AD$45:$AF$54,3,FALSE)</f>
        <v>s</v>
      </c>
      <c r="X49" s="20">
        <f ca="1">ROUND(RAND()*9+1,2)</f>
        <v>1.1499999999999999</v>
      </c>
      <c r="Y49" s="20">
        <f ca="1">10^Z49</f>
        <v>10</v>
      </c>
      <c r="Z49" s="20">
        <f ca="1">RANDBETWEEN(1,2)</f>
        <v>1</v>
      </c>
      <c r="AA49" s="20"/>
      <c r="AB49" s="20"/>
      <c r="AC49" s="20"/>
      <c r="AD49" s="21">
        <v>0</v>
      </c>
      <c r="AE49" s="21" t="str">
        <f>""</f>
        <v/>
      </c>
      <c r="AF49" s="21" t="s">
        <v>28</v>
      </c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0"/>
      <c r="AV49" s="20"/>
    </row>
    <row r="50" spans="1:48" ht="6.65" customHeight="1" thickBot="1" x14ac:dyDescent="0.4">
      <c r="AD50" s="21">
        <v>-3</v>
      </c>
      <c r="AE50" s="21" t="s">
        <v>22</v>
      </c>
      <c r="AF50" s="21" t="s">
        <v>28</v>
      </c>
    </row>
    <row r="51" spans="1:48" s="9" customFormat="1" ht="23.4" customHeight="1" thickBot="1" x14ac:dyDescent="0.4">
      <c r="B51" s="10"/>
      <c r="C51" s="32"/>
      <c r="D51" s="33"/>
      <c r="E51" s="30" t="str">
        <f ca="1">R51</f>
        <v>15,6·10</v>
      </c>
      <c r="F51" s="31"/>
      <c r="G51" s="4">
        <f ca="1">S51</f>
        <v>9</v>
      </c>
      <c r="H51" s="32" t="str">
        <f ca="1">W51</f>
        <v>Byte</v>
      </c>
      <c r="I51" s="33"/>
      <c r="J51" s="10"/>
      <c r="K51" s="4"/>
      <c r="L51" s="11"/>
      <c r="M51" s="17"/>
      <c r="N51" s="17"/>
      <c r="P51" s="12">
        <f ca="1">X51*Y51</f>
        <v>15.600000000000001</v>
      </c>
      <c r="Q51" s="11" t="str">
        <f ca="1">VLOOKUP(S51,$AD$45:$AE$54,2,FALSE)&amp;VLOOKUP(S51,$AD$45:$AF$54,3,FALSE)</f>
        <v>GByte</v>
      </c>
      <c r="R51" s="10" t="str">
        <f ca="1">X51*Y51&amp;"·10"</f>
        <v>15,6·10</v>
      </c>
      <c r="S51" s="4">
        <f ca="1">RANDBETWEEN(1,8)*3-12</f>
        <v>9</v>
      </c>
      <c r="T51" s="13" t="str">
        <f ca="1">VLOOKUP(S51,$AD$45:$AF$54,3,FALSE)</f>
        <v>Byte</v>
      </c>
      <c r="U51" s="10" t="str">
        <f ca="1">X51&amp;"·10"</f>
        <v>1,56·10</v>
      </c>
      <c r="V51" s="4">
        <f ca="1">S51+Z51</f>
        <v>10</v>
      </c>
      <c r="W51" s="11" t="str">
        <f ca="1">VLOOKUP(S51,$AD$45:$AF$54,3,FALSE)</f>
        <v>Byte</v>
      </c>
      <c r="X51" s="20">
        <f ca="1">ROUND(RAND()*9+1,2)</f>
        <v>1.56</v>
      </c>
      <c r="Y51" s="20">
        <f ca="1">10^Z51</f>
        <v>10</v>
      </c>
      <c r="Z51" s="20">
        <f ca="1">RANDBETWEEN(1,2)</f>
        <v>1</v>
      </c>
      <c r="AA51" s="20"/>
      <c r="AB51" s="20"/>
      <c r="AC51" s="20"/>
      <c r="AD51" s="21">
        <v>-6</v>
      </c>
      <c r="AE51" s="22" t="s">
        <v>23</v>
      </c>
      <c r="AF51" s="21" t="s">
        <v>28</v>
      </c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</row>
    <row r="52" spans="1:48" ht="6.65" customHeight="1" thickBot="1" x14ac:dyDescent="0.4">
      <c r="AD52" s="21">
        <v>-9</v>
      </c>
      <c r="AE52" s="21" t="s">
        <v>25</v>
      </c>
      <c r="AF52" s="21" t="s">
        <v>28</v>
      </c>
    </row>
    <row r="53" spans="1:48" s="9" customFormat="1" ht="23.4" customHeight="1" thickBot="1" x14ac:dyDescent="0.4">
      <c r="B53" s="10">
        <f ca="1">P53</f>
        <v>31.6</v>
      </c>
      <c r="C53" s="32" t="str">
        <f ca="1">Q53</f>
        <v>μs</v>
      </c>
      <c r="D53" s="33"/>
      <c r="E53" s="30"/>
      <c r="F53" s="31"/>
      <c r="G53" s="31"/>
      <c r="H53" s="31"/>
      <c r="I53" s="36"/>
      <c r="J53" s="10"/>
      <c r="K53" s="4"/>
      <c r="L53" s="11"/>
      <c r="M53" s="17"/>
      <c r="N53" s="17"/>
      <c r="P53" s="12">
        <f ca="1">X53*Y53</f>
        <v>31.6</v>
      </c>
      <c r="Q53" s="11" t="str">
        <f ca="1">VLOOKUP(S53,$AD$45:$AE$54,2,FALSE)&amp;VLOOKUP(S53,$AD$45:$AF$54,3,FALSE)</f>
        <v>μs</v>
      </c>
      <c r="R53" s="10" t="str">
        <f ca="1">X53*Y53&amp;"·10"</f>
        <v>31,6·10</v>
      </c>
      <c r="S53" s="4">
        <f ca="1">RANDBETWEEN(1,8)*3-12</f>
        <v>-6</v>
      </c>
      <c r="T53" s="13" t="str">
        <f ca="1">VLOOKUP(S53,$AD$45:$AF$54,3,FALSE)</f>
        <v>s</v>
      </c>
      <c r="U53" s="10" t="str">
        <f ca="1">X53&amp;"·10"</f>
        <v>3,16·10</v>
      </c>
      <c r="V53" s="4">
        <f ca="1">S53+Z53</f>
        <v>-5</v>
      </c>
      <c r="W53" s="11" t="str">
        <f ca="1">VLOOKUP(S53,$AD$45:$AF$54,3,FALSE)</f>
        <v>s</v>
      </c>
      <c r="X53" s="20">
        <f ca="1">ROUND(RAND()*9+1,2)</f>
        <v>3.16</v>
      </c>
      <c r="Y53" s="20">
        <f ca="1">10^Z53</f>
        <v>10</v>
      </c>
      <c r="Z53" s="20">
        <f ca="1">RANDBETWEEN(1,2)</f>
        <v>1</v>
      </c>
      <c r="AA53" s="20"/>
      <c r="AB53" s="20"/>
      <c r="AC53" s="20"/>
      <c r="AD53" s="21">
        <v>-12</v>
      </c>
      <c r="AE53" s="21" t="s">
        <v>24</v>
      </c>
      <c r="AF53" s="21" t="s">
        <v>28</v>
      </c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</row>
    <row r="54" spans="1:48" ht="6.65" customHeight="1" thickBot="1" x14ac:dyDescent="0.4">
      <c r="AD54" s="21">
        <v>-15</v>
      </c>
      <c r="AE54" s="21" t="s">
        <v>26</v>
      </c>
      <c r="AF54" s="21" t="s">
        <v>28</v>
      </c>
    </row>
    <row r="55" spans="1:48" s="9" customFormat="1" ht="23.4" customHeight="1" thickBot="1" x14ac:dyDescent="0.3">
      <c r="B55" s="10"/>
      <c r="C55" s="32"/>
      <c r="D55" s="33"/>
      <c r="E55" s="30"/>
      <c r="F55" s="31"/>
      <c r="G55" s="31"/>
      <c r="H55" s="31"/>
      <c r="I55" s="36"/>
      <c r="J55" s="10" t="str">
        <f ca="1">U55</f>
        <v>5,64·10</v>
      </c>
      <c r="K55" s="4">
        <f ca="1">V55</f>
        <v>4</v>
      </c>
      <c r="L55" s="11" t="str">
        <f ca="1">W55</f>
        <v>Byte</v>
      </c>
      <c r="M55" s="17"/>
      <c r="N55" s="17"/>
      <c r="P55" s="12">
        <f ca="1">X55*Y55</f>
        <v>56.4</v>
      </c>
      <c r="Q55" s="11" t="str">
        <f ca="1">VLOOKUP(S55,$AD$45:$AE$54,2,FALSE)&amp;VLOOKUP(S55,$AD$45:$AF$54,3,FALSE)</f>
        <v>kByte</v>
      </c>
      <c r="R55" s="10" t="str">
        <f ca="1">X55*Y55&amp;"·10"</f>
        <v>56,4·10</v>
      </c>
      <c r="S55" s="4">
        <f ca="1">RANDBETWEEN(1,8)*3-12</f>
        <v>3</v>
      </c>
      <c r="T55" s="13" t="str">
        <f ca="1">VLOOKUP(S55,$AD$45:$AF$54,3,FALSE)</f>
        <v>Byte</v>
      </c>
      <c r="U55" s="10" t="str">
        <f ca="1">X55&amp;"·10"</f>
        <v>5,64·10</v>
      </c>
      <c r="V55" s="4">
        <f ca="1">S55+Z55</f>
        <v>4</v>
      </c>
      <c r="W55" s="11" t="str">
        <f ca="1">VLOOKUP(S55,$AD$45:$AF$54,3,FALSE)</f>
        <v>Byte</v>
      </c>
      <c r="X55" s="20">
        <f ca="1">ROUND(RAND()*9+1,2)</f>
        <v>5.64</v>
      </c>
      <c r="Y55" s="20">
        <f ca="1">10^Z55</f>
        <v>10</v>
      </c>
      <c r="Z55" s="20">
        <f ca="1">RANDBETWEEN(1,2)</f>
        <v>1</v>
      </c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</row>
    <row r="56" spans="1:48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</sheetData>
  <mergeCells count="31">
    <mergeCell ref="X4:Y5"/>
    <mergeCell ref="A1:N1"/>
    <mergeCell ref="E49:I49"/>
    <mergeCell ref="C53:D53"/>
    <mergeCell ref="E53:I53"/>
    <mergeCell ref="C55:D55"/>
    <mergeCell ref="E55:I55"/>
    <mergeCell ref="C45:D45"/>
    <mergeCell ref="C47:D47"/>
    <mergeCell ref="C49:D49"/>
    <mergeCell ref="C51:D51"/>
    <mergeCell ref="J43:L43"/>
    <mergeCell ref="B43:D43"/>
    <mergeCell ref="B6:C6"/>
    <mergeCell ref="E43:I43"/>
    <mergeCell ref="E45:F45"/>
    <mergeCell ref="E51:F51"/>
    <mergeCell ref="H51:I51"/>
    <mergeCell ref="V20:W20"/>
    <mergeCell ref="H45:I45"/>
    <mergeCell ref="E47:I47"/>
    <mergeCell ref="T15:U15"/>
    <mergeCell ref="P15:Q15"/>
    <mergeCell ref="P20:Q20"/>
    <mergeCell ref="S20:T20"/>
    <mergeCell ref="J6:K6"/>
    <mergeCell ref="B8:C8"/>
    <mergeCell ref="X6:Y6"/>
    <mergeCell ref="J8:K8"/>
    <mergeCell ref="P13:Q13"/>
    <mergeCell ref="T13:U1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topLeftCell="A39" workbookViewId="0">
      <selection activeCell="H72" sqref="H72"/>
    </sheetView>
  </sheetViews>
  <sheetFormatPr baseColWidth="10" defaultRowHeight="12.5" x14ac:dyDescent="0.25"/>
  <cols>
    <col min="4" max="4" width="16.54296875" customWidth="1"/>
  </cols>
  <sheetData>
    <row r="2" spans="2:5" x14ac:dyDescent="0.25">
      <c r="B2">
        <f ca="1">ROUND((RAND())*5+2,0)</f>
        <v>6</v>
      </c>
      <c r="C2">
        <f ca="1">ROUND((RAND())*5+2,0)</f>
        <v>4</v>
      </c>
      <c r="D2">
        <f ca="1">B2/10^C2</f>
        <v>5.9999999999999995E-4</v>
      </c>
      <c r="E2">
        <f ca="1">-C2</f>
        <v>-4</v>
      </c>
    </row>
    <row r="3" spans="2:5" x14ac:dyDescent="0.25">
      <c r="B3">
        <f ca="1">ROUND((RAND())*5+2,0)</f>
        <v>4</v>
      </c>
      <c r="C3">
        <f ca="1">ROUND((RAND())*5+2,0)</f>
        <v>5</v>
      </c>
      <c r="D3">
        <f ca="1">B3/10^C3</f>
        <v>4.0000000000000003E-5</v>
      </c>
      <c r="E3">
        <f ca="1">-C3</f>
        <v>-5</v>
      </c>
    </row>
    <row r="4" spans="2:5" x14ac:dyDescent="0.25">
      <c r="B4">
        <f ca="1">ROUND((RAND())*5+2,0)</f>
        <v>6</v>
      </c>
      <c r="C4">
        <f ca="1">ROUND((RAND())*5+5,0)</f>
        <v>10</v>
      </c>
      <c r="D4">
        <f ca="1">B4*10^C4</f>
        <v>60000000000</v>
      </c>
      <c r="E4">
        <f ca="1">C4</f>
        <v>10</v>
      </c>
    </row>
    <row r="5" spans="2:5" x14ac:dyDescent="0.25">
      <c r="B5">
        <f ca="1">ROUND((RAND())*5+2,0)</f>
        <v>2</v>
      </c>
      <c r="C5">
        <f ca="1">ROUND((RAND())*5+5,0)</f>
        <v>10</v>
      </c>
      <c r="D5">
        <f ca="1">B5*10^C5</f>
        <v>20000000000</v>
      </c>
      <c r="E5">
        <f ca="1">C5</f>
        <v>10</v>
      </c>
    </row>
    <row r="6" spans="2:5" x14ac:dyDescent="0.25">
      <c r="B6">
        <f t="shared" ref="B6:B17" ca="1" si="0">ROUND(RAND()*900,0)/100+1</f>
        <v>1.08</v>
      </c>
      <c r="C6">
        <f ca="1">ROUND((RAND())*5+2,0)</f>
        <v>7</v>
      </c>
      <c r="D6">
        <f ca="1">B6/10^C6</f>
        <v>1.08E-7</v>
      </c>
      <c r="E6">
        <f ca="1">-C6</f>
        <v>-7</v>
      </c>
    </row>
    <row r="7" spans="2:5" x14ac:dyDescent="0.25">
      <c r="B7">
        <f t="shared" ca="1" si="0"/>
        <v>2.96</v>
      </c>
      <c r="C7">
        <f ca="1">ROUND((RAND())*5+2,0)</f>
        <v>2</v>
      </c>
      <c r="D7">
        <f ca="1">B7/10^C7</f>
        <v>2.9600000000000001E-2</v>
      </c>
      <c r="E7">
        <f ca="1">-C7</f>
        <v>-2</v>
      </c>
    </row>
    <row r="8" spans="2:5" x14ac:dyDescent="0.25">
      <c r="B8">
        <f t="shared" ca="1" si="0"/>
        <v>9.74</v>
      </c>
      <c r="C8">
        <f ca="1">ROUND((RAND())*5+5,0)</f>
        <v>6</v>
      </c>
      <c r="D8">
        <f ca="1">B8*10^C8</f>
        <v>9740000</v>
      </c>
      <c r="E8">
        <f ca="1">C8</f>
        <v>6</v>
      </c>
    </row>
    <row r="9" spans="2:5" x14ac:dyDescent="0.25">
      <c r="B9">
        <f t="shared" ca="1" si="0"/>
        <v>5.56</v>
      </c>
      <c r="C9">
        <f ca="1">ROUND((RAND())*5+5,0)</f>
        <v>9</v>
      </c>
      <c r="D9">
        <f ca="1">B9*10^C9</f>
        <v>5560000000</v>
      </c>
      <c r="E9">
        <f ca="1">C9</f>
        <v>9</v>
      </c>
    </row>
    <row r="10" spans="2:5" x14ac:dyDescent="0.25">
      <c r="B10">
        <f t="shared" ca="1" si="0"/>
        <v>9.43</v>
      </c>
      <c r="C10">
        <f ca="1">ROUND((RAND())*5+2,0)</f>
        <v>3</v>
      </c>
      <c r="D10">
        <f ca="1">B10/10^C10</f>
        <v>9.4299999999999991E-3</v>
      </c>
      <c r="E10">
        <f ca="1">-C10</f>
        <v>-3</v>
      </c>
    </row>
    <row r="11" spans="2:5" x14ac:dyDescent="0.25">
      <c r="B11">
        <f t="shared" ca="1" si="0"/>
        <v>8.98</v>
      </c>
      <c r="C11">
        <f ca="1">ROUND((RAND())*5+2,0)</f>
        <v>6</v>
      </c>
      <c r="D11">
        <f ca="1">B11/10^C11</f>
        <v>8.9800000000000004E-6</v>
      </c>
      <c r="E11">
        <f ca="1">-C11</f>
        <v>-6</v>
      </c>
    </row>
    <row r="12" spans="2:5" x14ac:dyDescent="0.25">
      <c r="B12">
        <f t="shared" ca="1" si="0"/>
        <v>8.92</v>
      </c>
      <c r="C12">
        <f ca="1">ROUND((RAND())*5+5,0)</f>
        <v>7</v>
      </c>
      <c r="D12">
        <f ca="1">B12*10^C12</f>
        <v>89200000</v>
      </c>
      <c r="E12">
        <f ca="1">C12</f>
        <v>7</v>
      </c>
    </row>
    <row r="13" spans="2:5" x14ac:dyDescent="0.25">
      <c r="B13">
        <f t="shared" ca="1" si="0"/>
        <v>8.9699999999999989</v>
      </c>
      <c r="C13">
        <f ca="1">ROUND((RAND())*5+5,0)</f>
        <v>8</v>
      </c>
      <c r="D13">
        <f ca="1">B13*10^C13</f>
        <v>896999999.99999988</v>
      </c>
      <c r="E13">
        <f ca="1">C13</f>
        <v>8</v>
      </c>
    </row>
    <row r="14" spans="2:5" x14ac:dyDescent="0.25">
      <c r="B14">
        <f t="shared" ca="1" si="0"/>
        <v>3.3</v>
      </c>
      <c r="C14">
        <f ca="1">ROUND((RAND())*5+2,0)</f>
        <v>4</v>
      </c>
      <c r="D14">
        <f ca="1">B14/10^C14</f>
        <v>3.3E-4</v>
      </c>
      <c r="E14">
        <f ca="1">-C14</f>
        <v>-4</v>
      </c>
    </row>
    <row r="15" spans="2:5" x14ac:dyDescent="0.25">
      <c r="B15">
        <f t="shared" ca="1" si="0"/>
        <v>8.1</v>
      </c>
      <c r="C15">
        <f ca="1">ROUND((RAND())*5+2,0)</f>
        <v>4</v>
      </c>
      <c r="D15">
        <f ca="1">B15/10^C15</f>
        <v>8.0999999999999996E-4</v>
      </c>
      <c r="E15">
        <f ca="1">-C15</f>
        <v>-4</v>
      </c>
    </row>
    <row r="16" spans="2:5" x14ac:dyDescent="0.25">
      <c r="B16">
        <f t="shared" ca="1" si="0"/>
        <v>3.33</v>
      </c>
      <c r="C16">
        <f ca="1">ROUND((RAND())*5+5,0)</f>
        <v>8</v>
      </c>
      <c r="D16">
        <f ca="1">B16*10^C16</f>
        <v>333000000</v>
      </c>
      <c r="E16">
        <f ca="1">C16</f>
        <v>8</v>
      </c>
    </row>
    <row r="17" spans="2:5" x14ac:dyDescent="0.25">
      <c r="B17">
        <f t="shared" ca="1" si="0"/>
        <v>3.29</v>
      </c>
      <c r="C17">
        <f ca="1">ROUND((RAND())*5+5,0)</f>
        <v>8</v>
      </c>
      <c r="D17">
        <f ca="1">B17*10^C17</f>
        <v>329000000</v>
      </c>
      <c r="E17">
        <f ca="1">C17</f>
        <v>8</v>
      </c>
    </row>
    <row r="20" spans="2:5" x14ac:dyDescent="0.25">
      <c r="B20">
        <f t="shared" ref="B20:C25" ca="1" si="1">ROUND((RAND())*5+2,0)</f>
        <v>5</v>
      </c>
      <c r="C20">
        <f ca="1">ROUND((RAND())*5+2,0)</f>
        <v>6</v>
      </c>
      <c r="D20">
        <f ca="1">B20/10^C20</f>
        <v>5.0000000000000004E-6</v>
      </c>
      <c r="E20">
        <f ca="1">-C20</f>
        <v>-6</v>
      </c>
    </row>
    <row r="21" spans="2:5" x14ac:dyDescent="0.25">
      <c r="B21">
        <f t="shared" ca="1" si="1"/>
        <v>7</v>
      </c>
      <c r="C21">
        <f t="shared" ca="1" si="1"/>
        <v>2</v>
      </c>
      <c r="D21">
        <f ca="1">B21/10^C21</f>
        <v>7.0000000000000007E-2</v>
      </c>
      <c r="E21">
        <f ca="1">-C21</f>
        <v>-2</v>
      </c>
    </row>
    <row r="22" spans="2:5" x14ac:dyDescent="0.25">
      <c r="B22">
        <f t="shared" ca="1" si="1"/>
        <v>2</v>
      </c>
      <c r="C22">
        <f ca="1">ROUND((RAND())*5+5,0)</f>
        <v>8</v>
      </c>
      <c r="D22">
        <f ca="1">B22*10^C22</f>
        <v>200000000</v>
      </c>
      <c r="E22">
        <f ca="1">C22</f>
        <v>8</v>
      </c>
    </row>
    <row r="23" spans="2:5" x14ac:dyDescent="0.25">
      <c r="B23">
        <f t="shared" ca="1" si="1"/>
        <v>3</v>
      </c>
      <c r="C23">
        <f ca="1">ROUND((RAND())*5+5,0)</f>
        <v>8</v>
      </c>
      <c r="D23">
        <f ca="1">B23*10^C23</f>
        <v>300000000</v>
      </c>
      <c r="E23">
        <f ca="1">C23</f>
        <v>8</v>
      </c>
    </row>
    <row r="24" spans="2:5" x14ac:dyDescent="0.25">
      <c r="B24">
        <f ca="1">ROUND(RAND()*900,0)/100+1</f>
        <v>4.1500000000000004</v>
      </c>
      <c r="C24">
        <f ca="1">ROUND((RAND())*5+2,0)</f>
        <v>6</v>
      </c>
      <c r="D24">
        <f ca="1">B24/10^C24</f>
        <v>4.1500000000000001E-6</v>
      </c>
      <c r="E24">
        <f ca="1">-C24</f>
        <v>-6</v>
      </c>
    </row>
    <row r="25" spans="2:5" x14ac:dyDescent="0.25">
      <c r="B25">
        <f ca="1">ROUND(RAND()*900,0)/100+1</f>
        <v>7.95</v>
      </c>
      <c r="C25">
        <f t="shared" ca="1" si="1"/>
        <v>3</v>
      </c>
      <c r="D25">
        <f ca="1">B25/10^C25</f>
        <v>7.9500000000000005E-3</v>
      </c>
      <c r="E25">
        <f ca="1">-C25</f>
        <v>-3</v>
      </c>
    </row>
    <row r="26" spans="2:5" x14ac:dyDescent="0.25">
      <c r="B26">
        <f ca="1">ROUND(RAND()*900,0)/100+1</f>
        <v>7.07</v>
      </c>
      <c r="C26">
        <f ca="1">ROUND((RAND())*5+5,0)</f>
        <v>8</v>
      </c>
      <c r="D26">
        <f ca="1">B26*10^C26</f>
        <v>707000000</v>
      </c>
      <c r="E26">
        <f ca="1">C26</f>
        <v>8</v>
      </c>
    </row>
    <row r="27" spans="2:5" x14ac:dyDescent="0.25">
      <c r="B27">
        <f ca="1">ROUND(RAND()*900,0)/100+1</f>
        <v>2.41</v>
      </c>
      <c r="C27">
        <f ca="1">ROUND((RAND())*5+5,0)</f>
        <v>6</v>
      </c>
      <c r="D27">
        <f ca="1">B27*10^C27</f>
        <v>2410000</v>
      </c>
      <c r="E27">
        <f ca="1">C27</f>
        <v>6</v>
      </c>
    </row>
    <row r="28" spans="2:5" x14ac:dyDescent="0.25">
      <c r="B28">
        <v>1</v>
      </c>
      <c r="C28">
        <f ca="1">ROUND((RAND())*5+2,0)</f>
        <v>5</v>
      </c>
      <c r="D28">
        <f ca="1">B28/10^C28</f>
        <v>1.0000000000000001E-5</v>
      </c>
      <c r="E28">
        <f ca="1">-C28</f>
        <v>-5</v>
      </c>
    </row>
    <row r="29" spans="2:5" x14ac:dyDescent="0.25">
      <c r="B29">
        <v>1</v>
      </c>
      <c r="C29">
        <f ca="1">ROUND((RAND())*5+2,0)</f>
        <v>5</v>
      </c>
      <c r="D29">
        <f ca="1">B29/10^C29</f>
        <v>1.0000000000000001E-5</v>
      </c>
      <c r="E29">
        <f ca="1">-C29</f>
        <v>-5</v>
      </c>
    </row>
    <row r="30" spans="2:5" x14ac:dyDescent="0.25">
      <c r="B30">
        <v>1</v>
      </c>
      <c r="C30">
        <f ca="1">ROUND((RAND())*5+5,0)</f>
        <v>7</v>
      </c>
      <c r="D30">
        <f ca="1">B30*10^C30</f>
        <v>10000000</v>
      </c>
      <c r="E30">
        <f ca="1">C30</f>
        <v>7</v>
      </c>
    </row>
    <row r="31" spans="2:5" x14ac:dyDescent="0.25">
      <c r="B31">
        <v>1</v>
      </c>
      <c r="C31">
        <f ca="1">ROUND((RAND())*5+5,0)</f>
        <v>9</v>
      </c>
      <c r="D31">
        <f ca="1">B31*10^C31</f>
        <v>1000000000</v>
      </c>
      <c r="E31">
        <f ca="1">C31</f>
        <v>9</v>
      </c>
    </row>
    <row r="32" spans="2:5" x14ac:dyDescent="0.25">
      <c r="B32">
        <f ca="1">ROUND(RAND()*900,0)/100+1</f>
        <v>1.92</v>
      </c>
      <c r="C32">
        <f ca="1">ROUND((RAND())*5+2,0)</f>
        <v>3</v>
      </c>
      <c r="D32">
        <f ca="1">B32/10^C32</f>
        <v>1.9199999999999998E-3</v>
      </c>
      <c r="E32">
        <f ca="1">-C32</f>
        <v>-3</v>
      </c>
    </row>
    <row r="33" spans="1:6" x14ac:dyDescent="0.25">
      <c r="B33">
        <f ca="1">ROUND(RAND()*900,0)/100+1</f>
        <v>7.05</v>
      </c>
      <c r="C33">
        <f ca="1">ROUND((RAND())*5+2,0)</f>
        <v>3</v>
      </c>
      <c r="D33">
        <f ca="1">B33/10^C33</f>
        <v>7.0499999999999998E-3</v>
      </c>
      <c r="E33">
        <f ca="1">-C33</f>
        <v>-3</v>
      </c>
    </row>
    <row r="34" spans="1:6" x14ac:dyDescent="0.25">
      <c r="B34">
        <f ca="1">ROUND(RAND()*900,0)/100+1</f>
        <v>6.69</v>
      </c>
      <c r="C34">
        <f ca="1">ROUND((RAND())*5+5,0)</f>
        <v>9</v>
      </c>
      <c r="D34">
        <f ca="1">B34*10^C34</f>
        <v>6690000000</v>
      </c>
      <c r="E34">
        <f ca="1">C34</f>
        <v>9</v>
      </c>
    </row>
    <row r="35" spans="1:6" x14ac:dyDescent="0.25">
      <c r="B35">
        <f ca="1">ROUND(RAND()*900,0)/100+1</f>
        <v>2.33</v>
      </c>
      <c r="C35">
        <f ca="1">ROUND((RAND())*5+5,0)</f>
        <v>8</v>
      </c>
      <c r="D35">
        <f ca="1">B35*10^C35</f>
        <v>233000000</v>
      </c>
      <c r="E35">
        <f ca="1">C35</f>
        <v>8</v>
      </c>
    </row>
    <row r="38" spans="1:6" x14ac:dyDescent="0.25">
      <c r="A38">
        <v>0</v>
      </c>
      <c r="B38">
        <f ca="1">ROUND((RAND())*2+2,0)</f>
        <v>3</v>
      </c>
      <c r="C38">
        <f ca="1">ROUND((RAND())*1+2,0)</f>
        <v>2</v>
      </c>
      <c r="D38" t="str">
        <f ca="1">"(-"&amp;B38&amp;")"&amp;F38</f>
        <v>(-3)²</v>
      </c>
      <c r="E38">
        <f ca="1">(-B38)^C38</f>
        <v>9</v>
      </c>
      <c r="F38" t="str">
        <f ca="1">IF(C38=3,"³","²")</f>
        <v>²</v>
      </c>
    </row>
    <row r="39" spans="1:6" x14ac:dyDescent="0.25">
      <c r="A39">
        <v>1</v>
      </c>
      <c r="B39">
        <f t="shared" ref="B39:B46" ca="1" si="2">ROUND((RAND())*2+2,0)</f>
        <v>2</v>
      </c>
      <c r="C39">
        <f ca="1">ROUND((RAND())*1+2,0)</f>
        <v>3</v>
      </c>
      <c r="D39" t="str">
        <f ca="1">"-"&amp;B39&amp;F39</f>
        <v>-2³</v>
      </c>
      <c r="E39">
        <f ca="1">-((B39)^C39)</f>
        <v>-8</v>
      </c>
      <c r="F39" t="str">
        <f ca="1">IF(C39=3,"³","²")</f>
        <v>³</v>
      </c>
    </row>
    <row r="40" spans="1:6" x14ac:dyDescent="0.25">
      <c r="A40">
        <v>2</v>
      </c>
      <c r="B40">
        <f t="shared" ca="1" si="2"/>
        <v>3</v>
      </c>
      <c r="C40">
        <f ca="1">ROUND((RAND())*1+2,0)</f>
        <v>3</v>
      </c>
      <c r="D40" t="str">
        <f ca="1">"-(-"&amp;B40&amp;")"&amp;F40</f>
        <v>-(-3)³</v>
      </c>
      <c r="E40">
        <f ca="1">-((-B40)^C40)</f>
        <v>27</v>
      </c>
      <c r="F40" t="str">
        <f ca="1">IF(C40=3,"³","²")</f>
        <v>³</v>
      </c>
    </row>
    <row r="42" spans="1:6" x14ac:dyDescent="0.25">
      <c r="A42">
        <f ca="1">ROUND((RAND())*3-0.5,0)</f>
        <v>2</v>
      </c>
      <c r="B42">
        <f ca="1">VLOOKUP(A42,A38:E40,2)</f>
        <v>3</v>
      </c>
      <c r="C42">
        <f ca="1">VLOOKUP(A42,A38:E40,3)</f>
        <v>3</v>
      </c>
      <c r="D42" t="str">
        <f ca="1">VLOOKUP(A42,A38:E40,4)</f>
        <v>-(-3)³</v>
      </c>
      <c r="E42">
        <f ca="1">VLOOKUP(A42,A38:E40,5)</f>
        <v>27</v>
      </c>
    </row>
    <row r="44" spans="1:6" x14ac:dyDescent="0.25">
      <c r="A44">
        <v>0</v>
      </c>
      <c r="B44">
        <f ca="1">ROUND((RAND())*2+2,0)</f>
        <v>3</v>
      </c>
      <c r="C44">
        <f ca="1">ROUND((RAND())*1+2,0)</f>
        <v>2</v>
      </c>
      <c r="D44" t="str">
        <f ca="1">"(-"&amp;B44&amp;")"&amp;F44</f>
        <v>(-3)²</v>
      </c>
      <c r="E44">
        <f ca="1">(-B44)^C44</f>
        <v>9</v>
      </c>
      <c r="F44" t="str">
        <f ca="1">IF(C44=3,"³","²")</f>
        <v>²</v>
      </c>
    </row>
    <row r="45" spans="1:6" x14ac:dyDescent="0.25">
      <c r="A45">
        <v>1</v>
      </c>
      <c r="B45">
        <f t="shared" ca="1" si="2"/>
        <v>2</v>
      </c>
      <c r="C45">
        <f ca="1">ROUND((RAND())*1+2,0)</f>
        <v>3</v>
      </c>
      <c r="D45" t="str">
        <f ca="1">"-"&amp;B45&amp;F45</f>
        <v>-2³</v>
      </c>
      <c r="E45">
        <f ca="1">-((B45)^C45)</f>
        <v>-8</v>
      </c>
      <c r="F45" t="str">
        <f ca="1">IF(C45=3,"³","²")</f>
        <v>³</v>
      </c>
    </row>
    <row r="46" spans="1:6" x14ac:dyDescent="0.25">
      <c r="A46">
        <v>2</v>
      </c>
      <c r="B46">
        <f t="shared" ca="1" si="2"/>
        <v>2</v>
      </c>
      <c r="C46">
        <f ca="1">ROUND((RAND())*1+2,0)</f>
        <v>3</v>
      </c>
      <c r="D46" t="str">
        <f ca="1">"-(-"&amp;B46&amp;")"&amp;F46</f>
        <v>-(-2)³</v>
      </c>
      <c r="E46">
        <f ca="1">-((-B46)^C46)</f>
        <v>8</v>
      </c>
      <c r="F46" t="str">
        <f ca="1">IF(C46=3,"³","²")</f>
        <v>³</v>
      </c>
    </row>
    <row r="48" spans="1:6" x14ac:dyDescent="0.25">
      <c r="A48">
        <f ca="1">MOD(A42+1,3)</f>
        <v>0</v>
      </c>
      <c r="B48">
        <f ca="1">VLOOKUP(A48,A44:E46,2)</f>
        <v>3</v>
      </c>
      <c r="C48">
        <f ca="1">VLOOKUP(A48,A44:E46,3)</f>
        <v>2</v>
      </c>
      <c r="D48" t="str">
        <f ca="1">VLOOKUP(A48,A44:E46,4)</f>
        <v>(-3)²</v>
      </c>
      <c r="E48">
        <f ca="1">VLOOKUP(A48,A44:E46,5)</f>
        <v>9</v>
      </c>
    </row>
    <row r="50" spans="1:6" x14ac:dyDescent="0.25">
      <c r="A50">
        <v>0</v>
      </c>
      <c r="B50">
        <f ca="1">ROUND((RAND())*2+2,0)</f>
        <v>3</v>
      </c>
      <c r="C50">
        <f ca="1">ROUND((RAND())*1+2,0)</f>
        <v>2</v>
      </c>
      <c r="D50" t="str">
        <f ca="1">"(-"&amp;B50&amp;")"&amp;F50</f>
        <v>(-3)²</v>
      </c>
      <c r="E50">
        <f ca="1">(-B50)^C50</f>
        <v>9</v>
      </c>
      <c r="F50" t="str">
        <f ca="1">IF(C50=3,"³","²")</f>
        <v>²</v>
      </c>
    </row>
    <row r="51" spans="1:6" x14ac:dyDescent="0.25">
      <c r="A51">
        <v>1</v>
      </c>
      <c r="B51">
        <f ca="1">ROUND((RAND())*2+2,0)</f>
        <v>3</v>
      </c>
      <c r="C51">
        <f ca="1">ROUND((RAND())*1+2,0)</f>
        <v>2</v>
      </c>
      <c r="D51" t="str">
        <f ca="1">"-"&amp;B51&amp;F51</f>
        <v>-3²</v>
      </c>
      <c r="E51">
        <f ca="1">-((B51)^C51)</f>
        <v>-9</v>
      </c>
      <c r="F51" t="str">
        <f ca="1">IF(C51=3,"³","²")</f>
        <v>²</v>
      </c>
    </row>
    <row r="52" spans="1:6" x14ac:dyDescent="0.25">
      <c r="A52">
        <v>2</v>
      </c>
      <c r="B52">
        <f ca="1">ROUND((RAND())*2+2,0)</f>
        <v>3</v>
      </c>
      <c r="C52">
        <f ca="1">ROUND((RAND())*1+2,0)</f>
        <v>2</v>
      </c>
      <c r="D52" t="str">
        <f ca="1">"-(-"&amp;B52&amp;")"&amp;F52</f>
        <v>-(-3)²</v>
      </c>
      <c r="E52">
        <f ca="1">-((-B52)^C52)</f>
        <v>-9</v>
      </c>
      <c r="F52" t="str">
        <f ca="1">IF(C52=3,"³","²")</f>
        <v>²</v>
      </c>
    </row>
    <row r="54" spans="1:6" x14ac:dyDescent="0.25">
      <c r="A54">
        <f ca="1">MOD(A48+1,3)</f>
        <v>1</v>
      </c>
      <c r="B54">
        <f ca="1">VLOOKUP(A54,A50:E52,2)</f>
        <v>3</v>
      </c>
      <c r="C54">
        <f ca="1">VLOOKUP(A54,A50:E52,3)</f>
        <v>2</v>
      </c>
      <c r="D54" t="str">
        <f ca="1">VLOOKUP(A54,A50:E52,4)</f>
        <v>-3²</v>
      </c>
      <c r="E54">
        <f ca="1">VLOOKUP(A54,A50:E52,5)</f>
        <v>-9</v>
      </c>
    </row>
    <row r="57" spans="1:6" x14ac:dyDescent="0.25">
      <c r="A57">
        <v>0</v>
      </c>
      <c r="B57">
        <f ca="1">ROUND((RAND())*2+2,0)</f>
        <v>3</v>
      </c>
      <c r="C57">
        <v>2</v>
      </c>
      <c r="D57" t="str">
        <f ca="1">"-"&amp;B57&amp;F57</f>
        <v>-3²</v>
      </c>
      <c r="E57">
        <f ca="1">(-B57)^C57</f>
        <v>9</v>
      </c>
      <c r="F57" t="str">
        <f>IF(C57=3,"³","²")</f>
        <v>²</v>
      </c>
    </row>
    <row r="58" spans="1:6" x14ac:dyDescent="0.25">
      <c r="A58">
        <v>1</v>
      </c>
      <c r="B58">
        <f ca="1">ROUND((RAND())*2+2,0)</f>
        <v>3</v>
      </c>
      <c r="C58">
        <v>3</v>
      </c>
      <c r="D58" t="str">
        <f ca="1">"-"&amp;B58&amp;F58</f>
        <v>-3³</v>
      </c>
      <c r="E58">
        <f ca="1">-((B58)^C58)</f>
        <v>-27</v>
      </c>
      <c r="F58" t="str">
        <f>IF(C58=3,"³","²")</f>
        <v>³</v>
      </c>
    </row>
    <row r="61" spans="1:6" x14ac:dyDescent="0.25">
      <c r="A61">
        <f ca="1">ROUND((RAND()),0)</f>
        <v>1</v>
      </c>
      <c r="B61">
        <f ca="1">VLOOKUP($A61,$A$57:$F$59,2)</f>
        <v>3</v>
      </c>
      <c r="C61">
        <f ca="1">VLOOKUP($A61,$A$57:$F$59,3)</f>
        <v>3</v>
      </c>
      <c r="D61" t="str">
        <f ca="1">VLOOKUP($A61,$A$57:$F$59,4)</f>
        <v>-3³</v>
      </c>
      <c r="E61">
        <f ca="1">VLOOKUP($A61,$A$57:$F$59,5)</f>
        <v>-27</v>
      </c>
    </row>
    <row r="62" spans="1:6" x14ac:dyDescent="0.25">
      <c r="A62">
        <f ca="1">MOD(A61+1,2)</f>
        <v>0</v>
      </c>
      <c r="B62">
        <f ca="1">VLOOKUP(A62,$A$57:$F$59,2)</f>
        <v>3</v>
      </c>
      <c r="C62">
        <f ca="1">VLOOKUP($A62,$A$57:$F$59,3)</f>
        <v>2</v>
      </c>
      <c r="D62" t="str">
        <f ca="1">VLOOKUP($A62,$A$57:$F$59,4)</f>
        <v>-3²</v>
      </c>
      <c r="E62">
        <f ca="1">VLOOKUP($A62,$A$57:$F$59,5)</f>
        <v>9</v>
      </c>
    </row>
    <row r="64" spans="1:6" x14ac:dyDescent="0.25">
      <c r="A64">
        <v>0</v>
      </c>
      <c r="B64">
        <v>2</v>
      </c>
      <c r="C64">
        <v>3</v>
      </c>
      <c r="D64">
        <f ca="1">ROUND((RAND())*5+2,0)</f>
        <v>2</v>
      </c>
      <c r="E64">
        <f ca="1">ROUND((RAND())*5+2,0)</f>
        <v>4</v>
      </c>
    </row>
    <row r="65" spans="1:9" x14ac:dyDescent="0.25">
      <c r="A65">
        <v>1</v>
      </c>
      <c r="B65">
        <v>3</v>
      </c>
      <c r="C65">
        <v>2</v>
      </c>
      <c r="D65">
        <f t="shared" ref="D65:E67" ca="1" si="3">ROUND((RAND())*5+2,0)</f>
        <v>2</v>
      </c>
      <c r="E65">
        <f t="shared" ca="1" si="3"/>
        <v>3</v>
      </c>
    </row>
    <row r="66" spans="1:9" x14ac:dyDescent="0.25">
      <c r="A66">
        <v>2</v>
      </c>
      <c r="B66">
        <v>2</v>
      </c>
      <c r="C66">
        <v>4</v>
      </c>
      <c r="D66">
        <f t="shared" ca="1" si="3"/>
        <v>5</v>
      </c>
      <c r="E66">
        <f t="shared" ca="1" si="3"/>
        <v>4</v>
      </c>
    </row>
    <row r="67" spans="1:9" x14ac:dyDescent="0.25">
      <c r="A67">
        <v>3</v>
      </c>
      <c r="B67">
        <v>4</v>
      </c>
      <c r="C67">
        <v>2</v>
      </c>
      <c r="D67">
        <f t="shared" ca="1" si="3"/>
        <v>3</v>
      </c>
      <c r="E67">
        <f t="shared" ca="1" si="3"/>
        <v>2</v>
      </c>
    </row>
    <row r="69" spans="1:9" x14ac:dyDescent="0.25">
      <c r="A69">
        <f ca="1">ROUND((RAND())*4-0.5,0)</f>
        <v>0</v>
      </c>
      <c r="B69">
        <f ca="1">VLOOKUP($A69,$A$64:$F$67,2)</f>
        <v>2</v>
      </c>
      <c r="C69">
        <f ca="1">VLOOKUP($A69,$A$64:$F$67,3)</f>
        <v>3</v>
      </c>
      <c r="D69">
        <f ca="1">VLOOKUP($A69,$A$64:$F$67,4)</f>
        <v>2</v>
      </c>
      <c r="E69">
        <f ca="1">VLOOKUP($A69,$A$64:$F$67,5)</f>
        <v>4</v>
      </c>
      <c r="F69">
        <f ca="1">VLOOKUP($A69,$A$64:$F$67,2)</f>
        <v>2</v>
      </c>
    </row>
    <row r="70" spans="1:9" x14ac:dyDescent="0.25">
      <c r="A70">
        <f ca="1">MOD(A69+1,4)</f>
        <v>1</v>
      </c>
      <c r="B70">
        <f ca="1">VLOOKUP($A70,$A$64:$F$67,2)</f>
        <v>3</v>
      </c>
      <c r="C70">
        <f ca="1">VLOOKUP($A70,$A$64:$F$67,3)</f>
        <v>2</v>
      </c>
      <c r="D70">
        <f ca="1">VLOOKUP($A70,$A$64:$F$67,4)</f>
        <v>2</v>
      </c>
      <c r="E70">
        <f ca="1">VLOOKUP($A70,$A$64:$F$67,5)</f>
        <v>3</v>
      </c>
      <c r="F70">
        <f ca="1">VLOOKUP($A70,$A$64:$F$67,2)</f>
        <v>3</v>
      </c>
      <c r="H70">
        <f ca="1">ROUND((RAND())*5+2,0)</f>
        <v>5</v>
      </c>
      <c r="I70">
        <f ca="1">ROUND((RAND()),0)</f>
        <v>1</v>
      </c>
    </row>
    <row r="71" spans="1:9" x14ac:dyDescent="0.25">
      <c r="A71">
        <f ca="1">MOD(A70+1,4)</f>
        <v>2</v>
      </c>
      <c r="B71">
        <f ca="1">VLOOKUP($A71,$A$64:$F$67,2)</f>
        <v>2</v>
      </c>
      <c r="C71">
        <f ca="1">VLOOKUP($A71,$A$64:$F$67,3)</f>
        <v>4</v>
      </c>
      <c r="D71">
        <f ca="1">VLOOKUP($A71,$A$64:$F$67,4)</f>
        <v>5</v>
      </c>
      <c r="E71">
        <f ca="1">VLOOKUP($A71,$A$64:$F$67,5)</f>
        <v>4</v>
      </c>
      <c r="F71">
        <f ca="1">VLOOKUP($A71,$A$64:$F$67,2)</f>
        <v>2</v>
      </c>
      <c r="H71">
        <f ca="1">IF(I70=1,H70,-H70)</f>
        <v>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2021-09-28T17:12:29Z</cp:lastPrinted>
  <dcterms:created xsi:type="dcterms:W3CDTF">2009-10-31T17:57:57Z</dcterms:created>
  <dcterms:modified xsi:type="dcterms:W3CDTF">2021-09-28T17:13:53Z</dcterms:modified>
</cp:coreProperties>
</file>