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8_{1080BA48-2688-4EEB-8FC9-F3E5CC7EE6C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Tabelle1" sheetId="1" r:id="rId1"/>
  </sheets>
  <definedNames>
    <definedName name="_xlnm.Print_Area" localSheetId="0">Tabelle1!$A$2:$AV$50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2" i="1" l="1"/>
  <c r="BB26" i="1"/>
  <c r="BA26" i="1"/>
  <c r="BB25" i="1"/>
  <c r="BA25" i="1"/>
  <c r="BA24" i="1"/>
  <c r="BC23" i="1"/>
  <c r="BC24" i="1" s="1"/>
  <c r="BC25" i="1" l="1"/>
  <c r="BC26" i="1"/>
  <c r="AZ26" i="1"/>
  <c r="AZ24" i="1"/>
  <c r="AZ25" i="1"/>
  <c r="BC38" i="1"/>
  <c r="BA41" i="1"/>
  <c r="BA40" i="1"/>
  <c r="BA39" i="1"/>
  <c r="BB41" i="1"/>
  <c r="BB40" i="1"/>
  <c r="T25" i="1"/>
  <c r="S25" i="1"/>
  <c r="R25" i="1"/>
  <c r="AV25" i="1"/>
  <c r="AW25" i="1"/>
  <c r="D21" i="1" s="1"/>
  <c r="AX25" i="1"/>
  <c r="Z30" i="1"/>
  <c r="AX41" i="1"/>
  <c r="Z44" i="1"/>
  <c r="Z28" i="1"/>
  <c r="AZ35" i="1"/>
  <c r="AY35" i="1" s="1"/>
  <c r="Y35" i="1"/>
  <c r="AZ34" i="1"/>
  <c r="AY34" i="1" s="1"/>
  <c r="I21" i="1"/>
  <c r="S24" i="1"/>
  <c r="R24" i="1"/>
  <c r="Q20" i="1"/>
  <c r="Z22" i="1"/>
  <c r="BC39" i="1" l="1"/>
  <c r="BK46" i="1" s="1"/>
  <c r="BE25" i="1"/>
  <c r="AZ41" i="1"/>
  <c r="AZ40" i="1"/>
  <c r="AZ39" i="1"/>
  <c r="BC41" i="1"/>
  <c r="BC40" i="1"/>
  <c r="BJ46" i="1" s="1"/>
  <c r="D22" i="1"/>
  <c r="D20" i="1"/>
  <c r="AD42" i="1"/>
  <c r="AD41" i="1"/>
  <c r="AI41" i="1"/>
  <c r="Z42" i="1"/>
  <c r="BE44" i="1" l="1"/>
  <c r="BD44" i="1"/>
  <c r="AC26" i="1"/>
  <c r="AI26" i="1"/>
  <c r="AF26" i="1"/>
  <c r="AF28" i="1"/>
  <c r="G21" i="1"/>
  <c r="G22" i="1"/>
  <c r="AP32" i="1"/>
  <c r="G20" i="1"/>
  <c r="AI28" i="1"/>
  <c r="AC28" i="1"/>
  <c r="BE40" i="1"/>
  <c r="AG41" i="1"/>
  <c r="AG42" i="1"/>
  <c r="I30" i="1"/>
  <c r="BH45" i="1" s="1"/>
  <c r="AG40" i="1"/>
  <c r="C30" i="1"/>
  <c r="BG45" i="1" s="1"/>
  <c r="F30" i="1"/>
  <c r="AZ49" i="1"/>
  <c r="AY49" i="1" s="1"/>
  <c r="Y49" i="1"/>
  <c r="AZ48" i="1"/>
  <c r="AY48" i="1" s="1"/>
  <c r="Z38" i="1"/>
  <c r="Z20" i="1"/>
  <c r="Z16" i="1"/>
  <c r="Z12" i="1"/>
  <c r="Z8" i="1"/>
  <c r="Y6" i="1"/>
  <c r="X6" i="1"/>
  <c r="W6" i="1"/>
  <c r="V6" i="1"/>
  <c r="AD13" i="1" s="1"/>
  <c r="U6" i="1"/>
  <c r="AD12" i="1" s="1"/>
  <c r="T6" i="1"/>
  <c r="AD11" i="1" s="1"/>
  <c r="S6" i="1"/>
  <c r="R6" i="1"/>
  <c r="Q6" i="1"/>
  <c r="AO16" i="1"/>
  <c r="AF46" i="1" l="1"/>
  <c r="BD30" i="1"/>
  <c r="AG34" i="1" s="1"/>
  <c r="AF30" i="1" s="1"/>
  <c r="BK32" i="1"/>
  <c r="AJ36" i="1" s="1"/>
  <c r="AI32" i="1" s="1"/>
  <c r="BG31" i="1"/>
  <c r="AG35" i="1" s="1"/>
  <c r="AF31" i="1" s="1"/>
  <c r="BJ32" i="1"/>
  <c r="AG36" i="1" s="1"/>
  <c r="AF32" i="1" s="1"/>
  <c r="BE30" i="1"/>
  <c r="AJ34" i="1" s="1"/>
  <c r="AI30" i="1" s="1"/>
  <c r="BH31" i="1"/>
  <c r="AJ35" i="1" s="1"/>
  <c r="AI31" i="1" s="1"/>
  <c r="AG48" i="1"/>
  <c r="AJ50" i="1"/>
  <c r="AK32" i="1"/>
  <c r="AH30" i="1"/>
  <c r="AH32" i="1"/>
  <c r="AK30" i="1"/>
  <c r="AK31" i="1"/>
  <c r="AH31" i="1"/>
  <c r="AJ49" i="1"/>
  <c r="AJ48" i="1"/>
  <c r="AG50" i="1"/>
  <c r="AG49" i="1"/>
  <c r="AK46" i="1"/>
  <c r="AK44" i="1"/>
  <c r="AK45" i="1"/>
  <c r="AH46" i="1"/>
  <c r="AH44" i="1"/>
  <c r="AH45" i="1"/>
  <c r="AF45" i="1"/>
  <c r="AI45" i="1"/>
  <c r="AI44" i="1"/>
  <c r="AP46" i="1"/>
  <c r="AM28" i="1"/>
  <c r="BI32" i="1" s="1"/>
  <c r="AZ8" i="1"/>
  <c r="Y8" i="1"/>
  <c r="AZ7" i="1"/>
  <c r="AZ6" i="1"/>
  <c r="AD9" i="1"/>
  <c r="AL17" i="1" s="1"/>
  <c r="AD8" i="1"/>
  <c r="AL16" i="1" s="1"/>
  <c r="AD7" i="1"/>
  <c r="AL15" i="1" s="1"/>
  <c r="Z4" i="1"/>
  <c r="BC30" i="1" l="1"/>
  <c r="BF31" i="1"/>
  <c r="AI46" i="1"/>
  <c r="AF44" i="1"/>
  <c r="AG7" i="1"/>
  <c r="AG11" i="1" s="1"/>
  <c r="G6" i="1"/>
  <c r="AJ9" i="1"/>
  <c r="AJ13" i="1" s="1"/>
  <c r="AY7" i="1"/>
  <c r="AJ7" i="1"/>
  <c r="AJ11" i="1" s="1"/>
  <c r="AG8" i="1"/>
  <c r="AG12" i="1" s="1"/>
  <c r="AJ8" i="1"/>
  <c r="AJ12" i="1" s="1"/>
  <c r="AY8" i="1"/>
  <c r="M6" i="1"/>
  <c r="AG9" i="1"/>
  <c r="AG13" i="1" s="1"/>
  <c r="AY6" i="1"/>
  <c r="B6" i="1"/>
  <c r="AF17" i="1" l="1"/>
  <c r="AF16" i="1"/>
  <c r="AF15" i="1"/>
  <c r="AN17" i="1" l="1"/>
  <c r="AI20" i="1"/>
  <c r="AN16" i="1"/>
  <c r="AF20" i="1"/>
  <c r="AN15" i="1"/>
  <c r="AC20" i="1"/>
  <c r="AM20" i="1" l="1"/>
  <c r="AR41" i="1"/>
  <c r="AD40" i="1"/>
  <c r="M30" i="1" l="1"/>
  <c r="AZ30" i="1" s="1"/>
  <c r="AZ31" i="1" l="1"/>
  <c r="BI46" i="1"/>
  <c r="AD50" i="1" s="1"/>
  <c r="BC44" i="1"/>
  <c r="BF45" i="1"/>
  <c r="AZ46" i="1"/>
  <c r="AZ45" i="1"/>
  <c r="AZ44" i="1"/>
  <c r="AD30" i="1" l="1"/>
  <c r="AD34" i="1"/>
  <c r="AD32" i="1"/>
  <c r="AD36" i="1"/>
  <c r="AD31" i="1"/>
  <c r="AD35" i="1"/>
  <c r="AD46" i="1"/>
  <c r="AD45" i="1"/>
  <c r="AD49" i="1"/>
  <c r="AD44" i="1"/>
  <c r="AD48" i="1"/>
</calcChain>
</file>

<file path=xl/sharedStrings.xml><?xml version="1.0" encoding="utf-8"?>
<sst xmlns="http://schemas.openxmlformats.org/spreadsheetml/2006/main" count="116" uniqueCount="51">
  <si>
    <t>F9 drücken - Neue Aufgaben generieren</t>
  </si>
  <si>
    <t>Lösungen:</t>
  </si>
  <si>
    <t>b)</t>
  </si>
  <si>
    <t>=</t>
  </si>
  <si>
    <t xml:space="preserve">a) </t>
  </si>
  <si>
    <r>
      <t xml:space="preserve">+ r </t>
    </r>
    <r>
      <rPr>
        <sz val="11"/>
        <rFont val="Calibri"/>
        <family val="2"/>
      </rPr>
      <t>·</t>
    </r>
  </si>
  <si>
    <t>Þ</t>
  </si>
  <si>
    <t>E:</t>
  </si>
  <si>
    <t xml:space="preserve">x = </t>
  </si>
  <si>
    <r>
      <t xml:space="preserve">+ s </t>
    </r>
    <r>
      <rPr>
        <sz val="11"/>
        <rFont val="Calibri"/>
        <family val="2"/>
      </rPr>
      <t>·</t>
    </r>
  </si>
  <si>
    <t>Lernkontrolle Ebenenformen</t>
  </si>
  <si>
    <t>Aufgabe 1: Gegeben sind die folgenden drei Punkte.</t>
  </si>
  <si>
    <t xml:space="preserve">Gib eine Ebene in Parameterform durch diese drei Punkte an. </t>
  </si>
  <si>
    <t xml:space="preserve">Gib die Ebene in Normalenform an. </t>
  </si>
  <si>
    <t>n = u  x  v =</t>
  </si>
  <si>
    <t xml:space="preserve">E: </t>
  </si>
  <si>
    <t>x  -</t>
  </si>
  <si>
    <t>·</t>
  </si>
  <si>
    <t>c)</t>
  </si>
  <si>
    <t xml:space="preserve">Gib die Ebene in Koordinatenform an. </t>
  </si>
  <si>
    <t>durch Ausmultiplizieren</t>
  </si>
  <si>
    <t>d)</t>
  </si>
  <si>
    <t>Gib eine weitere Parameterform derselben Ebene an.</t>
  </si>
  <si>
    <t>OQ als Stützvektor wählen</t>
  </si>
  <si>
    <t>OP als Stützvektor wählen</t>
  </si>
  <si>
    <t>PQ und PR als Spannvektoren wählen</t>
  </si>
  <si>
    <t>Vielfache der alten Spannvektoren wählen</t>
  </si>
  <si>
    <t>z.B. 2· PQ oder (-1)·PR</t>
  </si>
  <si>
    <t>Stützvektor übernehmen</t>
  </si>
  <si>
    <t>Normalenvektor =</t>
  </si>
  <si>
    <t>Kreuzprodukt der</t>
  </si>
  <si>
    <t>Spannvektoren</t>
  </si>
  <si>
    <t>Aufgabe 3: Gegeben ist eine Ebene in Koordinatenform</t>
  </si>
  <si>
    <t>a)</t>
  </si>
  <si>
    <t>n ablesen</t>
  </si>
  <si>
    <t xml:space="preserve">Punkt auf E wählen, z.B. </t>
  </si>
  <si>
    <t>Aufgabe 2: Gegeben ist eine Ebene in Normalenform</t>
  </si>
  <si>
    <t xml:space="preserve">Gib die Ebene in Parameterform an. </t>
  </si>
  <si>
    <t>x</t>
  </si>
  <si>
    <t>Koordinatenform auflösen</t>
  </si>
  <si>
    <t>z.B. nach x</t>
  </si>
  <si>
    <t>· x</t>
  </si>
  <si>
    <t>www.schlauistwow.de</t>
  </si>
  <si>
    <t xml:space="preserve">Erklärvideos dazu findest du unter den folgenden Links. </t>
  </si>
  <si>
    <t>Parameterform</t>
  </si>
  <si>
    <t>-&gt; Koordinatenform</t>
  </si>
  <si>
    <t>Normalenform</t>
  </si>
  <si>
    <t>Koordinatenform</t>
  </si>
  <si>
    <t>-&gt; Normalenform</t>
  </si>
  <si>
    <t>-&gt; Parameterform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</si>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</sst>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2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11"/>
      <name val="Calibri"/>
      <family val="2"/>
    </font>
    <font>
      <sz val="11"/>
      <name val="Symbol"/>
      <family val="1"/>
      <charset val="2"/>
    </font>
    <font>
      <vertAlign val="subscript"/>
      <sz val="11"/>
      <name val="Arial"/>
      <family val="2"/>
    </font>
    <font>
      <sz val="8"/>
      <color theme="0"/>
      <name val="Arial"/>
      <family val="2"/>
    </font>
    <font>
      <u/>
      <sz val="12"/>
      <name val="Arial"/>
      <family val="2"/>
    </font>
    <font>
      <u/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2"/>
      <name val="Calibri"/>
      <family val="2"/>
    </font>
    <font>
      <sz val="12"/>
      <color rgb="FFFF0000"/>
      <name val="Arial"/>
      <family val="2"/>
    </font>
    <font>
      <sz val="12"/>
      <name val="Symbol"/>
      <family val="1"/>
      <charset val="2"/>
    </font>
    <font>
      <vertAlign val="subscript"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2" borderId="0" xfId="0" applyFont="1" applyFill="1"/>
    <xf numFmtId="0" fontId="2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1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9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164" fontId="10" fillId="0" borderId="0" xfId="0" applyNumberFormat="1" applyFont="1" applyFill="1"/>
    <xf numFmtId="0" fontId="1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/>
    <xf numFmtId="0" fontId="11" fillId="0" borderId="0" xfId="0" applyFont="1"/>
    <xf numFmtId="0" fontId="12" fillId="0" borderId="0" xfId="0" applyFont="1" applyBorder="1"/>
    <xf numFmtId="0" fontId="11" fillId="0" borderId="0" xfId="0" applyFont="1" applyBorder="1"/>
    <xf numFmtId="0" fontId="13" fillId="0" borderId="0" xfId="0" applyFont="1"/>
    <xf numFmtId="0" fontId="14" fillId="0" borderId="0" xfId="0" applyFont="1"/>
    <xf numFmtId="0" fontId="15" fillId="0" borderId="0" xfId="0" applyFont="1" applyBorder="1"/>
    <xf numFmtId="0" fontId="13" fillId="0" borderId="0" xfId="0" applyFont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" fillId="0" borderId="3" xfId="0" applyFont="1" applyBorder="1"/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3" xfId="0" applyFont="1" applyBorder="1"/>
    <xf numFmtId="0" fontId="1" fillId="0" borderId="0" xfId="0" quotePrefix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7</xdr:row>
      <xdr:rowOff>7620</xdr:rowOff>
    </xdr:from>
    <xdr:to>
      <xdr:col>28</xdr:col>
      <xdr:colOff>182880</xdr:colOff>
      <xdr:row>7</xdr:row>
      <xdr:rowOff>7620</xdr:rowOff>
    </xdr:to>
    <xdr:cxnSp macro="">
      <xdr:nvCxnSpPr>
        <xdr:cNvPr id="72" name="Gerade Verbindung mit Pfeil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6598920" y="1310640"/>
          <a:ext cx="1828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6626</xdr:colOff>
      <xdr:row>5</xdr:row>
      <xdr:rowOff>165652</xdr:rowOff>
    </xdr:from>
    <xdr:to>
      <xdr:col>31</xdr:col>
      <xdr:colOff>6626</xdr:colOff>
      <xdr:row>9</xdr:row>
      <xdr:rowOff>0</xdr:rowOff>
    </xdr:to>
    <xdr:sp macro="" textlink="">
      <xdr:nvSpPr>
        <xdr:cNvPr id="73" name="Runde Klammer links/rechts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7093226" y="889552"/>
          <a:ext cx="304800" cy="589392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32</xdr:col>
      <xdr:colOff>0</xdr:colOff>
      <xdr:row>5</xdr:row>
      <xdr:rowOff>172278</xdr:rowOff>
    </xdr:from>
    <xdr:to>
      <xdr:col>33</xdr:col>
      <xdr:colOff>0</xdr:colOff>
      <xdr:row>9</xdr:row>
      <xdr:rowOff>0</xdr:rowOff>
    </xdr:to>
    <xdr:sp macro="" textlink="">
      <xdr:nvSpPr>
        <xdr:cNvPr id="74" name="Runde Klammer links/rechts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7726680" y="896178"/>
          <a:ext cx="304800" cy="589392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35</xdr:col>
      <xdr:colOff>26504</xdr:colOff>
      <xdr:row>5</xdr:row>
      <xdr:rowOff>159026</xdr:rowOff>
    </xdr:from>
    <xdr:to>
      <xdr:col>35</xdr:col>
      <xdr:colOff>331304</xdr:colOff>
      <xdr:row>9</xdr:row>
      <xdr:rowOff>0</xdr:rowOff>
    </xdr:to>
    <xdr:sp macro="" textlink="">
      <xdr:nvSpPr>
        <xdr:cNvPr id="75" name="Runde Klammer links/rechts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8362784" y="882926"/>
          <a:ext cx="304800" cy="589392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31</xdr:col>
      <xdr:colOff>4638</xdr:colOff>
      <xdr:row>13</xdr:row>
      <xdr:rowOff>160019</xdr:rowOff>
    </xdr:from>
    <xdr:to>
      <xdr:col>32</xdr:col>
      <xdr:colOff>0</xdr:colOff>
      <xdr:row>17</xdr:row>
      <xdr:rowOff>27498</xdr:rowOff>
    </xdr:to>
    <xdr:sp macro="" textlink="">
      <xdr:nvSpPr>
        <xdr:cNvPr id="97" name="Runde Klammer links/rechts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7053138" y="1676399"/>
          <a:ext cx="292542" cy="56851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25</xdr:col>
      <xdr:colOff>287572</xdr:colOff>
      <xdr:row>14</xdr:row>
      <xdr:rowOff>174265</xdr:rowOff>
    </xdr:from>
    <xdr:to>
      <xdr:col>26</xdr:col>
      <xdr:colOff>136167</xdr:colOff>
      <xdr:row>14</xdr:row>
      <xdr:rowOff>174266</xdr:rowOff>
    </xdr:to>
    <xdr:cxnSp macro="">
      <xdr:nvCxnSpPr>
        <xdr:cNvPr id="102" name="Gerade Verbindung mit Pfeil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CxnSpPr/>
      </xdr:nvCxnSpPr>
      <xdr:spPr>
        <a:xfrm flipV="1">
          <a:off x="6147352" y="1865905"/>
          <a:ext cx="14577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28492</xdr:colOff>
      <xdr:row>14</xdr:row>
      <xdr:rowOff>166647</xdr:rowOff>
    </xdr:from>
    <xdr:to>
      <xdr:col>28</xdr:col>
      <xdr:colOff>15240</xdr:colOff>
      <xdr:row>14</xdr:row>
      <xdr:rowOff>167640</xdr:rowOff>
    </xdr:to>
    <xdr:cxnSp macro="">
      <xdr:nvCxnSpPr>
        <xdr:cNvPr id="103" name="Gerade Verbindung mit Pfeil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CxnSpPr/>
      </xdr:nvCxnSpPr>
      <xdr:spPr>
        <a:xfrm>
          <a:off x="6490252" y="2566947"/>
          <a:ext cx="123908" cy="99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142792</xdr:colOff>
      <xdr:row>14</xdr:row>
      <xdr:rowOff>174265</xdr:rowOff>
    </xdr:from>
    <xdr:to>
      <xdr:col>28</xdr:col>
      <xdr:colOff>288567</xdr:colOff>
      <xdr:row>14</xdr:row>
      <xdr:rowOff>174266</xdr:rowOff>
    </xdr:to>
    <xdr:cxnSp macro="">
      <xdr:nvCxnSpPr>
        <xdr:cNvPr id="104" name="Gerade Verbindung mit Pfeil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CxnSpPr/>
      </xdr:nvCxnSpPr>
      <xdr:spPr>
        <a:xfrm flipV="1">
          <a:off x="6741712" y="2574565"/>
          <a:ext cx="14577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58972</xdr:colOff>
      <xdr:row>14</xdr:row>
      <xdr:rowOff>174265</xdr:rowOff>
    </xdr:from>
    <xdr:to>
      <xdr:col>35</xdr:col>
      <xdr:colOff>204747</xdr:colOff>
      <xdr:row>14</xdr:row>
      <xdr:rowOff>174266</xdr:rowOff>
    </xdr:to>
    <xdr:cxnSp macro="">
      <xdr:nvCxnSpPr>
        <xdr:cNvPr id="105" name="Gerade Verbindung mit Pfeil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CxnSpPr/>
      </xdr:nvCxnSpPr>
      <xdr:spPr>
        <a:xfrm flipV="1">
          <a:off x="8440972" y="1865905"/>
          <a:ext cx="14577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6626</xdr:colOff>
      <xdr:row>13</xdr:row>
      <xdr:rowOff>165652</xdr:rowOff>
    </xdr:from>
    <xdr:to>
      <xdr:col>38</xdr:col>
      <xdr:colOff>6626</xdr:colOff>
      <xdr:row>17</xdr:row>
      <xdr:rowOff>0</xdr:rowOff>
    </xdr:to>
    <xdr:sp macro="" textlink="">
      <xdr:nvSpPr>
        <xdr:cNvPr id="106" name="Runde Klammer links/rechts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6757946" y="973372"/>
          <a:ext cx="297180" cy="543008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39</xdr:col>
      <xdr:colOff>4638</xdr:colOff>
      <xdr:row>13</xdr:row>
      <xdr:rowOff>160019</xdr:rowOff>
    </xdr:from>
    <xdr:to>
      <xdr:col>40</xdr:col>
      <xdr:colOff>0</xdr:colOff>
      <xdr:row>17</xdr:row>
      <xdr:rowOff>27498</xdr:rowOff>
    </xdr:to>
    <xdr:sp macro="" textlink="">
      <xdr:nvSpPr>
        <xdr:cNvPr id="107" name="Runde Klammer links/rechts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7053138" y="1676399"/>
          <a:ext cx="353502" cy="57613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34</xdr:col>
      <xdr:colOff>289560</xdr:colOff>
      <xdr:row>13</xdr:row>
      <xdr:rowOff>152400</xdr:rowOff>
    </xdr:from>
    <xdr:to>
      <xdr:col>38</xdr:col>
      <xdr:colOff>60960</xdr:colOff>
      <xdr:row>17</xdr:row>
      <xdr:rowOff>7620</xdr:rowOff>
    </xdr:to>
    <xdr:sp macro="" textlink="">
      <xdr:nvSpPr>
        <xdr:cNvPr id="2" name="Runde Klammer links/recht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290560" y="1668780"/>
          <a:ext cx="746760" cy="563880"/>
        </a:xfrm>
        <a:prstGeom prst="bracketPair">
          <a:avLst>
            <a:gd name="adj" fmla="val 9910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198120</xdr:colOff>
      <xdr:row>11</xdr:row>
      <xdr:rowOff>7620</xdr:rowOff>
    </xdr:to>
    <xdr:cxnSp macro="">
      <xdr:nvCxnSpPr>
        <xdr:cNvPr id="110" name="Gerade Verbindung mit Pfeil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CxnSpPr/>
      </xdr:nvCxnSpPr>
      <xdr:spPr>
        <a:xfrm flipV="1">
          <a:off x="6598920" y="2095500"/>
          <a:ext cx="198120" cy="76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6626</xdr:colOff>
      <xdr:row>9</xdr:row>
      <xdr:rowOff>165652</xdr:rowOff>
    </xdr:from>
    <xdr:to>
      <xdr:col>31</xdr:col>
      <xdr:colOff>6626</xdr:colOff>
      <xdr:row>13</xdr:row>
      <xdr:rowOff>0</xdr:rowOff>
    </xdr:to>
    <xdr:sp macro="" textlink="">
      <xdr:nvSpPr>
        <xdr:cNvPr id="111" name="Runde Klammer links/rechts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6757946" y="973372"/>
          <a:ext cx="342900" cy="543008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32</xdr:col>
      <xdr:colOff>0</xdr:colOff>
      <xdr:row>9</xdr:row>
      <xdr:rowOff>172278</xdr:rowOff>
    </xdr:from>
    <xdr:to>
      <xdr:col>33</xdr:col>
      <xdr:colOff>0</xdr:colOff>
      <xdr:row>13</xdr:row>
      <xdr:rowOff>0</xdr:rowOff>
    </xdr:to>
    <xdr:sp macro="" textlink="">
      <xdr:nvSpPr>
        <xdr:cNvPr id="112" name="Runde Klammer links/rechts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7452360" y="979998"/>
          <a:ext cx="335280" cy="536382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35</xdr:col>
      <xdr:colOff>26504</xdr:colOff>
      <xdr:row>9</xdr:row>
      <xdr:rowOff>159026</xdr:rowOff>
    </xdr:from>
    <xdr:to>
      <xdr:col>35</xdr:col>
      <xdr:colOff>331304</xdr:colOff>
      <xdr:row>13</xdr:row>
      <xdr:rowOff>0</xdr:rowOff>
    </xdr:to>
    <xdr:sp macro="" textlink="">
      <xdr:nvSpPr>
        <xdr:cNvPr id="113" name="Runde Klammer links/rechts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8111324" y="966746"/>
          <a:ext cx="274320" cy="549634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27</xdr:col>
      <xdr:colOff>83820</xdr:colOff>
      <xdr:row>48</xdr:row>
      <xdr:rowOff>7620</xdr:rowOff>
    </xdr:from>
    <xdr:to>
      <xdr:col>28</xdr:col>
      <xdr:colOff>175260</xdr:colOff>
      <xdr:row>48</xdr:row>
      <xdr:rowOff>7620</xdr:rowOff>
    </xdr:to>
    <xdr:cxnSp macro="">
      <xdr:nvCxnSpPr>
        <xdr:cNvPr id="133" name="Gerade Verbindung mit Pfei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CxnSpPr/>
      </xdr:nvCxnSpPr>
      <xdr:spPr>
        <a:xfrm>
          <a:off x="6545580" y="896112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6626</xdr:colOff>
      <xdr:row>47</xdr:row>
      <xdr:rowOff>0</xdr:rowOff>
    </xdr:from>
    <xdr:to>
      <xdr:col>31</xdr:col>
      <xdr:colOff>6626</xdr:colOff>
      <xdr:row>50</xdr:row>
      <xdr:rowOff>0</xdr:rowOff>
    </xdr:to>
    <xdr:sp macro="" textlink="">
      <xdr:nvSpPr>
        <xdr:cNvPr id="134" name="Runde Klammer links/rechts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6757946" y="4059472"/>
          <a:ext cx="342900" cy="543008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32</xdr:col>
      <xdr:colOff>38100</xdr:colOff>
      <xdr:row>47</xdr:row>
      <xdr:rowOff>0</xdr:rowOff>
    </xdr:from>
    <xdr:to>
      <xdr:col>33</xdr:col>
      <xdr:colOff>129540</xdr:colOff>
      <xdr:row>50</xdr:row>
      <xdr:rowOff>0</xdr:rowOff>
    </xdr:to>
    <xdr:sp macro="" textlink="">
      <xdr:nvSpPr>
        <xdr:cNvPr id="135" name="Runde Klammer links/rechts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7749540" y="8602980"/>
          <a:ext cx="365760" cy="53340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35</xdr:col>
      <xdr:colOff>56984</xdr:colOff>
      <xdr:row>47</xdr:row>
      <xdr:rowOff>0</xdr:rowOff>
    </xdr:from>
    <xdr:to>
      <xdr:col>36</xdr:col>
      <xdr:colOff>91440</xdr:colOff>
      <xdr:row>50</xdr:row>
      <xdr:rowOff>0</xdr:rowOff>
    </xdr:to>
    <xdr:sp macro="" textlink="">
      <xdr:nvSpPr>
        <xdr:cNvPr id="136" name="Runde Klammer links/rechts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8515184" y="8602980"/>
          <a:ext cx="316396" cy="53340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37</xdr:col>
      <xdr:colOff>0</xdr:colOff>
      <xdr:row>38</xdr:row>
      <xdr:rowOff>167640</xdr:rowOff>
    </xdr:from>
    <xdr:to>
      <xdr:col>37</xdr:col>
      <xdr:colOff>168635</xdr:colOff>
      <xdr:row>39</xdr:row>
      <xdr:rowOff>2</xdr:rowOff>
    </xdr:to>
    <xdr:cxnSp macro="">
      <xdr:nvCxnSpPr>
        <xdr:cNvPr id="55" name="Gerade Verbindung mit Pfeil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>
          <a:off x="8778240" y="6355080"/>
          <a:ext cx="168635" cy="762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58972</xdr:colOff>
      <xdr:row>39</xdr:row>
      <xdr:rowOff>174265</xdr:rowOff>
    </xdr:from>
    <xdr:to>
      <xdr:col>28</xdr:col>
      <xdr:colOff>204747</xdr:colOff>
      <xdr:row>39</xdr:row>
      <xdr:rowOff>174266</xdr:rowOff>
    </xdr:to>
    <xdr:cxnSp macro="">
      <xdr:nvCxnSpPr>
        <xdr:cNvPr id="60" name="Gerade Verbindung mit Pfeil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V="1">
          <a:off x="8143792" y="4952005"/>
          <a:ext cx="14577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6626</xdr:colOff>
      <xdr:row>38</xdr:row>
      <xdr:rowOff>165652</xdr:rowOff>
    </xdr:from>
    <xdr:to>
      <xdr:col>30</xdr:col>
      <xdr:colOff>53340</xdr:colOff>
      <xdr:row>42</xdr:row>
      <xdr:rowOff>0</xdr:rowOff>
    </xdr:to>
    <xdr:sp macro="" textlink="">
      <xdr:nvSpPr>
        <xdr:cNvPr id="61" name="Runde Klammer links/rechts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6902726" y="7122712"/>
          <a:ext cx="359134" cy="573488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31</xdr:col>
      <xdr:colOff>339918</xdr:colOff>
      <xdr:row>38</xdr:row>
      <xdr:rowOff>160020</xdr:rowOff>
    </xdr:from>
    <xdr:to>
      <xdr:col>33</xdr:col>
      <xdr:colOff>45720</xdr:colOff>
      <xdr:row>42</xdr:row>
      <xdr:rowOff>16846</xdr:rowOff>
    </xdr:to>
    <xdr:sp macro="" textlink="">
      <xdr:nvSpPr>
        <xdr:cNvPr id="62" name="Runde Klammer links/rechts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7700838" y="7117080"/>
          <a:ext cx="338262" cy="595966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26</xdr:col>
      <xdr:colOff>289560</xdr:colOff>
      <xdr:row>38</xdr:row>
      <xdr:rowOff>152400</xdr:rowOff>
    </xdr:from>
    <xdr:to>
      <xdr:col>31</xdr:col>
      <xdr:colOff>60960</xdr:colOff>
      <xdr:row>42</xdr:row>
      <xdr:rowOff>0</xdr:rowOff>
    </xdr:to>
    <xdr:sp macro="" textlink="">
      <xdr:nvSpPr>
        <xdr:cNvPr id="63" name="Runde Klammer links/rechts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6446520" y="6842760"/>
          <a:ext cx="708660" cy="556260"/>
        </a:xfrm>
        <a:prstGeom prst="bracketPair">
          <a:avLst>
            <a:gd name="adj" fmla="val 9910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27</xdr:col>
      <xdr:colOff>114300</xdr:colOff>
      <xdr:row>34</xdr:row>
      <xdr:rowOff>7620</xdr:rowOff>
    </xdr:from>
    <xdr:to>
      <xdr:col>28</xdr:col>
      <xdr:colOff>167640</xdr:colOff>
      <xdr:row>34</xdr:row>
      <xdr:rowOff>7620</xdr:rowOff>
    </xdr:to>
    <xdr:cxnSp macro="">
      <xdr:nvCxnSpPr>
        <xdr:cNvPr id="49" name="Gerade Verbindung mit Pfeil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6576060" y="6530340"/>
          <a:ext cx="1905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6626</xdr:colOff>
      <xdr:row>33</xdr:row>
      <xdr:rowOff>0</xdr:rowOff>
    </xdr:from>
    <xdr:to>
      <xdr:col>31</xdr:col>
      <xdr:colOff>6626</xdr:colOff>
      <xdr:row>36</xdr:row>
      <xdr:rowOff>0</xdr:rowOff>
    </xdr:to>
    <xdr:sp macro="" textlink="">
      <xdr:nvSpPr>
        <xdr:cNvPr id="50" name="Runde Klammer links/rechts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6757946" y="8084820"/>
          <a:ext cx="342900" cy="53340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32</xdr:col>
      <xdr:colOff>68580</xdr:colOff>
      <xdr:row>33</xdr:row>
      <xdr:rowOff>7620</xdr:rowOff>
    </xdr:from>
    <xdr:to>
      <xdr:col>33</xdr:col>
      <xdr:colOff>99060</xdr:colOff>
      <xdr:row>36</xdr:row>
      <xdr:rowOff>7620</xdr:rowOff>
    </xdr:to>
    <xdr:sp macro="" textlink="">
      <xdr:nvSpPr>
        <xdr:cNvPr id="56" name="Runde Klammer links/rechts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7787640" y="6080760"/>
          <a:ext cx="304800" cy="53340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35</xdr:col>
      <xdr:colOff>64604</xdr:colOff>
      <xdr:row>33</xdr:row>
      <xdr:rowOff>0</xdr:rowOff>
    </xdr:from>
    <xdr:to>
      <xdr:col>36</xdr:col>
      <xdr:colOff>91440</xdr:colOff>
      <xdr:row>36</xdr:row>
      <xdr:rowOff>0</xdr:rowOff>
    </xdr:to>
    <xdr:sp macro="" textlink="">
      <xdr:nvSpPr>
        <xdr:cNvPr id="57" name="Runde Klammer links/rechts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8530424" y="6073140"/>
          <a:ext cx="308776" cy="53340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</xdr:col>
      <xdr:colOff>58972</xdr:colOff>
      <xdr:row>19</xdr:row>
      <xdr:rowOff>174265</xdr:rowOff>
    </xdr:from>
    <xdr:to>
      <xdr:col>2</xdr:col>
      <xdr:colOff>204747</xdr:colOff>
      <xdr:row>19</xdr:row>
      <xdr:rowOff>174266</xdr:rowOff>
    </xdr:to>
    <xdr:cxnSp macro="">
      <xdr:nvCxnSpPr>
        <xdr:cNvPr id="66" name="Gerade Verbindung mit Pfeil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 flipV="1">
          <a:off x="6513112" y="6963685"/>
          <a:ext cx="14577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6626</xdr:colOff>
      <xdr:row>18</xdr:row>
      <xdr:rowOff>165652</xdr:rowOff>
    </xdr:from>
    <xdr:to>
      <xdr:col>5</xdr:col>
      <xdr:colOff>6626</xdr:colOff>
      <xdr:row>22</xdr:row>
      <xdr:rowOff>0</xdr:rowOff>
    </xdr:to>
    <xdr:sp macro="" textlink="">
      <xdr:nvSpPr>
        <xdr:cNvPr id="67" name="Runde Klammer links/rechts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6757946" y="6779812"/>
          <a:ext cx="342900" cy="543008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6</xdr:col>
      <xdr:colOff>4638</xdr:colOff>
      <xdr:row>18</xdr:row>
      <xdr:rowOff>160020</xdr:rowOff>
    </xdr:from>
    <xdr:to>
      <xdr:col>7</xdr:col>
      <xdr:colOff>144780</xdr:colOff>
      <xdr:row>22</xdr:row>
      <xdr:rowOff>22800</xdr:rowOff>
    </xdr:to>
    <xdr:sp macro="" textlink="">
      <xdr:nvSpPr>
        <xdr:cNvPr id="68" name="Runde Klammer links/rechts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536258" y="4251960"/>
          <a:ext cx="406842" cy="647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</xdr:col>
      <xdr:colOff>289560</xdr:colOff>
      <xdr:row>18</xdr:row>
      <xdr:rowOff>152400</xdr:rowOff>
    </xdr:from>
    <xdr:to>
      <xdr:col>5</xdr:col>
      <xdr:colOff>60960</xdr:colOff>
      <xdr:row>22</xdr:row>
      <xdr:rowOff>7620</xdr:rowOff>
    </xdr:to>
    <xdr:sp macro="" textlink="">
      <xdr:nvSpPr>
        <xdr:cNvPr id="69" name="Runde Klammer links/rechts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6446520" y="3962400"/>
          <a:ext cx="708660" cy="563880"/>
        </a:xfrm>
        <a:prstGeom prst="bracketPair">
          <a:avLst>
            <a:gd name="adj" fmla="val 9910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29</xdr:col>
      <xdr:colOff>6626</xdr:colOff>
      <xdr:row>33</xdr:row>
      <xdr:rowOff>0</xdr:rowOff>
    </xdr:from>
    <xdr:to>
      <xdr:col>31</xdr:col>
      <xdr:colOff>6626</xdr:colOff>
      <xdr:row>36</xdr:row>
      <xdr:rowOff>0</xdr:rowOff>
    </xdr:to>
    <xdr:sp macro="" textlink="">
      <xdr:nvSpPr>
        <xdr:cNvPr id="82" name="Runde Klammer links/rechts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6757946" y="8275320"/>
          <a:ext cx="342900" cy="53340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 editAs="oneCell">
    <xdr:from>
      <xdr:col>1</xdr:col>
      <xdr:colOff>0</xdr:colOff>
      <xdr:row>41</xdr:row>
      <xdr:rowOff>22860</xdr:rowOff>
    </xdr:from>
    <xdr:to>
      <xdr:col>6</xdr:col>
      <xdr:colOff>0</xdr:colOff>
      <xdr:row>48</xdr:row>
      <xdr:rowOff>99060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7757160"/>
          <a:ext cx="1264920" cy="126492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41</xdr:row>
      <xdr:rowOff>15240</xdr:rowOff>
    </xdr:from>
    <xdr:to>
      <xdr:col>12</xdr:col>
      <xdr:colOff>68580</xdr:colOff>
      <xdr:row>48</xdr:row>
      <xdr:rowOff>114300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2120" y="7749540"/>
          <a:ext cx="1287780" cy="1287780"/>
        </a:xfrm>
        <a:prstGeom prst="rect">
          <a:avLst/>
        </a:prstGeom>
      </xdr:spPr>
    </xdr:pic>
    <xdr:clientData/>
  </xdr:twoCellAnchor>
  <xdr:twoCellAnchor editAs="oneCell">
    <xdr:from>
      <xdr:col>12</xdr:col>
      <xdr:colOff>251460</xdr:colOff>
      <xdr:row>40</xdr:row>
      <xdr:rowOff>182404</xdr:rowOff>
    </xdr:from>
    <xdr:to>
      <xdr:col>17</xdr:col>
      <xdr:colOff>175736</xdr:colOff>
      <xdr:row>48</xdr:row>
      <xdr:rowOff>106680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2780" y="7733824"/>
          <a:ext cx="1295876" cy="1295876"/>
        </a:xfrm>
        <a:prstGeom prst="rect">
          <a:avLst/>
        </a:prstGeom>
      </xdr:spPr>
    </xdr:pic>
    <xdr:clientData/>
  </xdr:twoCellAnchor>
  <xdr:twoCellAnchor editAs="oneCell">
    <xdr:from>
      <xdr:col>18</xdr:col>
      <xdr:colOff>52864</xdr:colOff>
      <xdr:row>41</xdr:row>
      <xdr:rowOff>7144</xdr:rowOff>
    </xdr:from>
    <xdr:to>
      <xdr:col>24</xdr:col>
      <xdr:colOff>114300</xdr:colOff>
      <xdr:row>48</xdr:row>
      <xdr:rowOff>114300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55344" y="7741444"/>
          <a:ext cx="1295876" cy="1295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0"/>
  <sheetViews>
    <sheetView tabSelected="1" workbookViewId="0">
      <selection activeCell="J10" sqref="J10"/>
    </sheetView>
  </sheetViews>
  <sheetFormatPr baseColWidth="10" defaultRowHeight="14" x14ac:dyDescent="0.3"/>
  <cols>
    <col min="1" max="2" width="3.90625" style="1" customWidth="1"/>
    <col min="3" max="3" width="4.36328125" style="1" customWidth="1"/>
    <col min="4" max="4" width="3.90625" style="1" customWidth="1"/>
    <col min="5" max="5" width="2" style="1" customWidth="1"/>
    <col min="6" max="6" width="4.36328125" style="2" customWidth="1"/>
    <col min="7" max="7" width="3.90625" style="2" customWidth="1"/>
    <col min="8" max="8" width="2.1796875" style="2" customWidth="1"/>
    <col min="9" max="9" width="4.36328125" style="1" customWidth="1"/>
    <col min="10" max="10" width="3.90625" style="1" customWidth="1"/>
    <col min="11" max="11" width="2.36328125" style="1" customWidth="1"/>
    <col min="12" max="13" width="3.90625" style="1" customWidth="1"/>
    <col min="14" max="14" width="4.453125" style="1" customWidth="1"/>
    <col min="15" max="17" width="3.90625" style="1" customWidth="1"/>
    <col min="18" max="18" width="4.1796875" style="1" customWidth="1"/>
    <col min="19" max="19" width="3.90625" style="1" customWidth="1"/>
    <col min="20" max="20" width="2.08984375" style="1" customWidth="1"/>
    <col min="21" max="21" width="2.36328125" style="1" customWidth="1"/>
    <col min="22" max="22" width="1.90625" style="1" customWidth="1"/>
    <col min="23" max="24" width="3.90625" style="1" customWidth="1"/>
    <col min="25" max="25" width="1.81640625" style="1" customWidth="1"/>
    <col min="26" max="26" width="4.36328125" style="1" customWidth="1"/>
    <col min="27" max="27" width="3" style="1" customWidth="1"/>
    <col min="28" max="28" width="2" style="1" customWidth="1"/>
    <col min="29" max="29" width="4.36328125" style="1" customWidth="1"/>
    <col min="30" max="30" width="4.54296875" style="1" customWidth="1"/>
    <col min="31" max="31" width="2.1796875" style="1" customWidth="1"/>
    <col min="32" max="32" width="5.1796875" style="1" customWidth="1"/>
    <col min="33" max="33" width="4" style="1" customWidth="1"/>
    <col min="34" max="34" width="2.54296875" style="1" customWidth="1"/>
    <col min="35" max="35" width="4.36328125" style="1" customWidth="1"/>
    <col min="36" max="36" width="4.08984375" style="1" customWidth="1"/>
    <col min="37" max="37" width="2.1796875" style="1" customWidth="1"/>
    <col min="38" max="38" width="4.453125" style="1" customWidth="1"/>
    <col min="39" max="39" width="4.81640625" style="1" customWidth="1"/>
    <col min="40" max="40" width="5.453125" style="1" customWidth="1"/>
    <col min="41" max="41" width="3.81640625" style="1" customWidth="1"/>
    <col min="42" max="42" width="2.36328125" style="1" customWidth="1"/>
    <col min="43" max="45" width="4.36328125" style="1" customWidth="1"/>
    <col min="46" max="46" width="2.6328125" style="1" customWidth="1"/>
    <col min="47" max="47" width="4" style="1" customWidth="1"/>
    <col min="48" max="48" width="3.1796875" style="1" customWidth="1"/>
    <col min="49" max="51" width="3.90625" style="1" customWidth="1"/>
    <col min="52" max="52" width="5.36328125" style="1" customWidth="1"/>
    <col min="53" max="53" width="4.54296875" style="1" customWidth="1"/>
    <col min="54" max="54" width="3.36328125" style="1" customWidth="1"/>
    <col min="55" max="57" width="3.90625" style="1" customWidth="1"/>
    <col min="58" max="58" width="4.81640625" style="1" customWidth="1"/>
    <col min="59" max="63" width="3.90625" style="1" customWidth="1"/>
    <col min="64" max="65" width="3.36328125" style="1" customWidth="1"/>
    <col min="66" max="262" width="11.54296875" style="1"/>
    <col min="263" max="265" width="3.90625" style="1" customWidth="1"/>
    <col min="266" max="266" width="4.453125" style="1" customWidth="1"/>
    <col min="267" max="272" width="3.90625" style="1" customWidth="1"/>
    <col min="273" max="273" width="4.453125" style="1" customWidth="1"/>
    <col min="274" max="276" width="3.90625" style="1" customWidth="1"/>
    <col min="277" max="277" width="4.1796875" style="1" customWidth="1"/>
    <col min="278" max="279" width="3.90625" style="1" customWidth="1"/>
    <col min="280" max="280" width="4.453125" style="1" customWidth="1"/>
    <col min="281" max="284" width="3.90625" style="1" customWidth="1"/>
    <col min="285" max="293" width="4.36328125" style="1" customWidth="1"/>
    <col min="294" max="294" width="6.36328125" style="1" customWidth="1"/>
    <col min="295" max="300" width="4.36328125" style="1" customWidth="1"/>
    <col min="301" max="303" width="3.90625" style="1" customWidth="1"/>
    <col min="304" max="304" width="6.1796875" style="1" customWidth="1"/>
    <col min="305" max="307" width="3.90625" style="1" customWidth="1"/>
    <col min="308" max="518" width="11.54296875" style="1"/>
    <col min="519" max="521" width="3.90625" style="1" customWidth="1"/>
    <col min="522" max="522" width="4.453125" style="1" customWidth="1"/>
    <col min="523" max="528" width="3.90625" style="1" customWidth="1"/>
    <col min="529" max="529" width="4.453125" style="1" customWidth="1"/>
    <col min="530" max="532" width="3.90625" style="1" customWidth="1"/>
    <col min="533" max="533" width="4.1796875" style="1" customWidth="1"/>
    <col min="534" max="535" width="3.90625" style="1" customWidth="1"/>
    <col min="536" max="536" width="4.453125" style="1" customWidth="1"/>
    <col min="537" max="540" width="3.90625" style="1" customWidth="1"/>
    <col min="541" max="549" width="4.36328125" style="1" customWidth="1"/>
    <col min="550" max="550" width="6.36328125" style="1" customWidth="1"/>
    <col min="551" max="556" width="4.36328125" style="1" customWidth="1"/>
    <col min="557" max="559" width="3.90625" style="1" customWidth="1"/>
    <col min="560" max="560" width="6.1796875" style="1" customWidth="1"/>
    <col min="561" max="563" width="3.90625" style="1" customWidth="1"/>
    <col min="564" max="774" width="11.54296875" style="1"/>
    <col min="775" max="777" width="3.90625" style="1" customWidth="1"/>
    <col min="778" max="778" width="4.453125" style="1" customWidth="1"/>
    <col min="779" max="784" width="3.90625" style="1" customWidth="1"/>
    <col min="785" max="785" width="4.453125" style="1" customWidth="1"/>
    <col min="786" max="788" width="3.90625" style="1" customWidth="1"/>
    <col min="789" max="789" width="4.1796875" style="1" customWidth="1"/>
    <col min="790" max="791" width="3.90625" style="1" customWidth="1"/>
    <col min="792" max="792" width="4.453125" style="1" customWidth="1"/>
    <col min="793" max="796" width="3.90625" style="1" customWidth="1"/>
    <col min="797" max="805" width="4.36328125" style="1" customWidth="1"/>
    <col min="806" max="806" width="6.36328125" style="1" customWidth="1"/>
    <col min="807" max="812" width="4.36328125" style="1" customWidth="1"/>
    <col min="813" max="815" width="3.90625" style="1" customWidth="1"/>
    <col min="816" max="816" width="6.1796875" style="1" customWidth="1"/>
    <col min="817" max="819" width="3.90625" style="1" customWidth="1"/>
    <col min="820" max="1030" width="11.54296875" style="1"/>
    <col min="1031" max="1033" width="3.90625" style="1" customWidth="1"/>
    <col min="1034" max="1034" width="4.453125" style="1" customWidth="1"/>
    <col min="1035" max="1040" width="3.90625" style="1" customWidth="1"/>
    <col min="1041" max="1041" width="4.453125" style="1" customWidth="1"/>
    <col min="1042" max="1044" width="3.90625" style="1" customWidth="1"/>
    <col min="1045" max="1045" width="4.1796875" style="1" customWidth="1"/>
    <col min="1046" max="1047" width="3.90625" style="1" customWidth="1"/>
    <col min="1048" max="1048" width="4.453125" style="1" customWidth="1"/>
    <col min="1049" max="1052" width="3.90625" style="1" customWidth="1"/>
    <col min="1053" max="1061" width="4.36328125" style="1" customWidth="1"/>
    <col min="1062" max="1062" width="6.36328125" style="1" customWidth="1"/>
    <col min="1063" max="1068" width="4.36328125" style="1" customWidth="1"/>
    <col min="1069" max="1071" width="3.90625" style="1" customWidth="1"/>
    <col min="1072" max="1072" width="6.1796875" style="1" customWidth="1"/>
    <col min="1073" max="1075" width="3.90625" style="1" customWidth="1"/>
    <col min="1076" max="1286" width="11.54296875" style="1"/>
    <col min="1287" max="1289" width="3.90625" style="1" customWidth="1"/>
    <col min="1290" max="1290" width="4.453125" style="1" customWidth="1"/>
    <col min="1291" max="1296" width="3.90625" style="1" customWidth="1"/>
    <col min="1297" max="1297" width="4.453125" style="1" customWidth="1"/>
    <col min="1298" max="1300" width="3.90625" style="1" customWidth="1"/>
    <col min="1301" max="1301" width="4.1796875" style="1" customWidth="1"/>
    <col min="1302" max="1303" width="3.90625" style="1" customWidth="1"/>
    <col min="1304" max="1304" width="4.453125" style="1" customWidth="1"/>
    <col min="1305" max="1308" width="3.90625" style="1" customWidth="1"/>
    <col min="1309" max="1317" width="4.36328125" style="1" customWidth="1"/>
    <col min="1318" max="1318" width="6.36328125" style="1" customWidth="1"/>
    <col min="1319" max="1324" width="4.36328125" style="1" customWidth="1"/>
    <col min="1325" max="1327" width="3.90625" style="1" customWidth="1"/>
    <col min="1328" max="1328" width="6.1796875" style="1" customWidth="1"/>
    <col min="1329" max="1331" width="3.90625" style="1" customWidth="1"/>
    <col min="1332" max="1542" width="11.54296875" style="1"/>
    <col min="1543" max="1545" width="3.90625" style="1" customWidth="1"/>
    <col min="1546" max="1546" width="4.453125" style="1" customWidth="1"/>
    <col min="1547" max="1552" width="3.90625" style="1" customWidth="1"/>
    <col min="1553" max="1553" width="4.453125" style="1" customWidth="1"/>
    <col min="1554" max="1556" width="3.90625" style="1" customWidth="1"/>
    <col min="1557" max="1557" width="4.1796875" style="1" customWidth="1"/>
    <col min="1558" max="1559" width="3.90625" style="1" customWidth="1"/>
    <col min="1560" max="1560" width="4.453125" style="1" customWidth="1"/>
    <col min="1561" max="1564" width="3.90625" style="1" customWidth="1"/>
    <col min="1565" max="1573" width="4.36328125" style="1" customWidth="1"/>
    <col min="1574" max="1574" width="6.36328125" style="1" customWidth="1"/>
    <col min="1575" max="1580" width="4.36328125" style="1" customWidth="1"/>
    <col min="1581" max="1583" width="3.90625" style="1" customWidth="1"/>
    <col min="1584" max="1584" width="6.1796875" style="1" customWidth="1"/>
    <col min="1585" max="1587" width="3.90625" style="1" customWidth="1"/>
    <col min="1588" max="1798" width="11.54296875" style="1"/>
    <col min="1799" max="1801" width="3.90625" style="1" customWidth="1"/>
    <col min="1802" max="1802" width="4.453125" style="1" customWidth="1"/>
    <col min="1803" max="1808" width="3.90625" style="1" customWidth="1"/>
    <col min="1809" max="1809" width="4.453125" style="1" customWidth="1"/>
    <col min="1810" max="1812" width="3.90625" style="1" customWidth="1"/>
    <col min="1813" max="1813" width="4.1796875" style="1" customWidth="1"/>
    <col min="1814" max="1815" width="3.90625" style="1" customWidth="1"/>
    <col min="1816" max="1816" width="4.453125" style="1" customWidth="1"/>
    <col min="1817" max="1820" width="3.90625" style="1" customWidth="1"/>
    <col min="1821" max="1829" width="4.36328125" style="1" customWidth="1"/>
    <col min="1830" max="1830" width="6.36328125" style="1" customWidth="1"/>
    <col min="1831" max="1836" width="4.36328125" style="1" customWidth="1"/>
    <col min="1837" max="1839" width="3.90625" style="1" customWidth="1"/>
    <col min="1840" max="1840" width="6.1796875" style="1" customWidth="1"/>
    <col min="1841" max="1843" width="3.90625" style="1" customWidth="1"/>
    <col min="1844" max="2054" width="11.54296875" style="1"/>
    <col min="2055" max="2057" width="3.90625" style="1" customWidth="1"/>
    <col min="2058" max="2058" width="4.453125" style="1" customWidth="1"/>
    <col min="2059" max="2064" width="3.90625" style="1" customWidth="1"/>
    <col min="2065" max="2065" width="4.453125" style="1" customWidth="1"/>
    <col min="2066" max="2068" width="3.90625" style="1" customWidth="1"/>
    <col min="2069" max="2069" width="4.1796875" style="1" customWidth="1"/>
    <col min="2070" max="2071" width="3.90625" style="1" customWidth="1"/>
    <col min="2072" max="2072" width="4.453125" style="1" customWidth="1"/>
    <col min="2073" max="2076" width="3.90625" style="1" customWidth="1"/>
    <col min="2077" max="2085" width="4.36328125" style="1" customWidth="1"/>
    <col min="2086" max="2086" width="6.36328125" style="1" customWidth="1"/>
    <col min="2087" max="2092" width="4.36328125" style="1" customWidth="1"/>
    <col min="2093" max="2095" width="3.90625" style="1" customWidth="1"/>
    <col min="2096" max="2096" width="6.1796875" style="1" customWidth="1"/>
    <col min="2097" max="2099" width="3.90625" style="1" customWidth="1"/>
    <col min="2100" max="2310" width="11.54296875" style="1"/>
    <col min="2311" max="2313" width="3.90625" style="1" customWidth="1"/>
    <col min="2314" max="2314" width="4.453125" style="1" customWidth="1"/>
    <col min="2315" max="2320" width="3.90625" style="1" customWidth="1"/>
    <col min="2321" max="2321" width="4.453125" style="1" customWidth="1"/>
    <col min="2322" max="2324" width="3.90625" style="1" customWidth="1"/>
    <col min="2325" max="2325" width="4.1796875" style="1" customWidth="1"/>
    <col min="2326" max="2327" width="3.90625" style="1" customWidth="1"/>
    <col min="2328" max="2328" width="4.453125" style="1" customWidth="1"/>
    <col min="2329" max="2332" width="3.90625" style="1" customWidth="1"/>
    <col min="2333" max="2341" width="4.36328125" style="1" customWidth="1"/>
    <col min="2342" max="2342" width="6.36328125" style="1" customWidth="1"/>
    <col min="2343" max="2348" width="4.36328125" style="1" customWidth="1"/>
    <col min="2349" max="2351" width="3.90625" style="1" customWidth="1"/>
    <col min="2352" max="2352" width="6.1796875" style="1" customWidth="1"/>
    <col min="2353" max="2355" width="3.90625" style="1" customWidth="1"/>
    <col min="2356" max="2566" width="11.54296875" style="1"/>
    <col min="2567" max="2569" width="3.90625" style="1" customWidth="1"/>
    <col min="2570" max="2570" width="4.453125" style="1" customWidth="1"/>
    <col min="2571" max="2576" width="3.90625" style="1" customWidth="1"/>
    <col min="2577" max="2577" width="4.453125" style="1" customWidth="1"/>
    <col min="2578" max="2580" width="3.90625" style="1" customWidth="1"/>
    <col min="2581" max="2581" width="4.1796875" style="1" customWidth="1"/>
    <col min="2582" max="2583" width="3.90625" style="1" customWidth="1"/>
    <col min="2584" max="2584" width="4.453125" style="1" customWidth="1"/>
    <col min="2585" max="2588" width="3.90625" style="1" customWidth="1"/>
    <col min="2589" max="2597" width="4.36328125" style="1" customWidth="1"/>
    <col min="2598" max="2598" width="6.36328125" style="1" customWidth="1"/>
    <col min="2599" max="2604" width="4.36328125" style="1" customWidth="1"/>
    <col min="2605" max="2607" width="3.90625" style="1" customWidth="1"/>
    <col min="2608" max="2608" width="6.1796875" style="1" customWidth="1"/>
    <col min="2609" max="2611" width="3.90625" style="1" customWidth="1"/>
    <col min="2612" max="2822" width="11.54296875" style="1"/>
    <col min="2823" max="2825" width="3.90625" style="1" customWidth="1"/>
    <col min="2826" max="2826" width="4.453125" style="1" customWidth="1"/>
    <col min="2827" max="2832" width="3.90625" style="1" customWidth="1"/>
    <col min="2833" max="2833" width="4.453125" style="1" customWidth="1"/>
    <col min="2834" max="2836" width="3.90625" style="1" customWidth="1"/>
    <col min="2837" max="2837" width="4.1796875" style="1" customWidth="1"/>
    <col min="2838" max="2839" width="3.90625" style="1" customWidth="1"/>
    <col min="2840" max="2840" width="4.453125" style="1" customWidth="1"/>
    <col min="2841" max="2844" width="3.90625" style="1" customWidth="1"/>
    <col min="2845" max="2853" width="4.36328125" style="1" customWidth="1"/>
    <col min="2854" max="2854" width="6.36328125" style="1" customWidth="1"/>
    <col min="2855" max="2860" width="4.36328125" style="1" customWidth="1"/>
    <col min="2861" max="2863" width="3.90625" style="1" customWidth="1"/>
    <col min="2864" max="2864" width="6.1796875" style="1" customWidth="1"/>
    <col min="2865" max="2867" width="3.90625" style="1" customWidth="1"/>
    <col min="2868" max="3078" width="11.54296875" style="1"/>
    <col min="3079" max="3081" width="3.90625" style="1" customWidth="1"/>
    <col min="3082" max="3082" width="4.453125" style="1" customWidth="1"/>
    <col min="3083" max="3088" width="3.90625" style="1" customWidth="1"/>
    <col min="3089" max="3089" width="4.453125" style="1" customWidth="1"/>
    <col min="3090" max="3092" width="3.90625" style="1" customWidth="1"/>
    <col min="3093" max="3093" width="4.1796875" style="1" customWidth="1"/>
    <col min="3094" max="3095" width="3.90625" style="1" customWidth="1"/>
    <col min="3096" max="3096" width="4.453125" style="1" customWidth="1"/>
    <col min="3097" max="3100" width="3.90625" style="1" customWidth="1"/>
    <col min="3101" max="3109" width="4.36328125" style="1" customWidth="1"/>
    <col min="3110" max="3110" width="6.36328125" style="1" customWidth="1"/>
    <col min="3111" max="3116" width="4.36328125" style="1" customWidth="1"/>
    <col min="3117" max="3119" width="3.90625" style="1" customWidth="1"/>
    <col min="3120" max="3120" width="6.1796875" style="1" customWidth="1"/>
    <col min="3121" max="3123" width="3.90625" style="1" customWidth="1"/>
    <col min="3124" max="3334" width="11.54296875" style="1"/>
    <col min="3335" max="3337" width="3.90625" style="1" customWidth="1"/>
    <col min="3338" max="3338" width="4.453125" style="1" customWidth="1"/>
    <col min="3339" max="3344" width="3.90625" style="1" customWidth="1"/>
    <col min="3345" max="3345" width="4.453125" style="1" customWidth="1"/>
    <col min="3346" max="3348" width="3.90625" style="1" customWidth="1"/>
    <col min="3349" max="3349" width="4.1796875" style="1" customWidth="1"/>
    <col min="3350" max="3351" width="3.90625" style="1" customWidth="1"/>
    <col min="3352" max="3352" width="4.453125" style="1" customWidth="1"/>
    <col min="3353" max="3356" width="3.90625" style="1" customWidth="1"/>
    <col min="3357" max="3365" width="4.36328125" style="1" customWidth="1"/>
    <col min="3366" max="3366" width="6.36328125" style="1" customWidth="1"/>
    <col min="3367" max="3372" width="4.36328125" style="1" customWidth="1"/>
    <col min="3373" max="3375" width="3.90625" style="1" customWidth="1"/>
    <col min="3376" max="3376" width="6.1796875" style="1" customWidth="1"/>
    <col min="3377" max="3379" width="3.90625" style="1" customWidth="1"/>
    <col min="3380" max="3590" width="11.54296875" style="1"/>
    <col min="3591" max="3593" width="3.90625" style="1" customWidth="1"/>
    <col min="3594" max="3594" width="4.453125" style="1" customWidth="1"/>
    <col min="3595" max="3600" width="3.90625" style="1" customWidth="1"/>
    <col min="3601" max="3601" width="4.453125" style="1" customWidth="1"/>
    <col min="3602" max="3604" width="3.90625" style="1" customWidth="1"/>
    <col min="3605" max="3605" width="4.1796875" style="1" customWidth="1"/>
    <col min="3606" max="3607" width="3.90625" style="1" customWidth="1"/>
    <col min="3608" max="3608" width="4.453125" style="1" customWidth="1"/>
    <col min="3609" max="3612" width="3.90625" style="1" customWidth="1"/>
    <col min="3613" max="3621" width="4.36328125" style="1" customWidth="1"/>
    <col min="3622" max="3622" width="6.36328125" style="1" customWidth="1"/>
    <col min="3623" max="3628" width="4.36328125" style="1" customWidth="1"/>
    <col min="3629" max="3631" width="3.90625" style="1" customWidth="1"/>
    <col min="3632" max="3632" width="6.1796875" style="1" customWidth="1"/>
    <col min="3633" max="3635" width="3.90625" style="1" customWidth="1"/>
    <col min="3636" max="3846" width="11.54296875" style="1"/>
    <col min="3847" max="3849" width="3.90625" style="1" customWidth="1"/>
    <col min="3850" max="3850" width="4.453125" style="1" customWidth="1"/>
    <col min="3851" max="3856" width="3.90625" style="1" customWidth="1"/>
    <col min="3857" max="3857" width="4.453125" style="1" customWidth="1"/>
    <col min="3858" max="3860" width="3.90625" style="1" customWidth="1"/>
    <col min="3861" max="3861" width="4.1796875" style="1" customWidth="1"/>
    <col min="3862" max="3863" width="3.90625" style="1" customWidth="1"/>
    <col min="3864" max="3864" width="4.453125" style="1" customWidth="1"/>
    <col min="3865" max="3868" width="3.90625" style="1" customWidth="1"/>
    <col min="3869" max="3877" width="4.36328125" style="1" customWidth="1"/>
    <col min="3878" max="3878" width="6.36328125" style="1" customWidth="1"/>
    <col min="3879" max="3884" width="4.36328125" style="1" customWidth="1"/>
    <col min="3885" max="3887" width="3.90625" style="1" customWidth="1"/>
    <col min="3888" max="3888" width="6.1796875" style="1" customWidth="1"/>
    <col min="3889" max="3891" width="3.90625" style="1" customWidth="1"/>
    <col min="3892" max="4102" width="11.54296875" style="1"/>
    <col min="4103" max="4105" width="3.90625" style="1" customWidth="1"/>
    <col min="4106" max="4106" width="4.453125" style="1" customWidth="1"/>
    <col min="4107" max="4112" width="3.90625" style="1" customWidth="1"/>
    <col min="4113" max="4113" width="4.453125" style="1" customWidth="1"/>
    <col min="4114" max="4116" width="3.90625" style="1" customWidth="1"/>
    <col min="4117" max="4117" width="4.1796875" style="1" customWidth="1"/>
    <col min="4118" max="4119" width="3.90625" style="1" customWidth="1"/>
    <col min="4120" max="4120" width="4.453125" style="1" customWidth="1"/>
    <col min="4121" max="4124" width="3.90625" style="1" customWidth="1"/>
    <col min="4125" max="4133" width="4.36328125" style="1" customWidth="1"/>
    <col min="4134" max="4134" width="6.36328125" style="1" customWidth="1"/>
    <col min="4135" max="4140" width="4.36328125" style="1" customWidth="1"/>
    <col min="4141" max="4143" width="3.90625" style="1" customWidth="1"/>
    <col min="4144" max="4144" width="6.1796875" style="1" customWidth="1"/>
    <col min="4145" max="4147" width="3.90625" style="1" customWidth="1"/>
    <col min="4148" max="4358" width="11.54296875" style="1"/>
    <col min="4359" max="4361" width="3.90625" style="1" customWidth="1"/>
    <col min="4362" max="4362" width="4.453125" style="1" customWidth="1"/>
    <col min="4363" max="4368" width="3.90625" style="1" customWidth="1"/>
    <col min="4369" max="4369" width="4.453125" style="1" customWidth="1"/>
    <col min="4370" max="4372" width="3.90625" style="1" customWidth="1"/>
    <col min="4373" max="4373" width="4.1796875" style="1" customWidth="1"/>
    <col min="4374" max="4375" width="3.90625" style="1" customWidth="1"/>
    <col min="4376" max="4376" width="4.453125" style="1" customWidth="1"/>
    <col min="4377" max="4380" width="3.90625" style="1" customWidth="1"/>
    <col min="4381" max="4389" width="4.36328125" style="1" customWidth="1"/>
    <col min="4390" max="4390" width="6.36328125" style="1" customWidth="1"/>
    <col min="4391" max="4396" width="4.36328125" style="1" customWidth="1"/>
    <col min="4397" max="4399" width="3.90625" style="1" customWidth="1"/>
    <col min="4400" max="4400" width="6.1796875" style="1" customWidth="1"/>
    <col min="4401" max="4403" width="3.90625" style="1" customWidth="1"/>
    <col min="4404" max="4614" width="11.54296875" style="1"/>
    <col min="4615" max="4617" width="3.90625" style="1" customWidth="1"/>
    <col min="4618" max="4618" width="4.453125" style="1" customWidth="1"/>
    <col min="4619" max="4624" width="3.90625" style="1" customWidth="1"/>
    <col min="4625" max="4625" width="4.453125" style="1" customWidth="1"/>
    <col min="4626" max="4628" width="3.90625" style="1" customWidth="1"/>
    <col min="4629" max="4629" width="4.1796875" style="1" customWidth="1"/>
    <col min="4630" max="4631" width="3.90625" style="1" customWidth="1"/>
    <col min="4632" max="4632" width="4.453125" style="1" customWidth="1"/>
    <col min="4633" max="4636" width="3.90625" style="1" customWidth="1"/>
    <col min="4637" max="4645" width="4.36328125" style="1" customWidth="1"/>
    <col min="4646" max="4646" width="6.36328125" style="1" customWidth="1"/>
    <col min="4647" max="4652" width="4.36328125" style="1" customWidth="1"/>
    <col min="4653" max="4655" width="3.90625" style="1" customWidth="1"/>
    <col min="4656" max="4656" width="6.1796875" style="1" customWidth="1"/>
    <col min="4657" max="4659" width="3.90625" style="1" customWidth="1"/>
    <col min="4660" max="4870" width="11.54296875" style="1"/>
    <col min="4871" max="4873" width="3.90625" style="1" customWidth="1"/>
    <col min="4874" max="4874" width="4.453125" style="1" customWidth="1"/>
    <col min="4875" max="4880" width="3.90625" style="1" customWidth="1"/>
    <col min="4881" max="4881" width="4.453125" style="1" customWidth="1"/>
    <col min="4882" max="4884" width="3.90625" style="1" customWidth="1"/>
    <col min="4885" max="4885" width="4.1796875" style="1" customWidth="1"/>
    <col min="4886" max="4887" width="3.90625" style="1" customWidth="1"/>
    <col min="4888" max="4888" width="4.453125" style="1" customWidth="1"/>
    <col min="4889" max="4892" width="3.90625" style="1" customWidth="1"/>
    <col min="4893" max="4901" width="4.36328125" style="1" customWidth="1"/>
    <col min="4902" max="4902" width="6.36328125" style="1" customWidth="1"/>
    <col min="4903" max="4908" width="4.36328125" style="1" customWidth="1"/>
    <col min="4909" max="4911" width="3.90625" style="1" customWidth="1"/>
    <col min="4912" max="4912" width="6.1796875" style="1" customWidth="1"/>
    <col min="4913" max="4915" width="3.90625" style="1" customWidth="1"/>
    <col min="4916" max="5126" width="11.54296875" style="1"/>
    <col min="5127" max="5129" width="3.90625" style="1" customWidth="1"/>
    <col min="5130" max="5130" width="4.453125" style="1" customWidth="1"/>
    <col min="5131" max="5136" width="3.90625" style="1" customWidth="1"/>
    <col min="5137" max="5137" width="4.453125" style="1" customWidth="1"/>
    <col min="5138" max="5140" width="3.90625" style="1" customWidth="1"/>
    <col min="5141" max="5141" width="4.1796875" style="1" customWidth="1"/>
    <col min="5142" max="5143" width="3.90625" style="1" customWidth="1"/>
    <col min="5144" max="5144" width="4.453125" style="1" customWidth="1"/>
    <col min="5145" max="5148" width="3.90625" style="1" customWidth="1"/>
    <col min="5149" max="5157" width="4.36328125" style="1" customWidth="1"/>
    <col min="5158" max="5158" width="6.36328125" style="1" customWidth="1"/>
    <col min="5159" max="5164" width="4.36328125" style="1" customWidth="1"/>
    <col min="5165" max="5167" width="3.90625" style="1" customWidth="1"/>
    <col min="5168" max="5168" width="6.1796875" style="1" customWidth="1"/>
    <col min="5169" max="5171" width="3.90625" style="1" customWidth="1"/>
    <col min="5172" max="5382" width="11.54296875" style="1"/>
    <col min="5383" max="5385" width="3.90625" style="1" customWidth="1"/>
    <col min="5386" max="5386" width="4.453125" style="1" customWidth="1"/>
    <col min="5387" max="5392" width="3.90625" style="1" customWidth="1"/>
    <col min="5393" max="5393" width="4.453125" style="1" customWidth="1"/>
    <col min="5394" max="5396" width="3.90625" style="1" customWidth="1"/>
    <col min="5397" max="5397" width="4.1796875" style="1" customWidth="1"/>
    <col min="5398" max="5399" width="3.90625" style="1" customWidth="1"/>
    <col min="5400" max="5400" width="4.453125" style="1" customWidth="1"/>
    <col min="5401" max="5404" width="3.90625" style="1" customWidth="1"/>
    <col min="5405" max="5413" width="4.36328125" style="1" customWidth="1"/>
    <col min="5414" max="5414" width="6.36328125" style="1" customWidth="1"/>
    <col min="5415" max="5420" width="4.36328125" style="1" customWidth="1"/>
    <col min="5421" max="5423" width="3.90625" style="1" customWidth="1"/>
    <col min="5424" max="5424" width="6.1796875" style="1" customWidth="1"/>
    <col min="5425" max="5427" width="3.90625" style="1" customWidth="1"/>
    <col min="5428" max="5638" width="11.54296875" style="1"/>
    <col min="5639" max="5641" width="3.90625" style="1" customWidth="1"/>
    <col min="5642" max="5642" width="4.453125" style="1" customWidth="1"/>
    <col min="5643" max="5648" width="3.90625" style="1" customWidth="1"/>
    <col min="5649" max="5649" width="4.453125" style="1" customWidth="1"/>
    <col min="5650" max="5652" width="3.90625" style="1" customWidth="1"/>
    <col min="5653" max="5653" width="4.1796875" style="1" customWidth="1"/>
    <col min="5654" max="5655" width="3.90625" style="1" customWidth="1"/>
    <col min="5656" max="5656" width="4.453125" style="1" customWidth="1"/>
    <col min="5657" max="5660" width="3.90625" style="1" customWidth="1"/>
    <col min="5661" max="5669" width="4.36328125" style="1" customWidth="1"/>
    <col min="5670" max="5670" width="6.36328125" style="1" customWidth="1"/>
    <col min="5671" max="5676" width="4.36328125" style="1" customWidth="1"/>
    <col min="5677" max="5679" width="3.90625" style="1" customWidth="1"/>
    <col min="5680" max="5680" width="6.1796875" style="1" customWidth="1"/>
    <col min="5681" max="5683" width="3.90625" style="1" customWidth="1"/>
    <col min="5684" max="5894" width="11.54296875" style="1"/>
    <col min="5895" max="5897" width="3.90625" style="1" customWidth="1"/>
    <col min="5898" max="5898" width="4.453125" style="1" customWidth="1"/>
    <col min="5899" max="5904" width="3.90625" style="1" customWidth="1"/>
    <col min="5905" max="5905" width="4.453125" style="1" customWidth="1"/>
    <col min="5906" max="5908" width="3.90625" style="1" customWidth="1"/>
    <col min="5909" max="5909" width="4.1796875" style="1" customWidth="1"/>
    <col min="5910" max="5911" width="3.90625" style="1" customWidth="1"/>
    <col min="5912" max="5912" width="4.453125" style="1" customWidth="1"/>
    <col min="5913" max="5916" width="3.90625" style="1" customWidth="1"/>
    <col min="5917" max="5925" width="4.36328125" style="1" customWidth="1"/>
    <col min="5926" max="5926" width="6.36328125" style="1" customWidth="1"/>
    <col min="5927" max="5932" width="4.36328125" style="1" customWidth="1"/>
    <col min="5933" max="5935" width="3.90625" style="1" customWidth="1"/>
    <col min="5936" max="5936" width="6.1796875" style="1" customWidth="1"/>
    <col min="5937" max="5939" width="3.90625" style="1" customWidth="1"/>
    <col min="5940" max="6150" width="11.54296875" style="1"/>
    <col min="6151" max="6153" width="3.90625" style="1" customWidth="1"/>
    <col min="6154" max="6154" width="4.453125" style="1" customWidth="1"/>
    <col min="6155" max="6160" width="3.90625" style="1" customWidth="1"/>
    <col min="6161" max="6161" width="4.453125" style="1" customWidth="1"/>
    <col min="6162" max="6164" width="3.90625" style="1" customWidth="1"/>
    <col min="6165" max="6165" width="4.1796875" style="1" customWidth="1"/>
    <col min="6166" max="6167" width="3.90625" style="1" customWidth="1"/>
    <col min="6168" max="6168" width="4.453125" style="1" customWidth="1"/>
    <col min="6169" max="6172" width="3.90625" style="1" customWidth="1"/>
    <col min="6173" max="6181" width="4.36328125" style="1" customWidth="1"/>
    <col min="6182" max="6182" width="6.36328125" style="1" customWidth="1"/>
    <col min="6183" max="6188" width="4.36328125" style="1" customWidth="1"/>
    <col min="6189" max="6191" width="3.90625" style="1" customWidth="1"/>
    <col min="6192" max="6192" width="6.1796875" style="1" customWidth="1"/>
    <col min="6193" max="6195" width="3.90625" style="1" customWidth="1"/>
    <col min="6196" max="6406" width="11.54296875" style="1"/>
    <col min="6407" max="6409" width="3.90625" style="1" customWidth="1"/>
    <col min="6410" max="6410" width="4.453125" style="1" customWidth="1"/>
    <col min="6411" max="6416" width="3.90625" style="1" customWidth="1"/>
    <col min="6417" max="6417" width="4.453125" style="1" customWidth="1"/>
    <col min="6418" max="6420" width="3.90625" style="1" customWidth="1"/>
    <col min="6421" max="6421" width="4.1796875" style="1" customWidth="1"/>
    <col min="6422" max="6423" width="3.90625" style="1" customWidth="1"/>
    <col min="6424" max="6424" width="4.453125" style="1" customWidth="1"/>
    <col min="6425" max="6428" width="3.90625" style="1" customWidth="1"/>
    <col min="6429" max="6437" width="4.36328125" style="1" customWidth="1"/>
    <col min="6438" max="6438" width="6.36328125" style="1" customWidth="1"/>
    <col min="6439" max="6444" width="4.36328125" style="1" customWidth="1"/>
    <col min="6445" max="6447" width="3.90625" style="1" customWidth="1"/>
    <col min="6448" max="6448" width="6.1796875" style="1" customWidth="1"/>
    <col min="6449" max="6451" width="3.90625" style="1" customWidth="1"/>
    <col min="6452" max="6662" width="11.54296875" style="1"/>
    <col min="6663" max="6665" width="3.90625" style="1" customWidth="1"/>
    <col min="6666" max="6666" width="4.453125" style="1" customWidth="1"/>
    <col min="6667" max="6672" width="3.90625" style="1" customWidth="1"/>
    <col min="6673" max="6673" width="4.453125" style="1" customWidth="1"/>
    <col min="6674" max="6676" width="3.90625" style="1" customWidth="1"/>
    <col min="6677" max="6677" width="4.1796875" style="1" customWidth="1"/>
    <col min="6678" max="6679" width="3.90625" style="1" customWidth="1"/>
    <col min="6680" max="6680" width="4.453125" style="1" customWidth="1"/>
    <col min="6681" max="6684" width="3.90625" style="1" customWidth="1"/>
    <col min="6685" max="6693" width="4.36328125" style="1" customWidth="1"/>
    <col min="6694" max="6694" width="6.36328125" style="1" customWidth="1"/>
    <col min="6695" max="6700" width="4.36328125" style="1" customWidth="1"/>
    <col min="6701" max="6703" width="3.90625" style="1" customWidth="1"/>
    <col min="6704" max="6704" width="6.1796875" style="1" customWidth="1"/>
    <col min="6705" max="6707" width="3.90625" style="1" customWidth="1"/>
    <col min="6708" max="6918" width="11.54296875" style="1"/>
    <col min="6919" max="6921" width="3.90625" style="1" customWidth="1"/>
    <col min="6922" max="6922" width="4.453125" style="1" customWidth="1"/>
    <col min="6923" max="6928" width="3.90625" style="1" customWidth="1"/>
    <col min="6929" max="6929" width="4.453125" style="1" customWidth="1"/>
    <col min="6930" max="6932" width="3.90625" style="1" customWidth="1"/>
    <col min="6933" max="6933" width="4.1796875" style="1" customWidth="1"/>
    <col min="6934" max="6935" width="3.90625" style="1" customWidth="1"/>
    <col min="6936" max="6936" width="4.453125" style="1" customWidth="1"/>
    <col min="6937" max="6940" width="3.90625" style="1" customWidth="1"/>
    <col min="6941" max="6949" width="4.36328125" style="1" customWidth="1"/>
    <col min="6950" max="6950" width="6.36328125" style="1" customWidth="1"/>
    <col min="6951" max="6956" width="4.36328125" style="1" customWidth="1"/>
    <col min="6957" max="6959" width="3.90625" style="1" customWidth="1"/>
    <col min="6960" max="6960" width="6.1796875" style="1" customWidth="1"/>
    <col min="6961" max="6963" width="3.90625" style="1" customWidth="1"/>
    <col min="6964" max="7174" width="11.54296875" style="1"/>
    <col min="7175" max="7177" width="3.90625" style="1" customWidth="1"/>
    <col min="7178" max="7178" width="4.453125" style="1" customWidth="1"/>
    <col min="7179" max="7184" width="3.90625" style="1" customWidth="1"/>
    <col min="7185" max="7185" width="4.453125" style="1" customWidth="1"/>
    <col min="7186" max="7188" width="3.90625" style="1" customWidth="1"/>
    <col min="7189" max="7189" width="4.1796875" style="1" customWidth="1"/>
    <col min="7190" max="7191" width="3.90625" style="1" customWidth="1"/>
    <col min="7192" max="7192" width="4.453125" style="1" customWidth="1"/>
    <col min="7193" max="7196" width="3.90625" style="1" customWidth="1"/>
    <col min="7197" max="7205" width="4.36328125" style="1" customWidth="1"/>
    <col min="7206" max="7206" width="6.36328125" style="1" customWidth="1"/>
    <col min="7207" max="7212" width="4.36328125" style="1" customWidth="1"/>
    <col min="7213" max="7215" width="3.90625" style="1" customWidth="1"/>
    <col min="7216" max="7216" width="6.1796875" style="1" customWidth="1"/>
    <col min="7217" max="7219" width="3.90625" style="1" customWidth="1"/>
    <col min="7220" max="7430" width="11.54296875" style="1"/>
    <col min="7431" max="7433" width="3.90625" style="1" customWidth="1"/>
    <col min="7434" max="7434" width="4.453125" style="1" customWidth="1"/>
    <col min="7435" max="7440" width="3.90625" style="1" customWidth="1"/>
    <col min="7441" max="7441" width="4.453125" style="1" customWidth="1"/>
    <col min="7442" max="7444" width="3.90625" style="1" customWidth="1"/>
    <col min="7445" max="7445" width="4.1796875" style="1" customWidth="1"/>
    <col min="7446" max="7447" width="3.90625" style="1" customWidth="1"/>
    <col min="7448" max="7448" width="4.453125" style="1" customWidth="1"/>
    <col min="7449" max="7452" width="3.90625" style="1" customWidth="1"/>
    <col min="7453" max="7461" width="4.36328125" style="1" customWidth="1"/>
    <col min="7462" max="7462" width="6.36328125" style="1" customWidth="1"/>
    <col min="7463" max="7468" width="4.36328125" style="1" customWidth="1"/>
    <col min="7469" max="7471" width="3.90625" style="1" customWidth="1"/>
    <col min="7472" max="7472" width="6.1796875" style="1" customWidth="1"/>
    <col min="7473" max="7475" width="3.90625" style="1" customWidth="1"/>
    <col min="7476" max="7686" width="11.54296875" style="1"/>
    <col min="7687" max="7689" width="3.90625" style="1" customWidth="1"/>
    <col min="7690" max="7690" width="4.453125" style="1" customWidth="1"/>
    <col min="7691" max="7696" width="3.90625" style="1" customWidth="1"/>
    <col min="7697" max="7697" width="4.453125" style="1" customWidth="1"/>
    <col min="7698" max="7700" width="3.90625" style="1" customWidth="1"/>
    <col min="7701" max="7701" width="4.1796875" style="1" customWidth="1"/>
    <col min="7702" max="7703" width="3.90625" style="1" customWidth="1"/>
    <col min="7704" max="7704" width="4.453125" style="1" customWidth="1"/>
    <col min="7705" max="7708" width="3.90625" style="1" customWidth="1"/>
    <col min="7709" max="7717" width="4.36328125" style="1" customWidth="1"/>
    <col min="7718" max="7718" width="6.36328125" style="1" customWidth="1"/>
    <col min="7719" max="7724" width="4.36328125" style="1" customWidth="1"/>
    <col min="7725" max="7727" width="3.90625" style="1" customWidth="1"/>
    <col min="7728" max="7728" width="6.1796875" style="1" customWidth="1"/>
    <col min="7729" max="7731" width="3.90625" style="1" customWidth="1"/>
    <col min="7732" max="7942" width="11.54296875" style="1"/>
    <col min="7943" max="7945" width="3.90625" style="1" customWidth="1"/>
    <col min="7946" max="7946" width="4.453125" style="1" customWidth="1"/>
    <col min="7947" max="7952" width="3.90625" style="1" customWidth="1"/>
    <col min="7953" max="7953" width="4.453125" style="1" customWidth="1"/>
    <col min="7954" max="7956" width="3.90625" style="1" customWidth="1"/>
    <col min="7957" max="7957" width="4.1796875" style="1" customWidth="1"/>
    <col min="7958" max="7959" width="3.90625" style="1" customWidth="1"/>
    <col min="7960" max="7960" width="4.453125" style="1" customWidth="1"/>
    <col min="7961" max="7964" width="3.90625" style="1" customWidth="1"/>
    <col min="7965" max="7973" width="4.36328125" style="1" customWidth="1"/>
    <col min="7974" max="7974" width="6.36328125" style="1" customWidth="1"/>
    <col min="7975" max="7980" width="4.36328125" style="1" customWidth="1"/>
    <col min="7981" max="7983" width="3.90625" style="1" customWidth="1"/>
    <col min="7984" max="7984" width="6.1796875" style="1" customWidth="1"/>
    <col min="7985" max="7987" width="3.90625" style="1" customWidth="1"/>
    <col min="7988" max="8198" width="11.54296875" style="1"/>
    <col min="8199" max="8201" width="3.90625" style="1" customWidth="1"/>
    <col min="8202" max="8202" width="4.453125" style="1" customWidth="1"/>
    <col min="8203" max="8208" width="3.90625" style="1" customWidth="1"/>
    <col min="8209" max="8209" width="4.453125" style="1" customWidth="1"/>
    <col min="8210" max="8212" width="3.90625" style="1" customWidth="1"/>
    <col min="8213" max="8213" width="4.1796875" style="1" customWidth="1"/>
    <col min="8214" max="8215" width="3.90625" style="1" customWidth="1"/>
    <col min="8216" max="8216" width="4.453125" style="1" customWidth="1"/>
    <col min="8217" max="8220" width="3.90625" style="1" customWidth="1"/>
    <col min="8221" max="8229" width="4.36328125" style="1" customWidth="1"/>
    <col min="8230" max="8230" width="6.36328125" style="1" customWidth="1"/>
    <col min="8231" max="8236" width="4.36328125" style="1" customWidth="1"/>
    <col min="8237" max="8239" width="3.90625" style="1" customWidth="1"/>
    <col min="8240" max="8240" width="6.1796875" style="1" customWidth="1"/>
    <col min="8241" max="8243" width="3.90625" style="1" customWidth="1"/>
    <col min="8244" max="8454" width="11.54296875" style="1"/>
    <col min="8455" max="8457" width="3.90625" style="1" customWidth="1"/>
    <col min="8458" max="8458" width="4.453125" style="1" customWidth="1"/>
    <col min="8459" max="8464" width="3.90625" style="1" customWidth="1"/>
    <col min="8465" max="8465" width="4.453125" style="1" customWidth="1"/>
    <col min="8466" max="8468" width="3.90625" style="1" customWidth="1"/>
    <col min="8469" max="8469" width="4.1796875" style="1" customWidth="1"/>
    <col min="8470" max="8471" width="3.90625" style="1" customWidth="1"/>
    <col min="8472" max="8472" width="4.453125" style="1" customWidth="1"/>
    <col min="8473" max="8476" width="3.90625" style="1" customWidth="1"/>
    <col min="8477" max="8485" width="4.36328125" style="1" customWidth="1"/>
    <col min="8486" max="8486" width="6.36328125" style="1" customWidth="1"/>
    <col min="8487" max="8492" width="4.36328125" style="1" customWidth="1"/>
    <col min="8493" max="8495" width="3.90625" style="1" customWidth="1"/>
    <col min="8496" max="8496" width="6.1796875" style="1" customWidth="1"/>
    <col min="8497" max="8499" width="3.90625" style="1" customWidth="1"/>
    <col min="8500" max="8710" width="11.54296875" style="1"/>
    <col min="8711" max="8713" width="3.90625" style="1" customWidth="1"/>
    <col min="8714" max="8714" width="4.453125" style="1" customWidth="1"/>
    <col min="8715" max="8720" width="3.90625" style="1" customWidth="1"/>
    <col min="8721" max="8721" width="4.453125" style="1" customWidth="1"/>
    <col min="8722" max="8724" width="3.90625" style="1" customWidth="1"/>
    <col min="8725" max="8725" width="4.1796875" style="1" customWidth="1"/>
    <col min="8726" max="8727" width="3.90625" style="1" customWidth="1"/>
    <col min="8728" max="8728" width="4.453125" style="1" customWidth="1"/>
    <col min="8729" max="8732" width="3.90625" style="1" customWidth="1"/>
    <col min="8733" max="8741" width="4.36328125" style="1" customWidth="1"/>
    <col min="8742" max="8742" width="6.36328125" style="1" customWidth="1"/>
    <col min="8743" max="8748" width="4.36328125" style="1" customWidth="1"/>
    <col min="8749" max="8751" width="3.90625" style="1" customWidth="1"/>
    <col min="8752" max="8752" width="6.1796875" style="1" customWidth="1"/>
    <col min="8753" max="8755" width="3.90625" style="1" customWidth="1"/>
    <col min="8756" max="8966" width="11.54296875" style="1"/>
    <col min="8967" max="8969" width="3.90625" style="1" customWidth="1"/>
    <col min="8970" max="8970" width="4.453125" style="1" customWidth="1"/>
    <col min="8971" max="8976" width="3.90625" style="1" customWidth="1"/>
    <col min="8977" max="8977" width="4.453125" style="1" customWidth="1"/>
    <col min="8978" max="8980" width="3.90625" style="1" customWidth="1"/>
    <col min="8981" max="8981" width="4.1796875" style="1" customWidth="1"/>
    <col min="8982" max="8983" width="3.90625" style="1" customWidth="1"/>
    <col min="8984" max="8984" width="4.453125" style="1" customWidth="1"/>
    <col min="8985" max="8988" width="3.90625" style="1" customWidth="1"/>
    <col min="8989" max="8997" width="4.36328125" style="1" customWidth="1"/>
    <col min="8998" max="8998" width="6.36328125" style="1" customWidth="1"/>
    <col min="8999" max="9004" width="4.36328125" style="1" customWidth="1"/>
    <col min="9005" max="9007" width="3.90625" style="1" customWidth="1"/>
    <col min="9008" max="9008" width="6.1796875" style="1" customWidth="1"/>
    <col min="9009" max="9011" width="3.90625" style="1" customWidth="1"/>
    <col min="9012" max="9222" width="11.54296875" style="1"/>
    <col min="9223" max="9225" width="3.90625" style="1" customWidth="1"/>
    <col min="9226" max="9226" width="4.453125" style="1" customWidth="1"/>
    <col min="9227" max="9232" width="3.90625" style="1" customWidth="1"/>
    <col min="9233" max="9233" width="4.453125" style="1" customWidth="1"/>
    <col min="9234" max="9236" width="3.90625" style="1" customWidth="1"/>
    <col min="9237" max="9237" width="4.1796875" style="1" customWidth="1"/>
    <col min="9238" max="9239" width="3.90625" style="1" customWidth="1"/>
    <col min="9240" max="9240" width="4.453125" style="1" customWidth="1"/>
    <col min="9241" max="9244" width="3.90625" style="1" customWidth="1"/>
    <col min="9245" max="9253" width="4.36328125" style="1" customWidth="1"/>
    <col min="9254" max="9254" width="6.36328125" style="1" customWidth="1"/>
    <col min="9255" max="9260" width="4.36328125" style="1" customWidth="1"/>
    <col min="9261" max="9263" width="3.90625" style="1" customWidth="1"/>
    <col min="9264" max="9264" width="6.1796875" style="1" customWidth="1"/>
    <col min="9265" max="9267" width="3.90625" style="1" customWidth="1"/>
    <col min="9268" max="9478" width="11.54296875" style="1"/>
    <col min="9479" max="9481" width="3.90625" style="1" customWidth="1"/>
    <col min="9482" max="9482" width="4.453125" style="1" customWidth="1"/>
    <col min="9483" max="9488" width="3.90625" style="1" customWidth="1"/>
    <col min="9489" max="9489" width="4.453125" style="1" customWidth="1"/>
    <col min="9490" max="9492" width="3.90625" style="1" customWidth="1"/>
    <col min="9493" max="9493" width="4.1796875" style="1" customWidth="1"/>
    <col min="9494" max="9495" width="3.90625" style="1" customWidth="1"/>
    <col min="9496" max="9496" width="4.453125" style="1" customWidth="1"/>
    <col min="9497" max="9500" width="3.90625" style="1" customWidth="1"/>
    <col min="9501" max="9509" width="4.36328125" style="1" customWidth="1"/>
    <col min="9510" max="9510" width="6.36328125" style="1" customWidth="1"/>
    <col min="9511" max="9516" width="4.36328125" style="1" customWidth="1"/>
    <col min="9517" max="9519" width="3.90625" style="1" customWidth="1"/>
    <col min="9520" max="9520" width="6.1796875" style="1" customWidth="1"/>
    <col min="9521" max="9523" width="3.90625" style="1" customWidth="1"/>
    <col min="9524" max="9734" width="11.54296875" style="1"/>
    <col min="9735" max="9737" width="3.90625" style="1" customWidth="1"/>
    <col min="9738" max="9738" width="4.453125" style="1" customWidth="1"/>
    <col min="9739" max="9744" width="3.90625" style="1" customWidth="1"/>
    <col min="9745" max="9745" width="4.453125" style="1" customWidth="1"/>
    <col min="9746" max="9748" width="3.90625" style="1" customWidth="1"/>
    <col min="9749" max="9749" width="4.1796875" style="1" customWidth="1"/>
    <col min="9750" max="9751" width="3.90625" style="1" customWidth="1"/>
    <col min="9752" max="9752" width="4.453125" style="1" customWidth="1"/>
    <col min="9753" max="9756" width="3.90625" style="1" customWidth="1"/>
    <col min="9757" max="9765" width="4.36328125" style="1" customWidth="1"/>
    <col min="9766" max="9766" width="6.36328125" style="1" customWidth="1"/>
    <col min="9767" max="9772" width="4.36328125" style="1" customWidth="1"/>
    <col min="9773" max="9775" width="3.90625" style="1" customWidth="1"/>
    <col min="9776" max="9776" width="6.1796875" style="1" customWidth="1"/>
    <col min="9777" max="9779" width="3.90625" style="1" customWidth="1"/>
    <col min="9780" max="9990" width="11.54296875" style="1"/>
    <col min="9991" max="9993" width="3.90625" style="1" customWidth="1"/>
    <col min="9994" max="9994" width="4.453125" style="1" customWidth="1"/>
    <col min="9995" max="10000" width="3.90625" style="1" customWidth="1"/>
    <col min="10001" max="10001" width="4.453125" style="1" customWidth="1"/>
    <col min="10002" max="10004" width="3.90625" style="1" customWidth="1"/>
    <col min="10005" max="10005" width="4.1796875" style="1" customWidth="1"/>
    <col min="10006" max="10007" width="3.90625" style="1" customWidth="1"/>
    <col min="10008" max="10008" width="4.453125" style="1" customWidth="1"/>
    <col min="10009" max="10012" width="3.90625" style="1" customWidth="1"/>
    <col min="10013" max="10021" width="4.36328125" style="1" customWidth="1"/>
    <col min="10022" max="10022" width="6.36328125" style="1" customWidth="1"/>
    <col min="10023" max="10028" width="4.36328125" style="1" customWidth="1"/>
    <col min="10029" max="10031" width="3.90625" style="1" customWidth="1"/>
    <col min="10032" max="10032" width="6.1796875" style="1" customWidth="1"/>
    <col min="10033" max="10035" width="3.90625" style="1" customWidth="1"/>
    <col min="10036" max="10246" width="11.54296875" style="1"/>
    <col min="10247" max="10249" width="3.90625" style="1" customWidth="1"/>
    <col min="10250" max="10250" width="4.453125" style="1" customWidth="1"/>
    <col min="10251" max="10256" width="3.90625" style="1" customWidth="1"/>
    <col min="10257" max="10257" width="4.453125" style="1" customWidth="1"/>
    <col min="10258" max="10260" width="3.90625" style="1" customWidth="1"/>
    <col min="10261" max="10261" width="4.1796875" style="1" customWidth="1"/>
    <col min="10262" max="10263" width="3.90625" style="1" customWidth="1"/>
    <col min="10264" max="10264" width="4.453125" style="1" customWidth="1"/>
    <col min="10265" max="10268" width="3.90625" style="1" customWidth="1"/>
    <col min="10269" max="10277" width="4.36328125" style="1" customWidth="1"/>
    <col min="10278" max="10278" width="6.36328125" style="1" customWidth="1"/>
    <col min="10279" max="10284" width="4.36328125" style="1" customWidth="1"/>
    <col min="10285" max="10287" width="3.90625" style="1" customWidth="1"/>
    <col min="10288" max="10288" width="6.1796875" style="1" customWidth="1"/>
    <col min="10289" max="10291" width="3.90625" style="1" customWidth="1"/>
    <col min="10292" max="10502" width="11.54296875" style="1"/>
    <col min="10503" max="10505" width="3.90625" style="1" customWidth="1"/>
    <col min="10506" max="10506" width="4.453125" style="1" customWidth="1"/>
    <col min="10507" max="10512" width="3.90625" style="1" customWidth="1"/>
    <col min="10513" max="10513" width="4.453125" style="1" customWidth="1"/>
    <col min="10514" max="10516" width="3.90625" style="1" customWidth="1"/>
    <col min="10517" max="10517" width="4.1796875" style="1" customWidth="1"/>
    <col min="10518" max="10519" width="3.90625" style="1" customWidth="1"/>
    <col min="10520" max="10520" width="4.453125" style="1" customWidth="1"/>
    <col min="10521" max="10524" width="3.90625" style="1" customWidth="1"/>
    <col min="10525" max="10533" width="4.36328125" style="1" customWidth="1"/>
    <col min="10534" max="10534" width="6.36328125" style="1" customWidth="1"/>
    <col min="10535" max="10540" width="4.36328125" style="1" customWidth="1"/>
    <col min="10541" max="10543" width="3.90625" style="1" customWidth="1"/>
    <col min="10544" max="10544" width="6.1796875" style="1" customWidth="1"/>
    <col min="10545" max="10547" width="3.90625" style="1" customWidth="1"/>
    <col min="10548" max="10758" width="11.54296875" style="1"/>
    <col min="10759" max="10761" width="3.90625" style="1" customWidth="1"/>
    <col min="10762" max="10762" width="4.453125" style="1" customWidth="1"/>
    <col min="10763" max="10768" width="3.90625" style="1" customWidth="1"/>
    <col min="10769" max="10769" width="4.453125" style="1" customWidth="1"/>
    <col min="10770" max="10772" width="3.90625" style="1" customWidth="1"/>
    <col min="10773" max="10773" width="4.1796875" style="1" customWidth="1"/>
    <col min="10774" max="10775" width="3.90625" style="1" customWidth="1"/>
    <col min="10776" max="10776" width="4.453125" style="1" customWidth="1"/>
    <col min="10777" max="10780" width="3.90625" style="1" customWidth="1"/>
    <col min="10781" max="10789" width="4.36328125" style="1" customWidth="1"/>
    <col min="10790" max="10790" width="6.36328125" style="1" customWidth="1"/>
    <col min="10791" max="10796" width="4.36328125" style="1" customWidth="1"/>
    <col min="10797" max="10799" width="3.90625" style="1" customWidth="1"/>
    <col min="10800" max="10800" width="6.1796875" style="1" customWidth="1"/>
    <col min="10801" max="10803" width="3.90625" style="1" customWidth="1"/>
    <col min="10804" max="11014" width="11.54296875" style="1"/>
    <col min="11015" max="11017" width="3.90625" style="1" customWidth="1"/>
    <col min="11018" max="11018" width="4.453125" style="1" customWidth="1"/>
    <col min="11019" max="11024" width="3.90625" style="1" customWidth="1"/>
    <col min="11025" max="11025" width="4.453125" style="1" customWidth="1"/>
    <col min="11026" max="11028" width="3.90625" style="1" customWidth="1"/>
    <col min="11029" max="11029" width="4.1796875" style="1" customWidth="1"/>
    <col min="11030" max="11031" width="3.90625" style="1" customWidth="1"/>
    <col min="11032" max="11032" width="4.453125" style="1" customWidth="1"/>
    <col min="11033" max="11036" width="3.90625" style="1" customWidth="1"/>
    <col min="11037" max="11045" width="4.36328125" style="1" customWidth="1"/>
    <col min="11046" max="11046" width="6.36328125" style="1" customWidth="1"/>
    <col min="11047" max="11052" width="4.36328125" style="1" customWidth="1"/>
    <col min="11053" max="11055" width="3.90625" style="1" customWidth="1"/>
    <col min="11056" max="11056" width="6.1796875" style="1" customWidth="1"/>
    <col min="11057" max="11059" width="3.90625" style="1" customWidth="1"/>
    <col min="11060" max="11270" width="11.54296875" style="1"/>
    <col min="11271" max="11273" width="3.90625" style="1" customWidth="1"/>
    <col min="11274" max="11274" width="4.453125" style="1" customWidth="1"/>
    <col min="11275" max="11280" width="3.90625" style="1" customWidth="1"/>
    <col min="11281" max="11281" width="4.453125" style="1" customWidth="1"/>
    <col min="11282" max="11284" width="3.90625" style="1" customWidth="1"/>
    <col min="11285" max="11285" width="4.1796875" style="1" customWidth="1"/>
    <col min="11286" max="11287" width="3.90625" style="1" customWidth="1"/>
    <col min="11288" max="11288" width="4.453125" style="1" customWidth="1"/>
    <col min="11289" max="11292" width="3.90625" style="1" customWidth="1"/>
    <col min="11293" max="11301" width="4.36328125" style="1" customWidth="1"/>
    <col min="11302" max="11302" width="6.36328125" style="1" customWidth="1"/>
    <col min="11303" max="11308" width="4.36328125" style="1" customWidth="1"/>
    <col min="11309" max="11311" width="3.90625" style="1" customWidth="1"/>
    <col min="11312" max="11312" width="6.1796875" style="1" customWidth="1"/>
    <col min="11313" max="11315" width="3.90625" style="1" customWidth="1"/>
    <col min="11316" max="11526" width="11.54296875" style="1"/>
    <col min="11527" max="11529" width="3.90625" style="1" customWidth="1"/>
    <col min="11530" max="11530" width="4.453125" style="1" customWidth="1"/>
    <col min="11531" max="11536" width="3.90625" style="1" customWidth="1"/>
    <col min="11537" max="11537" width="4.453125" style="1" customWidth="1"/>
    <col min="11538" max="11540" width="3.90625" style="1" customWidth="1"/>
    <col min="11541" max="11541" width="4.1796875" style="1" customWidth="1"/>
    <col min="11542" max="11543" width="3.90625" style="1" customWidth="1"/>
    <col min="11544" max="11544" width="4.453125" style="1" customWidth="1"/>
    <col min="11545" max="11548" width="3.90625" style="1" customWidth="1"/>
    <col min="11549" max="11557" width="4.36328125" style="1" customWidth="1"/>
    <col min="11558" max="11558" width="6.36328125" style="1" customWidth="1"/>
    <col min="11559" max="11564" width="4.36328125" style="1" customWidth="1"/>
    <col min="11565" max="11567" width="3.90625" style="1" customWidth="1"/>
    <col min="11568" max="11568" width="6.1796875" style="1" customWidth="1"/>
    <col min="11569" max="11571" width="3.90625" style="1" customWidth="1"/>
    <col min="11572" max="11782" width="11.54296875" style="1"/>
    <col min="11783" max="11785" width="3.90625" style="1" customWidth="1"/>
    <col min="11786" max="11786" width="4.453125" style="1" customWidth="1"/>
    <col min="11787" max="11792" width="3.90625" style="1" customWidth="1"/>
    <col min="11793" max="11793" width="4.453125" style="1" customWidth="1"/>
    <col min="11794" max="11796" width="3.90625" style="1" customWidth="1"/>
    <col min="11797" max="11797" width="4.1796875" style="1" customWidth="1"/>
    <col min="11798" max="11799" width="3.90625" style="1" customWidth="1"/>
    <col min="11800" max="11800" width="4.453125" style="1" customWidth="1"/>
    <col min="11801" max="11804" width="3.90625" style="1" customWidth="1"/>
    <col min="11805" max="11813" width="4.36328125" style="1" customWidth="1"/>
    <col min="11814" max="11814" width="6.36328125" style="1" customWidth="1"/>
    <col min="11815" max="11820" width="4.36328125" style="1" customWidth="1"/>
    <col min="11821" max="11823" width="3.90625" style="1" customWidth="1"/>
    <col min="11824" max="11824" width="6.1796875" style="1" customWidth="1"/>
    <col min="11825" max="11827" width="3.90625" style="1" customWidth="1"/>
    <col min="11828" max="12038" width="11.54296875" style="1"/>
    <col min="12039" max="12041" width="3.90625" style="1" customWidth="1"/>
    <col min="12042" max="12042" width="4.453125" style="1" customWidth="1"/>
    <col min="12043" max="12048" width="3.90625" style="1" customWidth="1"/>
    <col min="12049" max="12049" width="4.453125" style="1" customWidth="1"/>
    <col min="12050" max="12052" width="3.90625" style="1" customWidth="1"/>
    <col min="12053" max="12053" width="4.1796875" style="1" customWidth="1"/>
    <col min="12054" max="12055" width="3.90625" style="1" customWidth="1"/>
    <col min="12056" max="12056" width="4.453125" style="1" customWidth="1"/>
    <col min="12057" max="12060" width="3.90625" style="1" customWidth="1"/>
    <col min="12061" max="12069" width="4.36328125" style="1" customWidth="1"/>
    <col min="12070" max="12070" width="6.36328125" style="1" customWidth="1"/>
    <col min="12071" max="12076" width="4.36328125" style="1" customWidth="1"/>
    <col min="12077" max="12079" width="3.90625" style="1" customWidth="1"/>
    <col min="12080" max="12080" width="6.1796875" style="1" customWidth="1"/>
    <col min="12081" max="12083" width="3.90625" style="1" customWidth="1"/>
    <col min="12084" max="12294" width="11.54296875" style="1"/>
    <col min="12295" max="12297" width="3.90625" style="1" customWidth="1"/>
    <col min="12298" max="12298" width="4.453125" style="1" customWidth="1"/>
    <col min="12299" max="12304" width="3.90625" style="1" customWidth="1"/>
    <col min="12305" max="12305" width="4.453125" style="1" customWidth="1"/>
    <col min="12306" max="12308" width="3.90625" style="1" customWidth="1"/>
    <col min="12309" max="12309" width="4.1796875" style="1" customWidth="1"/>
    <col min="12310" max="12311" width="3.90625" style="1" customWidth="1"/>
    <col min="12312" max="12312" width="4.453125" style="1" customWidth="1"/>
    <col min="12313" max="12316" width="3.90625" style="1" customWidth="1"/>
    <col min="12317" max="12325" width="4.36328125" style="1" customWidth="1"/>
    <col min="12326" max="12326" width="6.36328125" style="1" customWidth="1"/>
    <col min="12327" max="12332" width="4.36328125" style="1" customWidth="1"/>
    <col min="12333" max="12335" width="3.90625" style="1" customWidth="1"/>
    <col min="12336" max="12336" width="6.1796875" style="1" customWidth="1"/>
    <col min="12337" max="12339" width="3.90625" style="1" customWidth="1"/>
    <col min="12340" max="12550" width="11.54296875" style="1"/>
    <col min="12551" max="12553" width="3.90625" style="1" customWidth="1"/>
    <col min="12554" max="12554" width="4.453125" style="1" customWidth="1"/>
    <col min="12555" max="12560" width="3.90625" style="1" customWidth="1"/>
    <col min="12561" max="12561" width="4.453125" style="1" customWidth="1"/>
    <col min="12562" max="12564" width="3.90625" style="1" customWidth="1"/>
    <col min="12565" max="12565" width="4.1796875" style="1" customWidth="1"/>
    <col min="12566" max="12567" width="3.90625" style="1" customWidth="1"/>
    <col min="12568" max="12568" width="4.453125" style="1" customWidth="1"/>
    <col min="12569" max="12572" width="3.90625" style="1" customWidth="1"/>
    <col min="12573" max="12581" width="4.36328125" style="1" customWidth="1"/>
    <col min="12582" max="12582" width="6.36328125" style="1" customWidth="1"/>
    <col min="12583" max="12588" width="4.36328125" style="1" customWidth="1"/>
    <col min="12589" max="12591" width="3.90625" style="1" customWidth="1"/>
    <col min="12592" max="12592" width="6.1796875" style="1" customWidth="1"/>
    <col min="12593" max="12595" width="3.90625" style="1" customWidth="1"/>
    <col min="12596" max="12806" width="11.54296875" style="1"/>
    <col min="12807" max="12809" width="3.90625" style="1" customWidth="1"/>
    <col min="12810" max="12810" width="4.453125" style="1" customWidth="1"/>
    <col min="12811" max="12816" width="3.90625" style="1" customWidth="1"/>
    <col min="12817" max="12817" width="4.453125" style="1" customWidth="1"/>
    <col min="12818" max="12820" width="3.90625" style="1" customWidth="1"/>
    <col min="12821" max="12821" width="4.1796875" style="1" customWidth="1"/>
    <col min="12822" max="12823" width="3.90625" style="1" customWidth="1"/>
    <col min="12824" max="12824" width="4.453125" style="1" customWidth="1"/>
    <col min="12825" max="12828" width="3.90625" style="1" customWidth="1"/>
    <col min="12829" max="12837" width="4.36328125" style="1" customWidth="1"/>
    <col min="12838" max="12838" width="6.36328125" style="1" customWidth="1"/>
    <col min="12839" max="12844" width="4.36328125" style="1" customWidth="1"/>
    <col min="12845" max="12847" width="3.90625" style="1" customWidth="1"/>
    <col min="12848" max="12848" width="6.1796875" style="1" customWidth="1"/>
    <col min="12849" max="12851" width="3.90625" style="1" customWidth="1"/>
    <col min="12852" max="13062" width="11.54296875" style="1"/>
    <col min="13063" max="13065" width="3.90625" style="1" customWidth="1"/>
    <col min="13066" max="13066" width="4.453125" style="1" customWidth="1"/>
    <col min="13067" max="13072" width="3.90625" style="1" customWidth="1"/>
    <col min="13073" max="13073" width="4.453125" style="1" customWidth="1"/>
    <col min="13074" max="13076" width="3.90625" style="1" customWidth="1"/>
    <col min="13077" max="13077" width="4.1796875" style="1" customWidth="1"/>
    <col min="13078" max="13079" width="3.90625" style="1" customWidth="1"/>
    <col min="13080" max="13080" width="4.453125" style="1" customWidth="1"/>
    <col min="13081" max="13084" width="3.90625" style="1" customWidth="1"/>
    <col min="13085" max="13093" width="4.36328125" style="1" customWidth="1"/>
    <col min="13094" max="13094" width="6.36328125" style="1" customWidth="1"/>
    <col min="13095" max="13100" width="4.36328125" style="1" customWidth="1"/>
    <col min="13101" max="13103" width="3.90625" style="1" customWidth="1"/>
    <col min="13104" max="13104" width="6.1796875" style="1" customWidth="1"/>
    <col min="13105" max="13107" width="3.90625" style="1" customWidth="1"/>
    <col min="13108" max="13318" width="11.54296875" style="1"/>
    <col min="13319" max="13321" width="3.90625" style="1" customWidth="1"/>
    <col min="13322" max="13322" width="4.453125" style="1" customWidth="1"/>
    <col min="13323" max="13328" width="3.90625" style="1" customWidth="1"/>
    <col min="13329" max="13329" width="4.453125" style="1" customWidth="1"/>
    <col min="13330" max="13332" width="3.90625" style="1" customWidth="1"/>
    <col min="13333" max="13333" width="4.1796875" style="1" customWidth="1"/>
    <col min="13334" max="13335" width="3.90625" style="1" customWidth="1"/>
    <col min="13336" max="13336" width="4.453125" style="1" customWidth="1"/>
    <col min="13337" max="13340" width="3.90625" style="1" customWidth="1"/>
    <col min="13341" max="13349" width="4.36328125" style="1" customWidth="1"/>
    <col min="13350" max="13350" width="6.36328125" style="1" customWidth="1"/>
    <col min="13351" max="13356" width="4.36328125" style="1" customWidth="1"/>
    <col min="13357" max="13359" width="3.90625" style="1" customWidth="1"/>
    <col min="13360" max="13360" width="6.1796875" style="1" customWidth="1"/>
    <col min="13361" max="13363" width="3.90625" style="1" customWidth="1"/>
    <col min="13364" max="13574" width="11.54296875" style="1"/>
    <col min="13575" max="13577" width="3.90625" style="1" customWidth="1"/>
    <col min="13578" max="13578" width="4.453125" style="1" customWidth="1"/>
    <col min="13579" max="13584" width="3.90625" style="1" customWidth="1"/>
    <col min="13585" max="13585" width="4.453125" style="1" customWidth="1"/>
    <col min="13586" max="13588" width="3.90625" style="1" customWidth="1"/>
    <col min="13589" max="13589" width="4.1796875" style="1" customWidth="1"/>
    <col min="13590" max="13591" width="3.90625" style="1" customWidth="1"/>
    <col min="13592" max="13592" width="4.453125" style="1" customWidth="1"/>
    <col min="13593" max="13596" width="3.90625" style="1" customWidth="1"/>
    <col min="13597" max="13605" width="4.36328125" style="1" customWidth="1"/>
    <col min="13606" max="13606" width="6.36328125" style="1" customWidth="1"/>
    <col min="13607" max="13612" width="4.36328125" style="1" customWidth="1"/>
    <col min="13613" max="13615" width="3.90625" style="1" customWidth="1"/>
    <col min="13616" max="13616" width="6.1796875" style="1" customWidth="1"/>
    <col min="13617" max="13619" width="3.90625" style="1" customWidth="1"/>
    <col min="13620" max="13830" width="11.54296875" style="1"/>
    <col min="13831" max="13833" width="3.90625" style="1" customWidth="1"/>
    <col min="13834" max="13834" width="4.453125" style="1" customWidth="1"/>
    <col min="13835" max="13840" width="3.90625" style="1" customWidth="1"/>
    <col min="13841" max="13841" width="4.453125" style="1" customWidth="1"/>
    <col min="13842" max="13844" width="3.90625" style="1" customWidth="1"/>
    <col min="13845" max="13845" width="4.1796875" style="1" customWidth="1"/>
    <col min="13846" max="13847" width="3.90625" style="1" customWidth="1"/>
    <col min="13848" max="13848" width="4.453125" style="1" customWidth="1"/>
    <col min="13849" max="13852" width="3.90625" style="1" customWidth="1"/>
    <col min="13853" max="13861" width="4.36328125" style="1" customWidth="1"/>
    <col min="13862" max="13862" width="6.36328125" style="1" customWidth="1"/>
    <col min="13863" max="13868" width="4.36328125" style="1" customWidth="1"/>
    <col min="13869" max="13871" width="3.90625" style="1" customWidth="1"/>
    <col min="13872" max="13872" width="6.1796875" style="1" customWidth="1"/>
    <col min="13873" max="13875" width="3.90625" style="1" customWidth="1"/>
    <col min="13876" max="14086" width="11.54296875" style="1"/>
    <col min="14087" max="14089" width="3.90625" style="1" customWidth="1"/>
    <col min="14090" max="14090" width="4.453125" style="1" customWidth="1"/>
    <col min="14091" max="14096" width="3.90625" style="1" customWidth="1"/>
    <col min="14097" max="14097" width="4.453125" style="1" customWidth="1"/>
    <col min="14098" max="14100" width="3.90625" style="1" customWidth="1"/>
    <col min="14101" max="14101" width="4.1796875" style="1" customWidth="1"/>
    <col min="14102" max="14103" width="3.90625" style="1" customWidth="1"/>
    <col min="14104" max="14104" width="4.453125" style="1" customWidth="1"/>
    <col min="14105" max="14108" width="3.90625" style="1" customWidth="1"/>
    <col min="14109" max="14117" width="4.36328125" style="1" customWidth="1"/>
    <col min="14118" max="14118" width="6.36328125" style="1" customWidth="1"/>
    <col min="14119" max="14124" width="4.36328125" style="1" customWidth="1"/>
    <col min="14125" max="14127" width="3.90625" style="1" customWidth="1"/>
    <col min="14128" max="14128" width="6.1796875" style="1" customWidth="1"/>
    <col min="14129" max="14131" width="3.90625" style="1" customWidth="1"/>
    <col min="14132" max="14342" width="11.54296875" style="1"/>
    <col min="14343" max="14345" width="3.90625" style="1" customWidth="1"/>
    <col min="14346" max="14346" width="4.453125" style="1" customWidth="1"/>
    <col min="14347" max="14352" width="3.90625" style="1" customWidth="1"/>
    <col min="14353" max="14353" width="4.453125" style="1" customWidth="1"/>
    <col min="14354" max="14356" width="3.90625" style="1" customWidth="1"/>
    <col min="14357" max="14357" width="4.1796875" style="1" customWidth="1"/>
    <col min="14358" max="14359" width="3.90625" style="1" customWidth="1"/>
    <col min="14360" max="14360" width="4.453125" style="1" customWidth="1"/>
    <col min="14361" max="14364" width="3.90625" style="1" customWidth="1"/>
    <col min="14365" max="14373" width="4.36328125" style="1" customWidth="1"/>
    <col min="14374" max="14374" width="6.36328125" style="1" customWidth="1"/>
    <col min="14375" max="14380" width="4.36328125" style="1" customWidth="1"/>
    <col min="14381" max="14383" width="3.90625" style="1" customWidth="1"/>
    <col min="14384" max="14384" width="6.1796875" style="1" customWidth="1"/>
    <col min="14385" max="14387" width="3.90625" style="1" customWidth="1"/>
    <col min="14388" max="14598" width="11.54296875" style="1"/>
    <col min="14599" max="14601" width="3.90625" style="1" customWidth="1"/>
    <col min="14602" max="14602" width="4.453125" style="1" customWidth="1"/>
    <col min="14603" max="14608" width="3.90625" style="1" customWidth="1"/>
    <col min="14609" max="14609" width="4.453125" style="1" customWidth="1"/>
    <col min="14610" max="14612" width="3.90625" style="1" customWidth="1"/>
    <col min="14613" max="14613" width="4.1796875" style="1" customWidth="1"/>
    <col min="14614" max="14615" width="3.90625" style="1" customWidth="1"/>
    <col min="14616" max="14616" width="4.453125" style="1" customWidth="1"/>
    <col min="14617" max="14620" width="3.90625" style="1" customWidth="1"/>
    <col min="14621" max="14629" width="4.36328125" style="1" customWidth="1"/>
    <col min="14630" max="14630" width="6.36328125" style="1" customWidth="1"/>
    <col min="14631" max="14636" width="4.36328125" style="1" customWidth="1"/>
    <col min="14637" max="14639" width="3.90625" style="1" customWidth="1"/>
    <col min="14640" max="14640" width="6.1796875" style="1" customWidth="1"/>
    <col min="14641" max="14643" width="3.90625" style="1" customWidth="1"/>
    <col min="14644" max="14854" width="11.54296875" style="1"/>
    <col min="14855" max="14857" width="3.90625" style="1" customWidth="1"/>
    <col min="14858" max="14858" width="4.453125" style="1" customWidth="1"/>
    <col min="14859" max="14864" width="3.90625" style="1" customWidth="1"/>
    <col min="14865" max="14865" width="4.453125" style="1" customWidth="1"/>
    <col min="14866" max="14868" width="3.90625" style="1" customWidth="1"/>
    <col min="14869" max="14869" width="4.1796875" style="1" customWidth="1"/>
    <col min="14870" max="14871" width="3.90625" style="1" customWidth="1"/>
    <col min="14872" max="14872" width="4.453125" style="1" customWidth="1"/>
    <col min="14873" max="14876" width="3.90625" style="1" customWidth="1"/>
    <col min="14877" max="14885" width="4.36328125" style="1" customWidth="1"/>
    <col min="14886" max="14886" width="6.36328125" style="1" customWidth="1"/>
    <col min="14887" max="14892" width="4.36328125" style="1" customWidth="1"/>
    <col min="14893" max="14895" width="3.90625" style="1" customWidth="1"/>
    <col min="14896" max="14896" width="6.1796875" style="1" customWidth="1"/>
    <col min="14897" max="14899" width="3.90625" style="1" customWidth="1"/>
    <col min="14900" max="15110" width="11.54296875" style="1"/>
    <col min="15111" max="15113" width="3.90625" style="1" customWidth="1"/>
    <col min="15114" max="15114" width="4.453125" style="1" customWidth="1"/>
    <col min="15115" max="15120" width="3.90625" style="1" customWidth="1"/>
    <col min="15121" max="15121" width="4.453125" style="1" customWidth="1"/>
    <col min="15122" max="15124" width="3.90625" style="1" customWidth="1"/>
    <col min="15125" max="15125" width="4.1796875" style="1" customWidth="1"/>
    <col min="15126" max="15127" width="3.90625" style="1" customWidth="1"/>
    <col min="15128" max="15128" width="4.453125" style="1" customWidth="1"/>
    <col min="15129" max="15132" width="3.90625" style="1" customWidth="1"/>
    <col min="15133" max="15141" width="4.36328125" style="1" customWidth="1"/>
    <col min="15142" max="15142" width="6.36328125" style="1" customWidth="1"/>
    <col min="15143" max="15148" width="4.36328125" style="1" customWidth="1"/>
    <col min="15149" max="15151" width="3.90625" style="1" customWidth="1"/>
    <col min="15152" max="15152" width="6.1796875" style="1" customWidth="1"/>
    <col min="15153" max="15155" width="3.90625" style="1" customWidth="1"/>
    <col min="15156" max="15366" width="11.54296875" style="1"/>
    <col min="15367" max="15369" width="3.90625" style="1" customWidth="1"/>
    <col min="15370" max="15370" width="4.453125" style="1" customWidth="1"/>
    <col min="15371" max="15376" width="3.90625" style="1" customWidth="1"/>
    <col min="15377" max="15377" width="4.453125" style="1" customWidth="1"/>
    <col min="15378" max="15380" width="3.90625" style="1" customWidth="1"/>
    <col min="15381" max="15381" width="4.1796875" style="1" customWidth="1"/>
    <col min="15382" max="15383" width="3.90625" style="1" customWidth="1"/>
    <col min="15384" max="15384" width="4.453125" style="1" customWidth="1"/>
    <col min="15385" max="15388" width="3.90625" style="1" customWidth="1"/>
    <col min="15389" max="15397" width="4.36328125" style="1" customWidth="1"/>
    <col min="15398" max="15398" width="6.36328125" style="1" customWidth="1"/>
    <col min="15399" max="15404" width="4.36328125" style="1" customWidth="1"/>
    <col min="15405" max="15407" width="3.90625" style="1" customWidth="1"/>
    <col min="15408" max="15408" width="6.1796875" style="1" customWidth="1"/>
    <col min="15409" max="15411" width="3.90625" style="1" customWidth="1"/>
    <col min="15412" max="15622" width="11.54296875" style="1"/>
    <col min="15623" max="15625" width="3.90625" style="1" customWidth="1"/>
    <col min="15626" max="15626" width="4.453125" style="1" customWidth="1"/>
    <col min="15627" max="15632" width="3.90625" style="1" customWidth="1"/>
    <col min="15633" max="15633" width="4.453125" style="1" customWidth="1"/>
    <col min="15634" max="15636" width="3.90625" style="1" customWidth="1"/>
    <col min="15637" max="15637" width="4.1796875" style="1" customWidth="1"/>
    <col min="15638" max="15639" width="3.90625" style="1" customWidth="1"/>
    <col min="15640" max="15640" width="4.453125" style="1" customWidth="1"/>
    <col min="15641" max="15644" width="3.90625" style="1" customWidth="1"/>
    <col min="15645" max="15653" width="4.36328125" style="1" customWidth="1"/>
    <col min="15654" max="15654" width="6.36328125" style="1" customWidth="1"/>
    <col min="15655" max="15660" width="4.36328125" style="1" customWidth="1"/>
    <col min="15661" max="15663" width="3.90625" style="1" customWidth="1"/>
    <col min="15664" max="15664" width="6.1796875" style="1" customWidth="1"/>
    <col min="15665" max="15667" width="3.90625" style="1" customWidth="1"/>
    <col min="15668" max="15878" width="11.54296875" style="1"/>
    <col min="15879" max="15881" width="3.90625" style="1" customWidth="1"/>
    <col min="15882" max="15882" width="4.453125" style="1" customWidth="1"/>
    <col min="15883" max="15888" width="3.90625" style="1" customWidth="1"/>
    <col min="15889" max="15889" width="4.453125" style="1" customWidth="1"/>
    <col min="15890" max="15892" width="3.90625" style="1" customWidth="1"/>
    <col min="15893" max="15893" width="4.1796875" style="1" customWidth="1"/>
    <col min="15894" max="15895" width="3.90625" style="1" customWidth="1"/>
    <col min="15896" max="15896" width="4.453125" style="1" customWidth="1"/>
    <col min="15897" max="15900" width="3.90625" style="1" customWidth="1"/>
    <col min="15901" max="15909" width="4.36328125" style="1" customWidth="1"/>
    <col min="15910" max="15910" width="6.36328125" style="1" customWidth="1"/>
    <col min="15911" max="15916" width="4.36328125" style="1" customWidth="1"/>
    <col min="15917" max="15919" width="3.90625" style="1" customWidth="1"/>
    <col min="15920" max="15920" width="6.1796875" style="1" customWidth="1"/>
    <col min="15921" max="15923" width="3.90625" style="1" customWidth="1"/>
    <col min="15924" max="16134" width="11.54296875" style="1"/>
    <col min="16135" max="16137" width="3.90625" style="1" customWidth="1"/>
    <col min="16138" max="16138" width="4.453125" style="1" customWidth="1"/>
    <col min="16139" max="16144" width="3.90625" style="1" customWidth="1"/>
    <col min="16145" max="16145" width="4.453125" style="1" customWidth="1"/>
    <col min="16146" max="16148" width="3.90625" style="1" customWidth="1"/>
    <col min="16149" max="16149" width="4.1796875" style="1" customWidth="1"/>
    <col min="16150" max="16151" width="3.90625" style="1" customWidth="1"/>
    <col min="16152" max="16152" width="4.453125" style="1" customWidth="1"/>
    <col min="16153" max="16156" width="3.90625" style="1" customWidth="1"/>
    <col min="16157" max="16165" width="4.36328125" style="1" customWidth="1"/>
    <col min="16166" max="16166" width="6.36328125" style="1" customWidth="1"/>
    <col min="16167" max="16172" width="4.36328125" style="1" customWidth="1"/>
    <col min="16173" max="16175" width="3.90625" style="1" customWidth="1"/>
    <col min="16176" max="16176" width="6.1796875" style="1" customWidth="1"/>
    <col min="16177" max="16179" width="3.90625" style="1" customWidth="1"/>
    <col min="16180" max="16384" width="11.54296875" style="1"/>
  </cols>
  <sheetData>
    <row r="1" spans="1:56" x14ac:dyDescent="0.3">
      <c r="G1" s="57" t="s">
        <v>0</v>
      </c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AG1" s="3" t="s">
        <v>0</v>
      </c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56" ht="22.75" customHeight="1" x14ac:dyDescent="0.3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9" t="s">
        <v>1</v>
      </c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</row>
    <row r="3" spans="1:56" x14ac:dyDescent="0.3">
      <c r="A3" s="4"/>
      <c r="F3" s="5"/>
      <c r="X3" s="6"/>
      <c r="AV3" s="6"/>
    </row>
    <row r="4" spans="1:56" ht="15.5" x14ac:dyDescent="0.35">
      <c r="A4" s="29" t="s">
        <v>11</v>
      </c>
      <c r="B4" s="30"/>
      <c r="C4" s="30"/>
      <c r="D4" s="30"/>
      <c r="E4" s="30"/>
      <c r="F4" s="31"/>
      <c r="G4" s="32"/>
      <c r="H4" s="32"/>
      <c r="I4" s="30"/>
      <c r="J4" s="30"/>
      <c r="K4" s="30"/>
      <c r="L4" s="30"/>
      <c r="M4" s="30"/>
      <c r="N4" s="30"/>
      <c r="O4" s="30"/>
      <c r="P4" s="30"/>
      <c r="Q4" s="33"/>
      <c r="R4" s="33"/>
      <c r="S4" s="33"/>
      <c r="T4" s="33"/>
      <c r="Z4" s="4" t="str">
        <f>A4</f>
        <v>Aufgabe 1: Gegeben sind die folgenden drei Punkte.</v>
      </c>
      <c r="AX4" s="9"/>
      <c r="AY4" s="9"/>
      <c r="AZ4" s="9"/>
      <c r="BA4" s="9"/>
      <c r="BB4" s="9"/>
      <c r="BC4" s="9"/>
      <c r="BD4" s="9"/>
    </row>
    <row r="5" spans="1:56" ht="6.65" customHeight="1" x14ac:dyDescent="0.35">
      <c r="A5" s="34"/>
      <c r="B5" s="33"/>
      <c r="C5" s="33"/>
      <c r="D5" s="33"/>
      <c r="E5" s="33"/>
      <c r="F5" s="35"/>
      <c r="G5" s="36"/>
      <c r="H5" s="36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Z5" s="4"/>
      <c r="AX5" s="9"/>
      <c r="AY5" s="9"/>
      <c r="AZ5" s="9"/>
      <c r="BA5" s="9"/>
      <c r="BB5" s="9"/>
      <c r="BC5" s="9"/>
      <c r="BD5" s="9"/>
    </row>
    <row r="6" spans="1:56" ht="15.5" x14ac:dyDescent="0.35">
      <c r="A6" s="33"/>
      <c r="B6" s="37" t="str">
        <f ca="1">"P ( "&amp;Q6&amp;" | "&amp;R6&amp;" | "&amp;S6&amp;" )"</f>
        <v>P ( -1 | -3 | 2 )</v>
      </c>
      <c r="C6" s="38"/>
      <c r="D6" s="38"/>
      <c r="E6" s="38"/>
      <c r="F6" s="37"/>
      <c r="G6" s="37" t="str">
        <f ca="1">"Q ( "&amp;T6&amp;" | "&amp;U6&amp;" | "&amp;V6&amp;" )"</f>
        <v>Q ( -1 | 0 | 2 )</v>
      </c>
      <c r="H6" s="37"/>
      <c r="I6" s="33"/>
      <c r="J6" s="37"/>
      <c r="K6" s="37"/>
      <c r="L6" s="38"/>
      <c r="M6" s="37" t="str">
        <f ca="1">"R ( "&amp;W6&amp;" | "&amp;X6&amp;" | "&amp;Y6&amp;" )"</f>
        <v>R ( -5 | 3 | -4 )</v>
      </c>
      <c r="N6" s="38"/>
      <c r="O6" s="35"/>
      <c r="P6" s="38"/>
      <c r="Q6" s="39">
        <f ca="1">RANDBETWEEN(-5,5)</f>
        <v>-1</v>
      </c>
      <c r="R6" s="39">
        <f t="shared" ref="R6:Y6" ca="1" si="0">RANDBETWEEN(-5,5)</f>
        <v>-3</v>
      </c>
      <c r="S6" s="39">
        <f t="shared" ca="1" si="0"/>
        <v>2</v>
      </c>
      <c r="T6" s="39">
        <f t="shared" ca="1" si="0"/>
        <v>-1</v>
      </c>
      <c r="U6" s="8">
        <f t="shared" ca="1" si="0"/>
        <v>0</v>
      </c>
      <c r="V6" s="8">
        <f t="shared" ca="1" si="0"/>
        <v>2</v>
      </c>
      <c r="W6" s="8">
        <f t="shared" ca="1" si="0"/>
        <v>-5</v>
      </c>
      <c r="X6" s="8">
        <f t="shared" ca="1" si="0"/>
        <v>3</v>
      </c>
      <c r="Y6" s="8">
        <f t="shared" ca="1" si="0"/>
        <v>-4</v>
      </c>
      <c r="Z6" s="10"/>
      <c r="AP6" s="7"/>
      <c r="AR6" s="7"/>
      <c r="AT6" s="7"/>
      <c r="AX6" s="9"/>
      <c r="AY6" s="9" t="e">
        <f ca="1">RANK(AZ6,#REF!)</f>
        <v>#REF!</v>
      </c>
      <c r="AZ6" s="9">
        <f ca="1">RAND()</f>
        <v>0.75481321210312313</v>
      </c>
      <c r="BA6" s="9">
        <v>2</v>
      </c>
      <c r="BB6" s="9">
        <v>2</v>
      </c>
      <c r="BC6" s="9">
        <v>1</v>
      </c>
      <c r="BD6" s="9"/>
    </row>
    <row r="7" spans="1:56" ht="15.5" x14ac:dyDescent="0.35">
      <c r="A7" s="33"/>
      <c r="B7" s="38"/>
      <c r="C7" s="38"/>
      <c r="D7" s="38"/>
      <c r="E7" s="38"/>
      <c r="F7" s="35">
        <v>1</v>
      </c>
      <c r="G7" s="40"/>
      <c r="H7" s="40"/>
      <c r="I7" s="33"/>
      <c r="J7" s="38"/>
      <c r="K7" s="38"/>
      <c r="L7" s="38"/>
      <c r="M7" s="38"/>
      <c r="N7" s="38"/>
      <c r="O7" s="35"/>
      <c r="P7" s="38"/>
      <c r="Q7" s="39"/>
      <c r="R7" s="39"/>
      <c r="S7" s="39"/>
      <c r="T7" s="39"/>
      <c r="U7" s="8"/>
      <c r="V7" s="5">
        <v>3</v>
      </c>
      <c r="W7" s="9"/>
      <c r="X7" s="8"/>
      <c r="Y7" s="8"/>
      <c r="Z7" s="7"/>
      <c r="AD7" s="7">
        <f ca="1">Q6</f>
        <v>-1</v>
      </c>
      <c r="AE7" s="16"/>
      <c r="AG7" s="7">
        <f ca="1">T6-Q6</f>
        <v>0</v>
      </c>
      <c r="AH7" s="16"/>
      <c r="AJ7" s="7">
        <f ca="1">W6-Q6</f>
        <v>-4</v>
      </c>
      <c r="AK7" s="16"/>
      <c r="AM7" s="1" t="s">
        <v>24</v>
      </c>
      <c r="AN7" s="7"/>
      <c r="AO7" s="7"/>
      <c r="AP7" s="7"/>
      <c r="AQ7" s="11"/>
      <c r="AR7" s="7"/>
      <c r="AS7" s="11"/>
      <c r="AT7" s="7"/>
      <c r="AU7" s="7"/>
      <c r="AV7" s="7"/>
      <c r="AW7" s="7"/>
      <c r="AX7" s="8"/>
      <c r="AY7" s="9" t="e">
        <f ca="1">RANK(AZ7,#REF!)</f>
        <v>#REF!</v>
      </c>
      <c r="AZ7" s="9">
        <f t="shared" ref="AZ7:AZ8" ca="1" si="1">RAND()</f>
        <v>0.25632472178316457</v>
      </c>
      <c r="BA7" s="9">
        <v>1</v>
      </c>
      <c r="BB7" s="9">
        <v>2</v>
      </c>
      <c r="BC7" s="9">
        <v>2</v>
      </c>
      <c r="BD7" s="9"/>
    </row>
    <row r="8" spans="1:56" ht="15.5" x14ac:dyDescent="0.35">
      <c r="A8" s="34" t="s">
        <v>4</v>
      </c>
      <c r="B8" s="41" t="s">
        <v>12</v>
      </c>
      <c r="C8" s="38"/>
      <c r="D8" s="38"/>
      <c r="E8" s="38"/>
      <c r="F8" s="37"/>
      <c r="G8" s="37"/>
      <c r="H8" s="37"/>
      <c r="I8" s="33"/>
      <c r="J8" s="37"/>
      <c r="K8" s="37"/>
      <c r="L8" s="38"/>
      <c r="M8" s="37"/>
      <c r="N8" s="38"/>
      <c r="O8" s="35"/>
      <c r="P8" s="38"/>
      <c r="Q8" s="39"/>
      <c r="R8" s="39"/>
      <c r="S8" s="39"/>
      <c r="T8" s="39"/>
      <c r="U8" s="8"/>
      <c r="V8" s="8"/>
      <c r="W8" s="8"/>
      <c r="X8" s="8"/>
      <c r="Y8" s="8">
        <f t="shared" ref="Y8" ca="1" si="2">RANDBETWEEN(-9,9)</f>
        <v>9</v>
      </c>
      <c r="Z8" s="7" t="str">
        <f>A8</f>
        <v xml:space="preserve">a) </v>
      </c>
      <c r="AA8" s="7" t="s">
        <v>7</v>
      </c>
      <c r="AB8" s="19"/>
      <c r="AC8" s="7" t="s">
        <v>8</v>
      </c>
      <c r="AD8" s="7">
        <f ca="1">R6</f>
        <v>-3</v>
      </c>
      <c r="AE8" s="16"/>
      <c r="AF8" s="11" t="s">
        <v>5</v>
      </c>
      <c r="AG8" s="7">
        <f ca="1">U6-R6</f>
        <v>3</v>
      </c>
      <c r="AH8" s="16"/>
      <c r="AI8" s="11" t="s">
        <v>9</v>
      </c>
      <c r="AJ8" s="7">
        <f ca="1">X6-R6</f>
        <v>6</v>
      </c>
      <c r="AK8" s="16"/>
      <c r="AL8" s="7"/>
      <c r="AM8" s="14" t="s">
        <v>25</v>
      </c>
      <c r="AN8" s="7"/>
      <c r="AP8" s="7"/>
      <c r="AQ8" s="12"/>
      <c r="AR8" s="7"/>
      <c r="AS8" s="7"/>
      <c r="AT8" s="7"/>
      <c r="AU8" s="7"/>
      <c r="AV8" s="7"/>
      <c r="AW8" s="7"/>
      <c r="AX8" s="8"/>
      <c r="AY8" s="9" t="e">
        <f ca="1">RANK(AZ8,#REF!)</f>
        <v>#REF!</v>
      </c>
      <c r="AZ8" s="9">
        <f t="shared" ca="1" si="1"/>
        <v>0.89326449729669477</v>
      </c>
      <c r="BA8" s="9">
        <v>2</v>
      </c>
      <c r="BB8" s="9">
        <v>1</v>
      </c>
      <c r="BC8" s="9">
        <v>2</v>
      </c>
      <c r="BD8" s="9"/>
    </row>
    <row r="9" spans="1:56" ht="15.5" x14ac:dyDescent="0.35">
      <c r="A9" s="34"/>
      <c r="B9" s="33"/>
      <c r="C9" s="33"/>
      <c r="D9" s="33"/>
      <c r="E9" s="33"/>
      <c r="F9" s="35"/>
      <c r="G9" s="36"/>
      <c r="H9" s="36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Z9" s="16"/>
      <c r="AA9" s="7"/>
      <c r="AB9" s="19"/>
      <c r="AD9" s="7">
        <f ca="1">S6</f>
        <v>2</v>
      </c>
      <c r="AE9" s="16"/>
      <c r="AF9" s="12"/>
      <c r="AG9" s="7">
        <f ca="1">V6-S6</f>
        <v>0</v>
      </c>
      <c r="AH9" s="16"/>
      <c r="AI9" s="7"/>
      <c r="AJ9" s="7">
        <f ca="1">Y6-S6</f>
        <v>-6</v>
      </c>
      <c r="AK9" s="16"/>
      <c r="AL9" s="7"/>
      <c r="AX9" s="9"/>
      <c r="AY9" s="9"/>
      <c r="AZ9" s="9"/>
      <c r="BA9" s="9"/>
      <c r="BB9" s="9"/>
      <c r="BC9" s="9"/>
      <c r="BD9" s="9"/>
    </row>
    <row r="10" spans="1:56" ht="15.5" x14ac:dyDescent="0.35">
      <c r="A10" s="34" t="s">
        <v>2</v>
      </c>
      <c r="B10" s="41" t="s">
        <v>22</v>
      </c>
      <c r="C10" s="33"/>
      <c r="D10" s="33"/>
      <c r="E10" s="33"/>
      <c r="F10" s="35"/>
      <c r="G10" s="36"/>
      <c r="H10" s="36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Z10" s="10"/>
      <c r="AX10" s="9"/>
      <c r="AY10" s="9"/>
      <c r="AZ10" s="9"/>
      <c r="BA10" s="9"/>
      <c r="BB10" s="9"/>
      <c r="BC10" s="9"/>
      <c r="BD10" s="9"/>
    </row>
    <row r="11" spans="1:56" ht="15.5" x14ac:dyDescent="0.35">
      <c r="A11" s="34"/>
      <c r="B11" s="33"/>
      <c r="C11" s="33"/>
      <c r="D11" s="33"/>
      <c r="E11" s="33"/>
      <c r="F11" s="35"/>
      <c r="G11" s="36"/>
      <c r="H11" s="36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Z11" s="16"/>
      <c r="AD11" s="16">
        <f ca="1">T6</f>
        <v>-1</v>
      </c>
      <c r="AE11" s="16"/>
      <c r="AG11" s="16">
        <f ca="1">AG7*2</f>
        <v>0</v>
      </c>
      <c r="AH11" s="16"/>
      <c r="AJ11" s="16">
        <f ca="1">-AJ7</f>
        <v>4</v>
      </c>
      <c r="AK11" s="16"/>
      <c r="AM11" s="1" t="s">
        <v>23</v>
      </c>
      <c r="AX11" s="9"/>
      <c r="AY11" s="9"/>
      <c r="AZ11" s="9"/>
      <c r="BA11" s="9"/>
      <c r="BB11" s="9"/>
      <c r="BC11" s="9"/>
      <c r="BD11" s="9"/>
    </row>
    <row r="12" spans="1:56" ht="15.5" x14ac:dyDescent="0.35">
      <c r="A12" s="34" t="s">
        <v>18</v>
      </c>
      <c r="B12" s="34" t="s">
        <v>13</v>
      </c>
      <c r="C12" s="33"/>
      <c r="D12" s="33"/>
      <c r="E12" s="33"/>
      <c r="F12" s="35"/>
      <c r="G12" s="36"/>
      <c r="H12" s="36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Z12" s="16" t="str">
        <f>A10</f>
        <v>b)</v>
      </c>
      <c r="AA12" s="16" t="s">
        <v>7</v>
      </c>
      <c r="AB12" s="19"/>
      <c r="AC12" s="16" t="s">
        <v>8</v>
      </c>
      <c r="AD12" s="16">
        <f ca="1">U6</f>
        <v>0</v>
      </c>
      <c r="AE12" s="16"/>
      <c r="AF12" s="15" t="s">
        <v>5</v>
      </c>
      <c r="AG12" s="16">
        <f ca="1">AG8*2</f>
        <v>6</v>
      </c>
      <c r="AH12" s="16"/>
      <c r="AI12" s="15" t="s">
        <v>9</v>
      </c>
      <c r="AJ12" s="16">
        <f ca="1">-AJ8</f>
        <v>-6</v>
      </c>
      <c r="AK12" s="16"/>
      <c r="AL12" s="16"/>
      <c r="AM12" s="1" t="s">
        <v>26</v>
      </c>
      <c r="AX12" s="9"/>
      <c r="AY12" s="9"/>
      <c r="AZ12" s="9"/>
      <c r="BA12" s="9"/>
      <c r="BB12" s="9"/>
      <c r="BC12" s="9"/>
      <c r="BD12" s="9"/>
    </row>
    <row r="13" spans="1:56" ht="15.5" x14ac:dyDescent="0.35">
      <c r="A13" s="34"/>
      <c r="B13" s="33"/>
      <c r="C13" s="33"/>
      <c r="D13" s="33"/>
      <c r="E13" s="33"/>
      <c r="F13" s="35"/>
      <c r="G13" s="36"/>
      <c r="H13" s="36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Z13" s="16"/>
      <c r="AA13" s="16"/>
      <c r="AB13" s="19"/>
      <c r="AD13" s="16">
        <f ca="1">V6</f>
        <v>2</v>
      </c>
      <c r="AE13" s="16"/>
      <c r="AF13" s="12"/>
      <c r="AG13" s="16">
        <f ca="1">AG9*2</f>
        <v>0</v>
      </c>
      <c r="AH13" s="16"/>
      <c r="AI13" s="16"/>
      <c r="AJ13" s="16">
        <f ca="1">-AJ9</f>
        <v>6</v>
      </c>
      <c r="AK13" s="16"/>
      <c r="AL13" s="16"/>
      <c r="AN13" s="1" t="s">
        <v>27</v>
      </c>
      <c r="AX13" s="9"/>
      <c r="AY13" s="9"/>
      <c r="AZ13" s="9"/>
      <c r="BA13" s="9"/>
      <c r="BB13" s="9"/>
      <c r="BC13" s="9"/>
      <c r="BD13" s="9"/>
    </row>
    <row r="14" spans="1:56" ht="9" customHeight="1" x14ac:dyDescent="0.35">
      <c r="A14" s="34"/>
      <c r="B14" s="33"/>
      <c r="C14" s="33"/>
      <c r="D14" s="33"/>
      <c r="E14" s="33"/>
      <c r="F14" s="35"/>
      <c r="G14" s="36"/>
      <c r="H14" s="36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Z14" s="16"/>
      <c r="AA14" s="16"/>
      <c r="AB14" s="19"/>
      <c r="AG14" s="16"/>
      <c r="AH14" s="16"/>
      <c r="AI14" s="16"/>
      <c r="AJ14" s="16"/>
      <c r="AK14" s="16"/>
      <c r="AX14" s="9"/>
      <c r="AY14" s="9"/>
      <c r="AZ14" s="9"/>
      <c r="BA14" s="9"/>
      <c r="BB14" s="9"/>
      <c r="BC14" s="9"/>
      <c r="BD14" s="9"/>
    </row>
    <row r="15" spans="1:56" ht="15.5" x14ac:dyDescent="0.35">
      <c r="A15" s="34" t="s">
        <v>21</v>
      </c>
      <c r="B15" s="34" t="s">
        <v>19</v>
      </c>
      <c r="C15" s="33"/>
      <c r="D15" s="33"/>
      <c r="E15" s="33"/>
      <c r="F15" s="35"/>
      <c r="G15" s="36"/>
      <c r="H15" s="36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Z15" s="16"/>
      <c r="AA15" s="16"/>
      <c r="AB15" s="19"/>
      <c r="AF15" s="13">
        <f ca="1">AG8*AJ9-AJ8*AG9</f>
        <v>-18</v>
      </c>
      <c r="AG15" s="16"/>
      <c r="AH15" s="16"/>
      <c r="AI15" s="16"/>
      <c r="AJ15" s="16"/>
      <c r="AK15" s="16"/>
      <c r="AL15" s="16">
        <f ca="1">AD7</f>
        <v>-1</v>
      </c>
      <c r="AN15" s="16">
        <f ca="1">AF15</f>
        <v>-18</v>
      </c>
      <c r="AQ15" s="1" t="s">
        <v>28</v>
      </c>
      <c r="AX15" s="9"/>
      <c r="AY15" s="9"/>
      <c r="AZ15" s="9"/>
      <c r="BA15" s="9"/>
      <c r="BB15" s="9"/>
      <c r="BC15" s="9"/>
      <c r="BD15" s="9"/>
    </row>
    <row r="16" spans="1:56" ht="15.5" x14ac:dyDescent="0.35">
      <c r="E16" s="33"/>
      <c r="F16" s="35"/>
      <c r="G16" s="36"/>
      <c r="H16" s="36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Z16" s="16" t="str">
        <f>A12</f>
        <v>c)</v>
      </c>
      <c r="AA16" s="14" t="s">
        <v>14</v>
      </c>
      <c r="AB16" s="14"/>
      <c r="AD16" s="13"/>
      <c r="AE16" s="16"/>
      <c r="AF16" s="13">
        <f ca="1">AG9*AJ7-AG7*AJ9</f>
        <v>0</v>
      </c>
      <c r="AG16" s="12" t="s">
        <v>6</v>
      </c>
      <c r="AH16" s="12"/>
      <c r="AI16" s="16" t="s">
        <v>15</v>
      </c>
      <c r="AJ16" s="16" t="s">
        <v>16</v>
      </c>
      <c r="AK16" s="16"/>
      <c r="AL16" s="16">
        <f ca="1">AD8</f>
        <v>-3</v>
      </c>
      <c r="AM16" s="17" t="s">
        <v>17</v>
      </c>
      <c r="AN16" s="16">
        <f ca="1">AF16</f>
        <v>0</v>
      </c>
      <c r="AO16" s="18" t="str">
        <f>"= 0"</f>
        <v>= 0</v>
      </c>
      <c r="AQ16" s="1" t="s">
        <v>29</v>
      </c>
      <c r="AX16" s="9"/>
      <c r="AY16" s="9"/>
      <c r="AZ16" s="9"/>
      <c r="BA16" s="9"/>
      <c r="BB16" s="9"/>
      <c r="BC16" s="9"/>
      <c r="BD16" s="9"/>
    </row>
    <row r="17" spans="1:66" ht="15.5" x14ac:dyDescent="0.35">
      <c r="A17" s="34"/>
      <c r="B17" s="33"/>
      <c r="C17" s="33"/>
      <c r="D17" s="33"/>
      <c r="E17" s="33"/>
      <c r="F17" s="35"/>
      <c r="G17" s="36"/>
      <c r="H17" s="36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Z17" s="16"/>
      <c r="AA17" s="16"/>
      <c r="AB17" s="19"/>
      <c r="AF17" s="13">
        <f ca="1">AG7*AJ8-AJ7*AG8</f>
        <v>12</v>
      </c>
      <c r="AG17" s="16"/>
      <c r="AH17" s="16"/>
      <c r="AI17" s="16"/>
      <c r="AJ17" s="16"/>
      <c r="AK17" s="16"/>
      <c r="AL17" s="16">
        <f ca="1">AD9</f>
        <v>2</v>
      </c>
      <c r="AN17" s="16">
        <f ca="1">AF17</f>
        <v>12</v>
      </c>
      <c r="AR17" s="1" t="s">
        <v>30</v>
      </c>
      <c r="AX17" s="9"/>
      <c r="AY17" s="9"/>
      <c r="AZ17" s="9"/>
      <c r="BA17" s="9"/>
      <c r="BB17" s="9"/>
      <c r="BC17" s="9"/>
      <c r="BD17" s="9"/>
    </row>
    <row r="18" spans="1:66" ht="15.5" x14ac:dyDescent="0.35">
      <c r="A18" s="29" t="s">
        <v>36</v>
      </c>
      <c r="B18" s="33"/>
      <c r="C18" s="33"/>
      <c r="D18" s="33"/>
      <c r="E18" s="33"/>
      <c r="F18" s="35"/>
      <c r="G18" s="36"/>
      <c r="H18" s="36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Z18" s="16"/>
      <c r="AA18" s="16"/>
      <c r="AB18" s="19"/>
      <c r="AG18" s="16"/>
      <c r="AH18" s="16"/>
      <c r="AI18" s="16"/>
      <c r="AJ18" s="16"/>
      <c r="AK18" s="16"/>
      <c r="AR18" s="1" t="s">
        <v>31</v>
      </c>
      <c r="AX18" s="9"/>
      <c r="AY18" s="9"/>
      <c r="AZ18" s="9"/>
      <c r="BA18" s="9"/>
      <c r="BB18" s="9"/>
      <c r="BC18" s="9"/>
      <c r="BD18" s="9"/>
    </row>
    <row r="19" spans="1:66" ht="7.25" customHeight="1" x14ac:dyDescent="0.35">
      <c r="A19" s="34"/>
      <c r="B19" s="33"/>
      <c r="C19" s="33"/>
      <c r="D19" s="33"/>
      <c r="E19" s="33"/>
      <c r="F19" s="33"/>
      <c r="G19" s="33"/>
      <c r="H19" s="33"/>
      <c r="I19" s="33"/>
      <c r="J19" s="38"/>
      <c r="K19" s="38"/>
      <c r="L19" s="33"/>
      <c r="M19" s="33"/>
      <c r="N19" s="33"/>
      <c r="O19" s="33"/>
      <c r="P19" s="33"/>
      <c r="Q19" s="33"/>
      <c r="R19" s="33"/>
      <c r="S19" s="33"/>
      <c r="T19" s="33"/>
      <c r="Z19" s="16"/>
      <c r="AA19" s="16"/>
      <c r="AB19" s="19"/>
      <c r="AG19" s="16"/>
      <c r="AH19" s="16"/>
      <c r="AI19" s="16"/>
      <c r="AJ19" s="16"/>
      <c r="AK19" s="16"/>
      <c r="AX19" s="9"/>
      <c r="AY19" s="9"/>
      <c r="AZ19" s="9"/>
      <c r="BA19" s="9"/>
      <c r="BB19" s="9"/>
      <c r="BC19" s="9"/>
      <c r="BD19" s="9"/>
    </row>
    <row r="20" spans="1:66" ht="16" x14ac:dyDescent="0.4">
      <c r="A20" s="34"/>
      <c r="B20" s="38"/>
      <c r="C20" s="38"/>
      <c r="D20" s="63">
        <f ca="1">AV25</f>
        <v>-3</v>
      </c>
      <c r="E20" s="63"/>
      <c r="F20" s="33"/>
      <c r="G20" s="63">
        <f ca="1">VLOOKUP(1,AZ24:BC26,4,FALSE)</f>
        <v>-2</v>
      </c>
      <c r="H20" s="63"/>
      <c r="I20" s="33"/>
      <c r="J20" s="38"/>
      <c r="K20" s="38"/>
      <c r="L20" s="33"/>
      <c r="M20" s="33"/>
      <c r="N20" s="33"/>
      <c r="O20" s="35"/>
      <c r="P20" s="38"/>
      <c r="Q20" s="39">
        <f ca="1">RANDBETWEEN(-5,5)</f>
        <v>1</v>
      </c>
      <c r="R20" s="33"/>
      <c r="S20" s="33"/>
      <c r="T20" s="33"/>
      <c r="Z20" s="16" t="str">
        <f>A15</f>
        <v>d)</v>
      </c>
      <c r="AC20" s="22">
        <f ca="1">AF15</f>
        <v>-18</v>
      </c>
      <c r="AD20" s="22" t="s">
        <v>41</v>
      </c>
      <c r="AE20" s="20">
        <v>1</v>
      </c>
      <c r="AF20" s="22" t="str">
        <f ca="1">IF(AF16&lt;0,AF16,"+"&amp;AF16)</f>
        <v>+0</v>
      </c>
      <c r="AG20" s="22" t="s">
        <v>41</v>
      </c>
      <c r="AH20" s="20">
        <v>2</v>
      </c>
      <c r="AI20" s="22" t="str">
        <f ca="1">IF(AF17&lt;0,AF17,"+"&amp;AF17)</f>
        <v>+12</v>
      </c>
      <c r="AJ20" s="22" t="s">
        <v>41</v>
      </c>
      <c r="AK20" s="20">
        <v>3</v>
      </c>
      <c r="AL20" s="16" t="s">
        <v>3</v>
      </c>
      <c r="AM20" s="16">
        <f ca="1">AL15*AN15+AL16*AN16+AL17*AN17</f>
        <v>42</v>
      </c>
      <c r="AO20" s="1" t="s">
        <v>20</v>
      </c>
      <c r="AX20" s="9"/>
      <c r="AY20" s="9"/>
      <c r="AZ20" s="9"/>
      <c r="BA20" s="9"/>
      <c r="BB20" s="9"/>
      <c r="BC20" s="9"/>
      <c r="BD20" s="9"/>
    </row>
    <row r="21" spans="1:66" ht="15.5" x14ac:dyDescent="0.35">
      <c r="A21" s="34"/>
      <c r="B21" s="38" t="s">
        <v>15</v>
      </c>
      <c r="C21" s="38" t="s">
        <v>16</v>
      </c>
      <c r="D21" s="63">
        <f ca="1">AW25</f>
        <v>-1</v>
      </c>
      <c r="E21" s="63"/>
      <c r="F21" s="42" t="s">
        <v>17</v>
      </c>
      <c r="G21" s="63">
        <f ca="1">VLOOKUP(2,AZ24:BC26,4,FALSE)</f>
        <v>-4</v>
      </c>
      <c r="H21" s="63"/>
      <c r="I21" s="43" t="str">
        <f>"= 0"</f>
        <v>= 0</v>
      </c>
      <c r="J21" s="38"/>
      <c r="K21" s="38"/>
      <c r="L21" s="38"/>
      <c r="M21" s="38"/>
      <c r="N21" s="33"/>
      <c r="O21" s="35"/>
      <c r="P21" s="38"/>
      <c r="Q21" s="44"/>
      <c r="R21" s="33"/>
      <c r="S21" s="33"/>
      <c r="T21" s="33"/>
      <c r="Z21" s="16"/>
      <c r="AA21" s="18"/>
      <c r="AB21" s="18"/>
      <c r="AD21" s="18"/>
      <c r="AE21" s="18"/>
      <c r="AF21" s="12"/>
      <c r="AG21" s="18"/>
      <c r="AH21" s="18"/>
      <c r="AI21" s="16"/>
      <c r="AJ21" s="16"/>
      <c r="AK21" s="16"/>
      <c r="AL21" s="16"/>
      <c r="AX21" s="9"/>
      <c r="AY21" s="9"/>
      <c r="AZ21" s="9"/>
      <c r="BA21" s="9"/>
      <c r="BB21" s="9"/>
      <c r="BC21" s="9"/>
      <c r="BD21" s="9"/>
    </row>
    <row r="22" spans="1:66" ht="15.5" x14ac:dyDescent="0.35">
      <c r="A22" s="33"/>
      <c r="B22" s="38"/>
      <c r="C22" s="38"/>
      <c r="D22" s="63">
        <f ca="1">AX25</f>
        <v>5</v>
      </c>
      <c r="E22" s="63"/>
      <c r="F22" s="33"/>
      <c r="G22" s="63">
        <f ca="1">VLOOKUP(3,AZ24:BC26,4,FALSE)</f>
        <v>-8</v>
      </c>
      <c r="H22" s="63"/>
      <c r="I22" s="33"/>
      <c r="J22" s="38"/>
      <c r="K22" s="38"/>
      <c r="L22" s="33"/>
      <c r="M22" s="33"/>
      <c r="N22" s="33"/>
      <c r="O22" s="35"/>
      <c r="P22" s="38"/>
      <c r="Q22" s="44"/>
      <c r="R22" s="33"/>
      <c r="S22" s="33"/>
      <c r="T22" s="33"/>
      <c r="Z22" s="4" t="str">
        <f>A18</f>
        <v>Aufgabe 2: Gegeben ist eine Ebene in Normalenform</v>
      </c>
      <c r="AX22" s="9"/>
      <c r="AY22" s="9"/>
      <c r="AZ22" s="9"/>
      <c r="BA22" s="9"/>
      <c r="BB22" s="9"/>
      <c r="BC22" s="9"/>
      <c r="BD22" s="9"/>
    </row>
    <row r="23" spans="1:66" ht="15.5" x14ac:dyDescent="0.3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5"/>
      <c r="P23" s="38"/>
      <c r="Q23" s="44"/>
      <c r="R23" s="33"/>
      <c r="S23" s="33"/>
      <c r="T23" s="33"/>
      <c r="AQ23" s="10"/>
      <c r="AR23" s="10"/>
      <c r="AS23" s="10"/>
      <c r="AT23" s="10"/>
      <c r="AU23" s="10"/>
      <c r="AV23" s="10"/>
      <c r="AW23" s="10"/>
      <c r="AX23" s="10"/>
      <c r="AY23" s="9"/>
      <c r="AZ23" s="24"/>
      <c r="BA23" s="24"/>
      <c r="BB23" s="24"/>
      <c r="BC23" s="25">
        <f ca="1">RANDBETWEEN(1,5)*(-1)^RANDBETWEEN(1,2)</f>
        <v>-2</v>
      </c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</row>
    <row r="24" spans="1:66" ht="15.5" x14ac:dyDescent="0.35">
      <c r="A24" s="34" t="s">
        <v>33</v>
      </c>
      <c r="B24" s="34" t="s">
        <v>19</v>
      </c>
      <c r="C24" s="43"/>
      <c r="D24" s="33"/>
      <c r="E24" s="33"/>
      <c r="F24" s="43"/>
      <c r="G24" s="45"/>
      <c r="H24" s="45"/>
      <c r="I24" s="43"/>
      <c r="J24" s="38"/>
      <c r="K24" s="38"/>
      <c r="L24" s="38"/>
      <c r="M24" s="38"/>
      <c r="N24" s="33"/>
      <c r="O24" s="35"/>
      <c r="P24" s="38"/>
      <c r="Q24" s="44"/>
      <c r="R24" s="39">
        <f t="shared" ref="R24:S24" ca="1" si="3">RANDBETWEEN(-5,5)</f>
        <v>-3</v>
      </c>
      <c r="S24" s="39">
        <f t="shared" ca="1" si="3"/>
        <v>3</v>
      </c>
      <c r="T24" s="33"/>
      <c r="AL24" s="16"/>
      <c r="AM24" s="14"/>
      <c r="AQ24" s="10"/>
      <c r="AR24" s="10"/>
      <c r="AS24" s="10"/>
      <c r="AT24" s="10"/>
      <c r="AU24" s="10"/>
      <c r="AV24" s="10"/>
      <c r="AW24" s="10"/>
      <c r="AX24" s="10"/>
      <c r="AY24" s="9"/>
      <c r="AZ24" s="24">
        <f ca="1">RANK(BA24,$BA$24:$BA$26)</f>
        <v>1</v>
      </c>
      <c r="BA24" s="26">
        <f ca="1">RAND()</f>
        <v>0.65902345112406036</v>
      </c>
      <c r="BB24" s="25">
        <v>1</v>
      </c>
      <c r="BC24" s="24">
        <f ca="1">BB24*$BC$23</f>
        <v>-2</v>
      </c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</row>
    <row r="25" spans="1:66" ht="15.5" x14ac:dyDescent="0.35">
      <c r="A25" s="34"/>
      <c r="B25" s="34"/>
      <c r="C25" s="43"/>
      <c r="D25" s="33"/>
      <c r="E25" s="33"/>
      <c r="F25" s="43"/>
      <c r="G25" s="45"/>
      <c r="H25" s="45"/>
      <c r="I25" s="43"/>
      <c r="J25" s="38"/>
      <c r="K25" s="38"/>
      <c r="L25" s="38"/>
      <c r="M25" s="38"/>
      <c r="N25" s="33"/>
      <c r="O25" s="35"/>
      <c r="P25" s="38"/>
      <c r="Q25" s="44"/>
      <c r="R25" s="39">
        <f t="shared" ref="R25:T25" ca="1" si="4">RANDBETWEEN(1,5)*(-1)^RANDBETWEEN(1,2)</f>
        <v>5</v>
      </c>
      <c r="S25" s="39">
        <f t="shared" ca="1" si="4"/>
        <v>4</v>
      </c>
      <c r="T25" s="39">
        <f t="shared" ca="1" si="4"/>
        <v>1</v>
      </c>
      <c r="AL25" s="16"/>
      <c r="AN25" s="16"/>
      <c r="AO25" s="16"/>
      <c r="AP25" s="16"/>
      <c r="AV25" s="8">
        <f ca="1">RANDBETWEEN(1,5)*(-1)^RANDBETWEEN(1,2)</f>
        <v>-3</v>
      </c>
      <c r="AW25" s="8">
        <f ca="1">RANDBETWEEN(1,5)*(-1)^RANDBETWEEN(1,2)</f>
        <v>-1</v>
      </c>
      <c r="AX25" s="8">
        <f ca="1">RANDBETWEEN(1,5)*(-1)^RANDBETWEEN(1,2)</f>
        <v>5</v>
      </c>
      <c r="AY25" s="10"/>
      <c r="AZ25" s="24">
        <f ca="1">RANK(BA25,$BA$24:$BA$26)</f>
        <v>3</v>
      </c>
      <c r="BA25" s="26">
        <f ca="1">RAND()</f>
        <v>0.3397553506439136</v>
      </c>
      <c r="BB25" s="25">
        <f ca="1">RANDBETWEEN(1,5)*(-1)^RANDBETWEEN(1,2)</f>
        <v>4</v>
      </c>
      <c r="BC25" s="24">
        <f t="shared" ref="BC25:BC26" ca="1" si="5">BB25*$BC$23</f>
        <v>-8</v>
      </c>
      <c r="BD25" s="24"/>
      <c r="BE25" s="24">
        <f ca="1">AZ24</f>
        <v>1</v>
      </c>
      <c r="BF25" s="24"/>
      <c r="BG25" s="24"/>
      <c r="BH25" s="24"/>
      <c r="BI25" s="24"/>
      <c r="BJ25" s="24"/>
      <c r="BK25" s="24"/>
      <c r="BL25" s="24"/>
      <c r="BM25" s="24"/>
      <c r="BN25" s="24"/>
    </row>
    <row r="26" spans="1:66" ht="15.5" x14ac:dyDescent="0.35">
      <c r="A26" s="34" t="s">
        <v>2</v>
      </c>
      <c r="B26" s="41" t="s">
        <v>37</v>
      </c>
      <c r="C26" s="43"/>
      <c r="D26" s="33"/>
      <c r="E26" s="33"/>
      <c r="F26" s="43"/>
      <c r="G26" s="45"/>
      <c r="H26" s="45"/>
      <c r="I26" s="43"/>
      <c r="J26" s="38"/>
      <c r="K26" s="38"/>
      <c r="L26" s="38"/>
      <c r="M26" s="38"/>
      <c r="N26" s="33"/>
      <c r="O26" s="35"/>
      <c r="P26" s="38"/>
      <c r="Q26" s="44"/>
      <c r="R26" s="44"/>
      <c r="S26" s="44"/>
      <c r="T26" s="33"/>
      <c r="Z26" s="16"/>
      <c r="AC26" s="9">
        <f ca="1">VLOOKUP(1,AZ24:BC26,4,FALSE)</f>
        <v>-2</v>
      </c>
      <c r="AD26" s="9"/>
      <c r="AE26" s="9"/>
      <c r="AF26" s="9">
        <f ca="1">VLOOKUP(2,$AZ$24:$BC$26,4,FALSE)</f>
        <v>-4</v>
      </c>
      <c r="AG26" s="9"/>
      <c r="AH26" s="9"/>
      <c r="AI26" s="9">
        <f ca="1">VLOOKUP(3,$AZ$24:$BC$26,4,FALSE)</f>
        <v>-8</v>
      </c>
      <c r="AL26" s="16"/>
      <c r="AY26" s="9"/>
      <c r="AZ26" s="24">
        <f ca="1">RANK(BA26,$BA$24:$BA$26)</f>
        <v>2</v>
      </c>
      <c r="BA26" s="26">
        <f ca="1">RAND()</f>
        <v>0.59020346882488872</v>
      </c>
      <c r="BB26" s="25">
        <f ca="1">RANDBETWEEN(1,5)*(-1)^RANDBETWEEN(1,2)</f>
        <v>2</v>
      </c>
      <c r="BC26" s="24">
        <f t="shared" ca="1" si="5"/>
        <v>-4</v>
      </c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</row>
    <row r="27" spans="1:66" ht="15.5" x14ac:dyDescent="0.35">
      <c r="A27" s="34"/>
      <c r="B27" s="41"/>
      <c r="C27" s="43"/>
      <c r="D27" s="33"/>
      <c r="E27" s="33"/>
      <c r="F27" s="43"/>
      <c r="G27" s="45"/>
      <c r="H27" s="45"/>
      <c r="I27" s="43"/>
      <c r="J27" s="38"/>
      <c r="K27" s="38"/>
      <c r="L27" s="38"/>
      <c r="M27" s="38"/>
      <c r="N27" s="33"/>
      <c r="O27" s="35"/>
      <c r="P27" s="38"/>
      <c r="Q27" s="44"/>
      <c r="R27" s="44"/>
      <c r="S27" s="44"/>
      <c r="T27" s="33"/>
      <c r="Z27" s="16"/>
      <c r="AA27" s="16"/>
      <c r="AB27" s="19"/>
      <c r="AC27" s="16"/>
      <c r="AD27" s="16"/>
      <c r="AE27" s="16"/>
      <c r="AG27" s="16"/>
      <c r="AH27" s="16"/>
      <c r="AJ27" s="16"/>
      <c r="AK27" s="16"/>
      <c r="AL27" s="16"/>
      <c r="AY27" s="9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</row>
    <row r="28" spans="1:66" ht="16" x14ac:dyDescent="0.4">
      <c r="A28" s="29" t="s">
        <v>32</v>
      </c>
      <c r="B28" s="33"/>
      <c r="C28" s="33"/>
      <c r="D28" s="33"/>
      <c r="E28" s="33"/>
      <c r="F28" s="35"/>
      <c r="G28" s="36"/>
      <c r="H28" s="36"/>
      <c r="I28" s="33"/>
      <c r="J28" s="33"/>
      <c r="K28" s="33"/>
      <c r="L28" s="33"/>
      <c r="M28" s="33"/>
      <c r="N28" s="33"/>
      <c r="O28" s="33"/>
      <c r="P28" s="33"/>
      <c r="Q28" s="44"/>
      <c r="R28" s="44"/>
      <c r="S28" s="44"/>
      <c r="T28" s="33"/>
      <c r="Z28" s="16" t="str">
        <f>A24</f>
        <v>a)</v>
      </c>
      <c r="AA28" s="14" t="s">
        <v>15</v>
      </c>
      <c r="AB28" s="14"/>
      <c r="AC28" s="22">
        <f ca="1">VLOOKUP(1,AZ24:BC26,4,FALSE)</f>
        <v>-2</v>
      </c>
      <c r="AD28" s="22" t="s">
        <v>41</v>
      </c>
      <c r="AE28" s="20">
        <v>1</v>
      </c>
      <c r="AF28" s="22">
        <f ca="1">IF(VLOOKUP(2,$AZ$24:$BC$26,4,FALSE)&lt;0,VLOOKUP(2,$AZ$24:$BC$26,4,FALSE),"+"&amp;VLOOKUP(2,$AZ$24:$BC$26,4,FALSE))</f>
        <v>-4</v>
      </c>
      <c r="AG28" s="22" t="s">
        <v>41</v>
      </c>
      <c r="AH28" s="20">
        <v>2</v>
      </c>
      <c r="AI28" s="22">
        <f ca="1">IF(VLOOKUP(3,$AZ$24:$BC$26,4,FALSE)&lt;0,VLOOKUP(3,$AZ$24:$BC$26,4,FALSE),"+"&amp;VLOOKUP(3,$AZ$24:$BC$26,4,FALSE))</f>
        <v>-8</v>
      </c>
      <c r="AJ28" s="22" t="s">
        <v>41</v>
      </c>
      <c r="AK28" s="20">
        <v>3</v>
      </c>
      <c r="AL28" s="21" t="s">
        <v>3</v>
      </c>
      <c r="AM28" s="21">
        <f ca="1">D20*G20+D21*G21+D22*G22</f>
        <v>-30</v>
      </c>
      <c r="AO28" s="1" t="s">
        <v>20</v>
      </c>
      <c r="AY28" s="9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</row>
    <row r="29" spans="1:66" ht="15.5" x14ac:dyDescent="0.35">
      <c r="A29" s="34"/>
      <c r="B29" s="33"/>
      <c r="C29" s="33"/>
      <c r="D29" s="33"/>
      <c r="E29" s="33"/>
      <c r="F29" s="35"/>
      <c r="G29" s="36"/>
      <c r="H29" s="36"/>
      <c r="I29" s="33"/>
      <c r="J29" s="33"/>
      <c r="K29" s="33"/>
      <c r="L29" s="33"/>
      <c r="M29" s="33"/>
      <c r="N29" s="33"/>
      <c r="O29" s="33"/>
      <c r="P29" s="33"/>
      <c r="Q29" s="44"/>
      <c r="R29" s="44"/>
      <c r="S29" s="44"/>
      <c r="T29" s="33"/>
      <c r="Z29" s="16"/>
      <c r="AA29" s="16"/>
      <c r="AB29" s="19"/>
      <c r="AC29" s="16"/>
      <c r="AJ29" s="16"/>
      <c r="AK29" s="16"/>
      <c r="AY29" s="9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</row>
    <row r="30" spans="1:66" ht="16.5" x14ac:dyDescent="0.4">
      <c r="A30" s="34"/>
      <c r="B30" s="37" t="s">
        <v>15</v>
      </c>
      <c r="C30" s="43">
        <f ca="1">VLOOKUP(1,$AZ$39:$BC$41,4,FALSE)</f>
        <v>3</v>
      </c>
      <c r="D30" s="46" t="s">
        <v>41</v>
      </c>
      <c r="E30" s="47">
        <v>1</v>
      </c>
      <c r="F30" s="46">
        <f ca="1">IF(VLOOKUP(2,$AZ$39:$BC$41,4,FALSE)&lt;0,VLOOKUP(2,$AZ$39:$BC$41,4,FALSE),"+"&amp;VLOOKUP(2,$AZ$39:$BC$41,4,FALSE))</f>
        <v>-3</v>
      </c>
      <c r="G30" s="46" t="s">
        <v>41</v>
      </c>
      <c r="H30" s="47">
        <v>2</v>
      </c>
      <c r="I30" s="46">
        <f ca="1">IF(VLOOKUP(3,$AZ$39:$BC$41,4,FALSE)&lt;0,VLOOKUP(3,$AZ$39:$BC$41,4,FALSE),"+"&amp;VLOOKUP(3,$AZ$39:$BC$41,4,FALSE))</f>
        <v>-6</v>
      </c>
      <c r="J30" s="46" t="s">
        <v>41</v>
      </c>
      <c r="K30" s="47">
        <v>3</v>
      </c>
      <c r="L30" s="48" t="s">
        <v>3</v>
      </c>
      <c r="M30" s="64">
        <f ca="1">AD40*AG40+AD41*AG41+AD42*AG42</f>
        <v>6</v>
      </c>
      <c r="N30" s="64"/>
      <c r="O30" s="35"/>
      <c r="P30" s="38"/>
      <c r="Q30" s="39"/>
      <c r="R30" s="44"/>
      <c r="S30" s="44"/>
      <c r="T30" s="33"/>
      <c r="Z30" s="16" t="str">
        <f>A26</f>
        <v>b)</v>
      </c>
      <c r="AA30" s="22" t="s">
        <v>38</v>
      </c>
      <c r="AB30" s="20">
        <v>1</v>
      </c>
      <c r="AC30" s="21" t="s">
        <v>3</v>
      </c>
      <c r="AD30" s="56">
        <f ca="1">VLOOKUP($BE$25,$BB$30:$BM$32,2,FALSE)</f>
        <v>15</v>
      </c>
      <c r="AE30" s="56"/>
      <c r="AF30" s="22" t="str">
        <f ca="1">IF(AG34&lt;0,"- ","+ ")&amp;ABS(AG34)</f>
        <v>- 2</v>
      </c>
      <c r="AG30" s="22" t="s">
        <v>41</v>
      </c>
      <c r="AH30" s="20">
        <f ca="1">VLOOKUP($BE$40,$BB$44:$BM$46,11,FALSE)</f>
        <v>1</v>
      </c>
      <c r="AI30" s="22" t="str">
        <f ca="1">IF(AJ34&lt;0,"- ","+ ")&amp;ABS(AJ34)</f>
        <v>- 4</v>
      </c>
      <c r="AJ30" s="22" t="s">
        <v>41</v>
      </c>
      <c r="AK30" s="20">
        <f ca="1">VLOOKUP($BE$40,$BB$44:$BM$46,12,FALSE)</f>
        <v>3</v>
      </c>
      <c r="AL30" s="16"/>
      <c r="AM30" s="16"/>
      <c r="AN30" s="16"/>
      <c r="AO30" s="16"/>
      <c r="AP30" s="16"/>
      <c r="AQ30" s="16"/>
      <c r="AR30" s="16"/>
      <c r="AS30" s="16"/>
      <c r="AY30" s="9"/>
      <c r="AZ30" s="24">
        <f ca="1">IF(AZ25=1,$M$30/$BC$38,0)</f>
        <v>0</v>
      </c>
      <c r="BA30" s="24"/>
      <c r="BB30" s="24">
        <v>1</v>
      </c>
      <c r="BC30" s="24">
        <f ca="1">AM28/$BC$23</f>
        <v>15</v>
      </c>
      <c r="BD30" s="24">
        <f ca="1">-AF26/BC23</f>
        <v>-2</v>
      </c>
      <c r="BE30" s="24">
        <f ca="1">-AI26/BC23</f>
        <v>-4</v>
      </c>
      <c r="BF30" s="24">
        <v>0</v>
      </c>
      <c r="BG30" s="24">
        <v>1</v>
      </c>
      <c r="BH30" s="24">
        <v>0</v>
      </c>
      <c r="BI30" s="24">
        <v>0</v>
      </c>
      <c r="BJ30" s="24">
        <v>0</v>
      </c>
      <c r="BK30" s="24">
        <v>1</v>
      </c>
      <c r="BL30" s="24">
        <v>2</v>
      </c>
      <c r="BM30" s="24">
        <v>3</v>
      </c>
      <c r="BN30" s="24"/>
    </row>
    <row r="31" spans="1:66" ht="16" x14ac:dyDescent="0.4">
      <c r="A31" s="34"/>
      <c r="B31" s="37"/>
      <c r="C31" s="43"/>
      <c r="D31" s="33"/>
      <c r="E31" s="33"/>
      <c r="F31" s="43"/>
      <c r="G31" s="45"/>
      <c r="H31" s="45"/>
      <c r="I31" s="43"/>
      <c r="J31" s="38"/>
      <c r="K31" s="38"/>
      <c r="L31" s="38"/>
      <c r="M31" s="38"/>
      <c r="N31" s="33"/>
      <c r="O31" s="35"/>
      <c r="P31" s="38"/>
      <c r="Q31" s="39"/>
      <c r="R31" s="44"/>
      <c r="S31" s="44"/>
      <c r="T31" s="33"/>
      <c r="Z31" s="16"/>
      <c r="AA31" s="22" t="s">
        <v>38</v>
      </c>
      <c r="AB31" s="20">
        <v>2</v>
      </c>
      <c r="AC31" s="21" t="s">
        <v>3</v>
      </c>
      <c r="AD31" s="56">
        <f ca="1">VLOOKUP($BE$25,$BB$30:$BM$32,5,FALSE)</f>
        <v>0</v>
      </c>
      <c r="AE31" s="56"/>
      <c r="AF31" s="22" t="str">
        <f ca="1">IF(AG35&lt;0,"- ","+ ")&amp;ABS(AG35)</f>
        <v>+ 1</v>
      </c>
      <c r="AG31" s="22" t="s">
        <v>41</v>
      </c>
      <c r="AH31" s="20">
        <f ca="1">VLOOKUP($BE$40,$BB$44:$BM$46,11,FALSE)</f>
        <v>1</v>
      </c>
      <c r="AI31" s="22" t="str">
        <f ca="1">IF(AJ35&lt;0,"- ","+ ")&amp;ABS(AJ35)</f>
        <v>+ 0</v>
      </c>
      <c r="AJ31" s="22" t="s">
        <v>41</v>
      </c>
      <c r="AK31" s="20">
        <f ca="1">VLOOKUP($BE$40,$BB$44:$BM$46,12,FALSE)</f>
        <v>3</v>
      </c>
      <c r="AL31" s="16"/>
      <c r="AM31" s="14" t="s">
        <v>39</v>
      </c>
      <c r="AQ31" s="16"/>
      <c r="AR31" s="16"/>
      <c r="AS31" s="16"/>
      <c r="AY31" s="9"/>
      <c r="AZ31" s="24">
        <f ca="1">IF(AZ26=1,$M$30/$BC$38,0)</f>
        <v>0</v>
      </c>
      <c r="BA31" s="24"/>
      <c r="BB31" s="24">
        <v>2</v>
      </c>
      <c r="BC31" s="24">
        <v>0</v>
      </c>
      <c r="BD31" s="24">
        <v>1</v>
      </c>
      <c r="BE31" s="24">
        <v>0</v>
      </c>
      <c r="BF31" s="24">
        <f ca="1">AM28/BC23</f>
        <v>15</v>
      </c>
      <c r="BG31" s="24">
        <f ca="1">-AC26/BC23</f>
        <v>-1</v>
      </c>
      <c r="BH31" s="24">
        <f ca="1">-AI26/BC23</f>
        <v>-4</v>
      </c>
      <c r="BI31" s="24">
        <v>0</v>
      </c>
      <c r="BJ31" s="24">
        <v>0</v>
      </c>
      <c r="BK31" s="24">
        <v>1</v>
      </c>
      <c r="BL31" s="24">
        <v>1</v>
      </c>
      <c r="BM31" s="24">
        <v>3</v>
      </c>
      <c r="BN31" s="24"/>
    </row>
    <row r="32" spans="1:66" ht="16" x14ac:dyDescent="0.4">
      <c r="A32" s="34" t="s">
        <v>33</v>
      </c>
      <c r="B32" s="34" t="s">
        <v>13</v>
      </c>
      <c r="C32" s="43"/>
      <c r="D32" s="33"/>
      <c r="E32" s="33"/>
      <c r="F32" s="43"/>
      <c r="G32" s="45"/>
      <c r="H32" s="45"/>
      <c r="I32" s="43"/>
      <c r="J32" s="38"/>
      <c r="K32" s="38"/>
      <c r="L32" s="38"/>
      <c r="M32" s="38"/>
      <c r="N32" s="33"/>
      <c r="O32" s="35"/>
      <c r="P32" s="38"/>
      <c r="Q32" s="33"/>
      <c r="R32" s="44"/>
      <c r="S32" s="44"/>
      <c r="T32" s="33"/>
      <c r="Z32" s="16"/>
      <c r="AA32" s="22" t="s">
        <v>38</v>
      </c>
      <c r="AB32" s="20">
        <v>3</v>
      </c>
      <c r="AC32" s="21" t="s">
        <v>3</v>
      </c>
      <c r="AD32" s="56">
        <f ca="1">VLOOKUP($BE$25,$BB$30:$BM$32,8,FALSE)</f>
        <v>0</v>
      </c>
      <c r="AE32" s="56"/>
      <c r="AF32" s="22" t="str">
        <f ca="1">IF(AG36&lt;0,"- ","+ ")&amp;ABS(AG36)</f>
        <v>+ 0</v>
      </c>
      <c r="AG32" s="22" t="s">
        <v>41</v>
      </c>
      <c r="AH32" s="20">
        <f ca="1">VLOOKUP($BE$40,$BB$44:$BM$46,11,FALSE)</f>
        <v>1</v>
      </c>
      <c r="AI32" s="22" t="str">
        <f ca="1">IF(AJ36&lt;0,"- ","+ ")&amp;ABS(AJ36)</f>
        <v>+ 1</v>
      </c>
      <c r="AJ32" s="22" t="s">
        <v>41</v>
      </c>
      <c r="AK32" s="20">
        <f ca="1">VLOOKUP($BE$40,$BB$44:$BM$46,12,FALSE)</f>
        <v>3</v>
      </c>
      <c r="AL32" s="16"/>
      <c r="AM32" s="61" t="s">
        <v>40</v>
      </c>
      <c r="AN32" s="61"/>
      <c r="AO32" s="61"/>
      <c r="AP32" s="20">
        <f ca="1">BE25</f>
        <v>1</v>
      </c>
      <c r="AQ32" s="16"/>
      <c r="AR32" s="16"/>
      <c r="AS32" s="16"/>
      <c r="AY32" s="9"/>
      <c r="AZ32" s="24">
        <f>IF(AZ27=1,$M$30/$BC$38,0)</f>
        <v>0</v>
      </c>
      <c r="BA32" s="24"/>
      <c r="BB32" s="24">
        <v>3</v>
      </c>
      <c r="BC32" s="24">
        <v>0</v>
      </c>
      <c r="BD32" s="24">
        <v>1</v>
      </c>
      <c r="BE32" s="24">
        <v>0</v>
      </c>
      <c r="BF32" s="24">
        <v>0</v>
      </c>
      <c r="BG32" s="24">
        <v>0</v>
      </c>
      <c r="BH32" s="24">
        <v>1</v>
      </c>
      <c r="BI32" s="24">
        <f ca="1">AM28/BC23</f>
        <v>15</v>
      </c>
      <c r="BJ32" s="24">
        <f ca="1">-AC26/BC23</f>
        <v>-1</v>
      </c>
      <c r="BK32" s="24">
        <f ca="1">-AF26/BC23</f>
        <v>-2</v>
      </c>
      <c r="BL32" s="24">
        <v>1</v>
      </c>
      <c r="BM32" s="24">
        <v>2</v>
      </c>
      <c r="BN32" s="24"/>
    </row>
    <row r="33" spans="1:66" ht="15.5" x14ac:dyDescent="0.35">
      <c r="A33" s="34"/>
      <c r="B33" s="34"/>
      <c r="C33" s="43"/>
      <c r="D33" s="33"/>
      <c r="E33" s="33"/>
      <c r="F33" s="43"/>
      <c r="G33" s="45"/>
      <c r="H33" s="45"/>
      <c r="I33" s="43"/>
      <c r="J33" s="38"/>
      <c r="K33" s="38"/>
      <c r="L33" s="38"/>
      <c r="M33" s="38"/>
      <c r="N33" s="33"/>
      <c r="O33" s="35"/>
      <c r="P33" s="38"/>
      <c r="Q33" s="33"/>
      <c r="R33" s="44"/>
      <c r="S33" s="44"/>
      <c r="T33" s="33"/>
      <c r="AY33" s="9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</row>
    <row r="34" spans="1:66" ht="15.5" x14ac:dyDescent="0.35">
      <c r="A34" s="34" t="s">
        <v>2</v>
      </c>
      <c r="B34" s="41" t="s">
        <v>37</v>
      </c>
      <c r="C34" s="43"/>
      <c r="D34" s="33"/>
      <c r="E34" s="33"/>
      <c r="F34" s="43"/>
      <c r="G34" s="45"/>
      <c r="H34" s="45"/>
      <c r="I34" s="43"/>
      <c r="J34" s="38"/>
      <c r="K34" s="38"/>
      <c r="L34" s="38"/>
      <c r="M34" s="38"/>
      <c r="N34" s="33"/>
      <c r="O34" s="35"/>
      <c r="P34" s="38"/>
      <c r="Q34" s="33"/>
      <c r="R34" s="39"/>
      <c r="S34" s="39"/>
      <c r="T34" s="39"/>
      <c r="U34" s="8"/>
      <c r="V34" s="5">
        <v>3</v>
      </c>
      <c r="W34" s="9"/>
      <c r="X34" s="8"/>
      <c r="Y34" s="8"/>
      <c r="Z34" s="16"/>
      <c r="AD34" s="56">
        <f ca="1">VLOOKUP($BE$25,$BB$30:$BM$32,2,FALSE)</f>
        <v>15</v>
      </c>
      <c r="AE34" s="56"/>
      <c r="AF34" s="23"/>
      <c r="AG34" s="56">
        <f ca="1">VLOOKUP($BE$25,$BB$30:$BM$32,3,FALSE)</f>
        <v>-2</v>
      </c>
      <c r="AH34" s="56"/>
      <c r="AI34" s="23"/>
      <c r="AJ34" s="56">
        <f ca="1">VLOOKUP($BE$25,$BB$30:$BM$32,4,FALSE)</f>
        <v>-4</v>
      </c>
      <c r="AK34" s="56"/>
      <c r="AN34" s="16"/>
      <c r="AO34" s="16"/>
      <c r="AP34" s="16"/>
      <c r="AQ34" s="15"/>
      <c r="AR34" s="16"/>
      <c r="AS34" s="15"/>
      <c r="AT34" s="16"/>
      <c r="AU34" s="16"/>
      <c r="AV34" s="16"/>
      <c r="AW34" s="16"/>
      <c r="AX34" s="8"/>
      <c r="AY34" s="9" t="e">
        <f ca="1">RANK(AZ34,#REF!)</f>
        <v>#REF!</v>
      </c>
      <c r="AZ34" s="24">
        <f t="shared" ref="AZ34:AZ35" ca="1" si="6">RAND()</f>
        <v>7.6435604192630069E-2</v>
      </c>
      <c r="BA34" s="24">
        <v>1</v>
      </c>
      <c r="BB34" s="24">
        <v>2</v>
      </c>
      <c r="BC34" s="24">
        <v>2</v>
      </c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</row>
    <row r="35" spans="1:66" ht="15.5" x14ac:dyDescent="0.35">
      <c r="Q35" s="1" t="s">
        <v>50</v>
      </c>
      <c r="R35" s="39"/>
      <c r="S35" s="39"/>
      <c r="T35" s="39"/>
      <c r="U35" s="8"/>
      <c r="V35" s="8"/>
      <c r="W35" s="8"/>
      <c r="X35" s="8"/>
      <c r="Y35" s="8">
        <f t="shared" ref="Y35" ca="1" si="7">RANDBETWEEN(-9,9)</f>
        <v>-1</v>
      </c>
      <c r="Z35" s="16"/>
      <c r="AA35" s="16" t="s">
        <v>7</v>
      </c>
      <c r="AB35" s="19"/>
      <c r="AC35" s="16" t="s">
        <v>8</v>
      </c>
      <c r="AD35" s="56">
        <f ca="1">VLOOKUP($BE$25,$BB$30:$BM$32,5,FALSE)</f>
        <v>0</v>
      </c>
      <c r="AE35" s="56"/>
      <c r="AF35" s="27" t="s">
        <v>5</v>
      </c>
      <c r="AG35" s="56">
        <f ca="1">VLOOKUP($BE$25,$BB$30:$BM$32,6,FALSE)</f>
        <v>1</v>
      </c>
      <c r="AH35" s="56"/>
      <c r="AI35" s="27" t="s">
        <v>9</v>
      </c>
      <c r="AJ35" s="56">
        <f ca="1">VLOOKUP($BE$25,$BB$30:$BM$32,7,FALSE)</f>
        <v>0</v>
      </c>
      <c r="AK35" s="56"/>
      <c r="AL35" s="16"/>
      <c r="AM35" s="14"/>
      <c r="AN35" s="16"/>
      <c r="AP35" s="16"/>
      <c r="AQ35" s="12"/>
      <c r="AR35" s="16"/>
      <c r="AS35" s="16"/>
      <c r="AT35" s="16"/>
      <c r="AU35" s="16"/>
      <c r="AV35" s="16"/>
      <c r="AW35" s="16"/>
      <c r="AX35" s="8"/>
      <c r="AY35" s="9" t="e">
        <f ca="1">RANK(AZ35,#REF!)</f>
        <v>#REF!</v>
      </c>
      <c r="AZ35" s="24">
        <f t="shared" ca="1" si="6"/>
        <v>0.65675684241454468</v>
      </c>
      <c r="BA35" s="24">
        <v>2</v>
      </c>
      <c r="BB35" s="24">
        <v>1</v>
      </c>
      <c r="BC35" s="24">
        <v>2</v>
      </c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</row>
    <row r="36" spans="1:66" ht="16" thickBot="1" x14ac:dyDescent="0.4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2"/>
      <c r="S36" s="52"/>
      <c r="T36" s="52"/>
      <c r="U36" s="49"/>
      <c r="V36" s="49"/>
      <c r="W36" s="49"/>
      <c r="X36" s="49"/>
      <c r="Y36" s="49"/>
      <c r="Z36" s="16"/>
      <c r="AA36" s="16"/>
      <c r="AB36" s="19"/>
      <c r="AD36" s="56">
        <f ca="1">VLOOKUP($BE$25,$BB$30:$BM$32,8,FALSE)</f>
        <v>0</v>
      </c>
      <c r="AE36" s="56"/>
      <c r="AF36" s="28"/>
      <c r="AG36" s="56">
        <f ca="1">VLOOKUP($BE$25,$BB$30:$BM$32,9,FALSE)</f>
        <v>0</v>
      </c>
      <c r="AH36" s="56"/>
      <c r="AI36" s="21"/>
      <c r="AJ36" s="56">
        <f ca="1">VLOOKUP($BE$25,$BB$30:$BM$32,10,FALSE)</f>
        <v>1</v>
      </c>
      <c r="AK36" s="56"/>
      <c r="AL36" s="16"/>
      <c r="AX36" s="9"/>
      <c r="AY36" s="9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</row>
    <row r="37" spans="1:66" ht="15.5" x14ac:dyDescent="0.35">
      <c r="R37" s="33"/>
      <c r="S37" s="33"/>
      <c r="T37" s="33"/>
      <c r="Z37" s="16"/>
      <c r="AA37" s="16"/>
      <c r="AB37" s="19"/>
      <c r="AD37" s="16"/>
      <c r="AE37" s="16"/>
      <c r="AF37" s="12"/>
      <c r="AG37" s="16"/>
      <c r="AH37" s="16"/>
      <c r="AI37" s="16"/>
      <c r="AJ37" s="16"/>
      <c r="AK37" s="16"/>
      <c r="AL37" s="16"/>
      <c r="AX37" s="9"/>
      <c r="AY37" s="9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</row>
    <row r="38" spans="1:66" ht="15.5" x14ac:dyDescent="0.35">
      <c r="B38" s="33" t="s">
        <v>43</v>
      </c>
      <c r="R38" s="33"/>
      <c r="S38" s="33"/>
      <c r="T38" s="33"/>
      <c r="Z38" s="4" t="str">
        <f>A28</f>
        <v>Aufgabe 3: Gegeben ist eine Ebene in Koordinatenform</v>
      </c>
      <c r="AX38" s="9"/>
      <c r="AY38" s="9"/>
      <c r="AZ38" s="24"/>
      <c r="BA38" s="24"/>
      <c r="BB38" s="24"/>
      <c r="BC38" s="25">
        <f ca="1">RANDBETWEEN(1,5)*(-1)^RANDBETWEEN(1,2)</f>
        <v>-3</v>
      </c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</row>
    <row r="39" spans="1:66" ht="6.65" customHeight="1" x14ac:dyDescent="0.35">
      <c r="Q39" s="33"/>
      <c r="R39" s="33"/>
      <c r="S39" s="33"/>
      <c r="T39" s="33"/>
      <c r="AJ39" s="16"/>
      <c r="AK39" s="16"/>
      <c r="AQ39" s="10"/>
      <c r="AR39" s="10"/>
      <c r="AS39" s="10"/>
      <c r="AT39" s="10"/>
      <c r="AU39" s="10"/>
      <c r="AV39" s="10"/>
      <c r="AW39" s="10"/>
      <c r="AX39" s="10"/>
      <c r="AY39" s="9"/>
      <c r="AZ39" s="24">
        <f ca="1">RANK(BA39,$BA$39:$BA$41)</f>
        <v>2</v>
      </c>
      <c r="BA39" s="26">
        <f ca="1">RAND()</f>
        <v>0.47740341230451611</v>
      </c>
      <c r="BB39" s="25">
        <v>1</v>
      </c>
      <c r="BC39" s="24">
        <f ca="1">BB39*$BC$38</f>
        <v>-3</v>
      </c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</row>
    <row r="40" spans="1:66" x14ac:dyDescent="0.3">
      <c r="B40" s="65" t="s">
        <v>44</v>
      </c>
      <c r="C40" s="65"/>
      <c r="D40" s="65"/>
      <c r="E40" s="65"/>
      <c r="F40" s="65"/>
      <c r="G40" s="1"/>
      <c r="H40" s="65" t="s">
        <v>46</v>
      </c>
      <c r="I40" s="65"/>
      <c r="J40" s="65"/>
      <c r="K40" s="65"/>
      <c r="L40" s="65"/>
      <c r="M40" s="65"/>
      <c r="N40" s="1" t="s">
        <v>47</v>
      </c>
      <c r="S40" s="1" t="s">
        <v>47</v>
      </c>
      <c r="AA40" s="16"/>
      <c r="AB40" s="19"/>
      <c r="AC40" s="16"/>
      <c r="AD40" s="16">
        <f>AV41</f>
        <v>0</v>
      </c>
      <c r="AE40" s="16"/>
      <c r="AG40" s="16">
        <f ca="1">VLOOKUP(1,$AZ$39:$BC$41,4,FALSE)</f>
        <v>3</v>
      </c>
      <c r="AH40" s="16"/>
      <c r="AJ40" s="16"/>
      <c r="AK40" s="16"/>
      <c r="AL40" s="14" t="s">
        <v>34</v>
      </c>
      <c r="AQ40" s="10"/>
      <c r="AR40" s="10"/>
      <c r="AS40" s="10"/>
      <c r="AT40" s="10"/>
      <c r="AU40" s="10"/>
      <c r="AV40" s="10"/>
      <c r="AW40" s="10"/>
      <c r="AX40" s="10"/>
      <c r="AY40" s="9"/>
      <c r="AZ40" s="24">
        <f ca="1">RANK(BA40,$BA$39:$BA$41)</f>
        <v>1</v>
      </c>
      <c r="BA40" s="26">
        <f ca="1">RAND()</f>
        <v>0.81119037810527428</v>
      </c>
      <c r="BB40" s="25">
        <f ca="1">RANDBETWEEN(1,5)*(-1)^RANDBETWEEN(1,2)</f>
        <v>-1</v>
      </c>
      <c r="BC40" s="24">
        <f ca="1">BB40*$BC$38</f>
        <v>3</v>
      </c>
      <c r="BD40" s="24"/>
      <c r="BE40" s="24">
        <f ca="1">AZ39</f>
        <v>2</v>
      </c>
      <c r="BF40" s="24"/>
      <c r="BG40" s="24"/>
      <c r="BH40" s="24"/>
      <c r="BI40" s="24"/>
      <c r="BJ40" s="24"/>
      <c r="BK40" s="24"/>
      <c r="BL40" s="24"/>
      <c r="BM40" s="24"/>
      <c r="BN40" s="24"/>
    </row>
    <row r="41" spans="1:66" ht="14.5" x14ac:dyDescent="0.35">
      <c r="B41" s="66" t="s">
        <v>48</v>
      </c>
      <c r="C41" s="66"/>
      <c r="D41" s="66"/>
      <c r="E41" s="66"/>
      <c r="F41" s="66"/>
      <c r="G41" s="1"/>
      <c r="H41" s="53" t="s">
        <v>45</v>
      </c>
      <c r="N41" s="53" t="s">
        <v>48</v>
      </c>
      <c r="S41" s="53" t="s">
        <v>49</v>
      </c>
      <c r="AA41" s="16" t="s">
        <v>15</v>
      </c>
      <c r="AB41" s="19"/>
      <c r="AC41" s="16" t="s">
        <v>16</v>
      </c>
      <c r="AD41" s="16">
        <f>AW41</f>
        <v>0</v>
      </c>
      <c r="AE41" s="16"/>
      <c r="AF41" s="17" t="s">
        <v>17</v>
      </c>
      <c r="AG41" s="16">
        <f ca="1">VLOOKUP(2,$AZ$39:$BC$41,4,FALSE)</f>
        <v>-3</v>
      </c>
      <c r="AH41" s="16"/>
      <c r="AI41" s="18" t="str">
        <f>"= 0"</f>
        <v>= 0</v>
      </c>
      <c r="AJ41" s="16"/>
      <c r="AK41" s="16"/>
      <c r="AL41" s="1" t="s">
        <v>35</v>
      </c>
      <c r="AN41" s="16"/>
      <c r="AO41" s="16"/>
      <c r="AP41" s="16"/>
      <c r="AR41" s="1" t="str">
        <f ca="1">"P ( "&amp;AV41&amp;" | "&amp;AW41&amp;" | "&amp;AX41&amp;" )"</f>
        <v>P ( 0 | 0 | -1 )</v>
      </c>
      <c r="AV41" s="8">
        <v>0</v>
      </c>
      <c r="AW41" s="8">
        <v>0</v>
      </c>
      <c r="AX41" s="8">
        <f ca="1">RANDBETWEEN(1,5)*(-1)^RANDBETWEEN(1,2)</f>
        <v>-1</v>
      </c>
      <c r="AY41" s="9"/>
      <c r="AZ41" s="24">
        <f ca="1">RANK(BA41,$BA$39:$BA$41)</f>
        <v>3</v>
      </c>
      <c r="BA41" s="26">
        <f ca="1">RAND()</f>
        <v>0.333705047143254</v>
      </c>
      <c r="BB41" s="25">
        <f ca="1">RANDBETWEEN(1,5)*(-1)^RANDBETWEEN(1,2)</f>
        <v>2</v>
      </c>
      <c r="BC41" s="24">
        <f ca="1">BB41*$BC$38</f>
        <v>-6</v>
      </c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</row>
    <row r="42" spans="1:66" ht="15.5" x14ac:dyDescent="0.35">
      <c r="Q42" s="44"/>
      <c r="R42" s="44"/>
      <c r="S42" s="44"/>
      <c r="T42" s="33"/>
      <c r="Z42" s="16" t="str">
        <f>A32</f>
        <v>a)</v>
      </c>
      <c r="AA42" s="16"/>
      <c r="AB42" s="19"/>
      <c r="AC42" s="16"/>
      <c r="AD42" s="16">
        <f ca="1">AX41</f>
        <v>-1</v>
      </c>
      <c r="AE42" s="16"/>
      <c r="AG42" s="16">
        <f ca="1">VLOOKUP(3,$AZ$39:$BC$41,4,FALSE)</f>
        <v>-6</v>
      </c>
      <c r="AH42" s="16"/>
      <c r="AJ42" s="16"/>
      <c r="AK42" s="16"/>
      <c r="AL42" s="16"/>
      <c r="AY42" s="9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</row>
    <row r="43" spans="1:66" ht="8.4" customHeight="1" x14ac:dyDescent="0.35">
      <c r="Q43" s="44"/>
      <c r="R43" s="44"/>
      <c r="S43" s="44"/>
      <c r="T43" s="33"/>
      <c r="Z43" s="16"/>
      <c r="AA43" s="16"/>
      <c r="AB43" s="19"/>
      <c r="AC43" s="16"/>
      <c r="AD43" s="16"/>
      <c r="AE43" s="16"/>
      <c r="AG43" s="16"/>
      <c r="AH43" s="16"/>
      <c r="AJ43" s="16"/>
      <c r="AK43" s="16"/>
      <c r="AL43" s="16"/>
      <c r="AY43" s="9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</row>
    <row r="44" spans="1:66" ht="16" x14ac:dyDescent="0.4">
      <c r="B44" s="33"/>
      <c r="Q44" s="44"/>
      <c r="R44" s="44"/>
      <c r="S44" s="44"/>
      <c r="T44" s="33"/>
      <c r="Z44" s="16" t="str">
        <f>A34</f>
        <v>b)</v>
      </c>
      <c r="AA44" s="22" t="s">
        <v>38</v>
      </c>
      <c r="AB44" s="20">
        <v>1</v>
      </c>
      <c r="AC44" s="21" t="s">
        <v>3</v>
      </c>
      <c r="AD44" s="56">
        <f ca="1">VLOOKUP($BE$40,$BB$44:$BM$46,2,FALSE)</f>
        <v>0</v>
      </c>
      <c r="AE44" s="56"/>
      <c r="AF44" s="22" t="str">
        <f ca="1">IF(VLOOKUP($BE$40,$BB$44:$BM$46,3,FALSE)&lt;0,"- ","+ ")&amp;ABS(VLOOKUP($BE$40,$BB$44:$BM$46,3,FALSE))</f>
        <v>+ 1</v>
      </c>
      <c r="AG44" s="22" t="s">
        <v>41</v>
      </c>
      <c r="AH44" s="20">
        <f ca="1">VLOOKUP($BE$40,$BB$44:$BM$46,11,FALSE)</f>
        <v>1</v>
      </c>
      <c r="AI44" s="22" t="str">
        <f ca="1">IF(VLOOKUP($BE$40,$BB$44:$BM$46,4,FALSE)&lt;0,"- ","+ ")&amp;ABS(VLOOKUP($BE$40,$BB$44:$BM$46,4,FALSE))</f>
        <v>+ 0</v>
      </c>
      <c r="AJ44" s="22" t="s">
        <v>41</v>
      </c>
      <c r="AK44" s="20">
        <f ca="1">VLOOKUP($BE$40,$BB$44:$BM$46,12,FALSE)</f>
        <v>3</v>
      </c>
      <c r="AL44" s="16"/>
      <c r="AY44" s="9"/>
      <c r="AZ44" s="24">
        <f ca="1">IF(AZ39=1,$M$30/$BC$38,0)</f>
        <v>0</v>
      </c>
      <c r="BA44" s="24"/>
      <c r="BB44" s="24">
        <v>1</v>
      </c>
      <c r="BC44" s="24">
        <f ca="1">$M$30/$BC$38</f>
        <v>-2</v>
      </c>
      <c r="BD44" s="24">
        <f ca="1">-BC41/BC38</f>
        <v>-2</v>
      </c>
      <c r="BE44" s="24">
        <f ca="1">-BC40/BC38</f>
        <v>1</v>
      </c>
      <c r="BF44" s="24">
        <v>0</v>
      </c>
      <c r="BG44" s="24">
        <v>1</v>
      </c>
      <c r="BH44" s="24">
        <v>0</v>
      </c>
      <c r="BI44" s="24">
        <v>0</v>
      </c>
      <c r="BJ44" s="24">
        <v>0</v>
      </c>
      <c r="BK44" s="24">
        <v>1</v>
      </c>
      <c r="BL44" s="24">
        <v>2</v>
      </c>
      <c r="BM44" s="24">
        <v>3</v>
      </c>
      <c r="BN44" s="24"/>
    </row>
    <row r="45" spans="1:66" ht="16" x14ac:dyDescent="0.4">
      <c r="A45" s="34"/>
      <c r="B45" s="34"/>
      <c r="C45" s="43"/>
      <c r="D45" s="33"/>
      <c r="E45" s="33"/>
      <c r="F45" s="43"/>
      <c r="G45" s="45"/>
      <c r="H45" s="45"/>
      <c r="I45" s="43"/>
      <c r="J45" s="38"/>
      <c r="K45" s="38"/>
      <c r="L45" s="38"/>
      <c r="M45" s="38"/>
      <c r="N45" s="33"/>
      <c r="O45" s="35"/>
      <c r="P45" s="38"/>
      <c r="Q45" s="44"/>
      <c r="R45" s="44"/>
      <c r="S45" s="44"/>
      <c r="T45" s="33"/>
      <c r="Z45" s="16"/>
      <c r="AA45" s="22" t="s">
        <v>38</v>
      </c>
      <c r="AB45" s="20">
        <v>2</v>
      </c>
      <c r="AC45" s="21" t="s">
        <v>3</v>
      </c>
      <c r="AD45" s="56">
        <f ca="1">VLOOKUP($BE$40,$BB$44:$BM$46,5,FALSE)</f>
        <v>-2</v>
      </c>
      <c r="AE45" s="56"/>
      <c r="AF45" s="22" t="str">
        <f ca="1">IF(VLOOKUP($BE$40,$BB$44:$BM$46,6,FALSE)&lt;0,"- ","+ ")&amp;ABS(VLOOKUP($BE$40,$BB$44:$BM$46,6,FALSE))</f>
        <v>+ 1</v>
      </c>
      <c r="AG45" s="22" t="s">
        <v>41</v>
      </c>
      <c r="AH45" s="20">
        <f ca="1">VLOOKUP($BE$40,$BB$44:$BM$46,11,FALSE)</f>
        <v>1</v>
      </c>
      <c r="AI45" s="22" t="str">
        <f ca="1">IF(VLOOKUP($BE$40,$BB$44:$BM$46,7,FALSE)&lt;0,"- ","+ ")&amp;ABS(VLOOKUP($BE$40,$BB$44:$BM$46,7,FALSE))</f>
        <v>- 2</v>
      </c>
      <c r="AJ45" s="22" t="s">
        <v>41</v>
      </c>
      <c r="AK45" s="20">
        <f ca="1">VLOOKUP($BE$40,$BB$44:$BM$46,12,FALSE)</f>
        <v>3</v>
      </c>
      <c r="AM45" s="14" t="s">
        <v>39</v>
      </c>
      <c r="AX45" s="9"/>
      <c r="AY45" s="9"/>
      <c r="AZ45" s="24">
        <f ca="1">IF(AZ40=1,$M$30/$BC$38,0)</f>
        <v>-2</v>
      </c>
      <c r="BA45" s="24"/>
      <c r="BB45" s="24">
        <v>2</v>
      </c>
      <c r="BC45" s="24">
        <v>0</v>
      </c>
      <c r="BD45" s="24">
        <v>1</v>
      </c>
      <c r="BE45" s="24">
        <v>0</v>
      </c>
      <c r="BF45" s="24">
        <f ca="1">$M$30/$BC$38</f>
        <v>-2</v>
      </c>
      <c r="BG45" s="24">
        <f ca="1">-C30/BC38</f>
        <v>1</v>
      </c>
      <c r="BH45" s="24">
        <f ca="1">-I30/BC38</f>
        <v>-2</v>
      </c>
      <c r="BI45" s="24">
        <v>0</v>
      </c>
      <c r="BJ45" s="24">
        <v>0</v>
      </c>
      <c r="BK45" s="24">
        <v>1</v>
      </c>
      <c r="BL45" s="24">
        <v>1</v>
      </c>
      <c r="BM45" s="24">
        <v>3</v>
      </c>
      <c r="BN45" s="24"/>
    </row>
    <row r="46" spans="1:66" ht="16" x14ac:dyDescent="0.4">
      <c r="A46" s="34"/>
      <c r="B46" s="33"/>
      <c r="C46" s="43"/>
      <c r="D46" s="33"/>
      <c r="E46" s="33"/>
      <c r="F46" s="43"/>
      <c r="G46" s="45"/>
      <c r="H46" s="45"/>
      <c r="I46" s="43"/>
      <c r="J46" s="38"/>
      <c r="K46" s="38"/>
      <c r="L46" s="38"/>
      <c r="M46" s="38"/>
      <c r="N46" s="33"/>
      <c r="O46" s="35"/>
      <c r="P46" s="38"/>
      <c r="Q46" s="44"/>
      <c r="R46" s="44"/>
      <c r="S46" s="44"/>
      <c r="T46" s="33"/>
      <c r="Z46" s="16"/>
      <c r="AA46" s="22" t="s">
        <v>38</v>
      </c>
      <c r="AB46" s="20">
        <v>3</v>
      </c>
      <c r="AC46" s="21" t="s">
        <v>3</v>
      </c>
      <c r="AD46" s="56">
        <f ca="1">VLOOKUP($BE$40,$BB$44:$BM$46,8,FALSE)</f>
        <v>0</v>
      </c>
      <c r="AE46" s="56"/>
      <c r="AF46" s="22" t="str">
        <f ca="1">IF(VLOOKUP($BE$40,$BB$44:$BM$46,9,FALSE)&lt;0,"- ","+ ")&amp;ABS(VLOOKUP($BE$40,$BB$44:$BM$46,9,FALSE))</f>
        <v>+ 0</v>
      </c>
      <c r="AG46" s="22" t="s">
        <v>41</v>
      </c>
      <c r="AH46" s="20">
        <f ca="1">VLOOKUP($BE$40,$BB$44:$BM$46,11,FALSE)</f>
        <v>1</v>
      </c>
      <c r="AI46" s="22" t="str">
        <f ca="1">IF(VLOOKUP($BE$40,$BB$44:$BM$46,10,FALSE)&lt;0,"- ","+ ")&amp;ABS(VLOOKUP($BE$40,$BB$44:$BM$46,10,FALSE))</f>
        <v>+ 1</v>
      </c>
      <c r="AJ46" s="22" t="s">
        <v>41</v>
      </c>
      <c r="AK46" s="20">
        <f ca="1">VLOOKUP($BE$40,$BB$44:$BM$46,12,FALSE)</f>
        <v>3</v>
      </c>
      <c r="AM46" s="61" t="s">
        <v>40</v>
      </c>
      <c r="AN46" s="61"/>
      <c r="AO46" s="61"/>
      <c r="AP46" s="20">
        <f ca="1">BE40</f>
        <v>2</v>
      </c>
      <c r="AY46" s="9"/>
      <c r="AZ46" s="24">
        <f ca="1">IF(AZ41=1,$M$30/$BC$38,0)</f>
        <v>0</v>
      </c>
      <c r="BA46" s="24"/>
      <c r="BB46" s="24">
        <v>3</v>
      </c>
      <c r="BC46" s="24">
        <v>0</v>
      </c>
      <c r="BD46" s="24">
        <v>1</v>
      </c>
      <c r="BE46" s="24">
        <v>0</v>
      </c>
      <c r="BF46" s="24">
        <v>0</v>
      </c>
      <c r="BG46" s="24">
        <v>0</v>
      </c>
      <c r="BH46" s="24">
        <v>1</v>
      </c>
      <c r="BI46" s="24">
        <f ca="1">$M$30/$BC$38</f>
        <v>-2</v>
      </c>
      <c r="BJ46" s="24">
        <f ca="1">-BC40/BC38</f>
        <v>1</v>
      </c>
      <c r="BK46" s="24">
        <f ca="1">-BC39/BC38</f>
        <v>-1</v>
      </c>
      <c r="BL46" s="24">
        <v>1</v>
      </c>
      <c r="BM46" s="24">
        <v>2</v>
      </c>
      <c r="BN46" s="24"/>
    </row>
    <row r="47" spans="1:66" ht="6.65" customHeight="1" x14ac:dyDescent="0.35">
      <c r="A47" s="34"/>
      <c r="B47" s="41"/>
      <c r="C47" s="43"/>
      <c r="D47" s="33"/>
      <c r="E47" s="33"/>
      <c r="F47" s="43"/>
      <c r="G47" s="45"/>
      <c r="H47" s="45"/>
      <c r="I47" s="43"/>
      <c r="J47" s="38"/>
      <c r="K47" s="38"/>
      <c r="L47" s="38"/>
      <c r="M47" s="38"/>
      <c r="N47" s="33"/>
      <c r="O47" s="35"/>
      <c r="P47" s="38"/>
      <c r="Q47" s="44"/>
      <c r="R47" s="44"/>
      <c r="S47" s="44"/>
      <c r="T47" s="33"/>
      <c r="AY47" s="9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</row>
    <row r="48" spans="1:66" ht="15.5" x14ac:dyDescent="0.35">
      <c r="A48" s="33"/>
      <c r="B48" s="38"/>
      <c r="C48" s="38"/>
      <c r="D48" s="37"/>
      <c r="E48" s="38"/>
      <c r="F48" s="35"/>
      <c r="G48" s="40"/>
      <c r="H48" s="40"/>
      <c r="I48" s="33"/>
      <c r="J48" s="38"/>
      <c r="K48" s="38"/>
      <c r="L48" s="38"/>
      <c r="M48" s="38"/>
      <c r="N48" s="38"/>
      <c r="O48" s="35"/>
      <c r="P48" s="38"/>
      <c r="Q48" s="39"/>
      <c r="R48" s="39"/>
      <c r="S48" s="39"/>
      <c r="T48" s="39"/>
      <c r="U48" s="8"/>
      <c r="V48" s="5">
        <v>3</v>
      </c>
      <c r="W48" s="9"/>
      <c r="X48" s="8"/>
      <c r="Y48" s="8"/>
      <c r="Z48" s="16"/>
      <c r="AD48" s="56">
        <f ca="1">VLOOKUP($BE$40,$BB$44:$BM$46,2,FALSE)</f>
        <v>0</v>
      </c>
      <c r="AE48" s="56"/>
      <c r="AG48" s="55">
        <f ca="1">VLOOKUP($BE$40,$BB$44:$BM$46,3,FALSE)</f>
        <v>1</v>
      </c>
      <c r="AH48" s="55"/>
      <c r="AJ48" s="55">
        <f ca="1">VLOOKUP($BE$40,$BB$44:$BM$46,4,FALSE)</f>
        <v>0</v>
      </c>
      <c r="AK48" s="55"/>
      <c r="AN48" s="16"/>
      <c r="AO48" s="16"/>
      <c r="AP48" s="16"/>
      <c r="AQ48" s="15"/>
      <c r="AR48" s="16"/>
      <c r="AS48" s="15"/>
      <c r="AT48" s="16"/>
      <c r="AU48" s="16"/>
      <c r="AV48" s="16"/>
      <c r="AW48" s="16"/>
      <c r="AX48" s="8"/>
      <c r="AY48" s="9" t="e">
        <f ca="1">RANK(AZ48,#REF!)</f>
        <v>#REF!</v>
      </c>
      <c r="AZ48" s="9">
        <f t="shared" ref="AZ48:AZ49" ca="1" si="8">RAND()</f>
        <v>0.96583952491188907</v>
      </c>
      <c r="BA48" s="9">
        <v>1</v>
      </c>
      <c r="BB48" s="9">
        <v>2</v>
      </c>
      <c r="BC48" s="9">
        <v>2</v>
      </c>
      <c r="BD48" s="9"/>
    </row>
    <row r="49" spans="1:56" ht="15.5" x14ac:dyDescent="0.35">
      <c r="A49" s="34"/>
      <c r="B49" s="41"/>
      <c r="C49" s="38"/>
      <c r="D49" s="38"/>
      <c r="E49" s="38"/>
      <c r="F49" s="37"/>
      <c r="G49" s="37"/>
      <c r="H49" s="37"/>
      <c r="I49" s="33"/>
      <c r="J49" s="37"/>
      <c r="K49" s="37"/>
      <c r="L49" s="38"/>
      <c r="M49" s="37"/>
      <c r="N49" s="38"/>
      <c r="O49" s="35"/>
      <c r="P49" s="38"/>
      <c r="Q49" s="39"/>
      <c r="R49" s="39"/>
      <c r="S49" s="39"/>
      <c r="T49" s="39"/>
      <c r="U49" s="8"/>
      <c r="V49" s="8"/>
      <c r="W49" s="8"/>
      <c r="X49" s="8"/>
      <c r="Y49" s="8">
        <f t="shared" ref="Y49" ca="1" si="9">RANDBETWEEN(-9,9)</f>
        <v>-3</v>
      </c>
      <c r="Z49" s="16"/>
      <c r="AA49" s="16" t="s">
        <v>7</v>
      </c>
      <c r="AB49" s="19"/>
      <c r="AC49" s="16" t="s">
        <v>8</v>
      </c>
      <c r="AD49" s="55">
        <f ca="1">VLOOKUP($BE$40,$BB$44:$BM$46,5,FALSE)</f>
        <v>-2</v>
      </c>
      <c r="AE49" s="55"/>
      <c r="AF49" s="15" t="s">
        <v>5</v>
      </c>
      <c r="AG49" s="55">
        <f ca="1">VLOOKUP($BE$40,$BB$44:$BM$46,6,FALSE)</f>
        <v>1</v>
      </c>
      <c r="AH49" s="55"/>
      <c r="AI49" s="15" t="s">
        <v>9</v>
      </c>
      <c r="AJ49" s="55">
        <f ca="1">VLOOKUP($BE$40,$BB$44:$BM$46,7,FALSE)</f>
        <v>-2</v>
      </c>
      <c r="AK49" s="55"/>
      <c r="AL49" s="16"/>
      <c r="AM49" s="14"/>
      <c r="AN49" s="16"/>
      <c r="AP49" s="16"/>
      <c r="AQ49" s="12"/>
      <c r="AR49" s="16"/>
      <c r="AS49" s="16"/>
      <c r="AT49" s="16"/>
      <c r="AU49" s="16"/>
      <c r="AV49" s="16"/>
      <c r="AW49" s="16"/>
      <c r="AX49" s="8"/>
      <c r="AY49" s="9" t="e">
        <f ca="1">RANK(AZ49,#REF!)</f>
        <v>#REF!</v>
      </c>
      <c r="AZ49" s="9">
        <f t="shared" ca="1" si="8"/>
        <v>0.65057266677236458</v>
      </c>
      <c r="BA49" s="9">
        <v>2</v>
      </c>
      <c r="BB49" s="9">
        <v>1</v>
      </c>
      <c r="BC49" s="9">
        <v>2</v>
      </c>
      <c r="BD49" s="9"/>
    </row>
    <row r="50" spans="1:56" ht="19.25" customHeight="1" x14ac:dyDescent="0.3">
      <c r="A50" s="62" t="s">
        <v>42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16"/>
      <c r="AA50" s="16"/>
      <c r="AB50" s="19"/>
      <c r="AD50" s="54">
        <f ca="1">VLOOKUP($BE$40,$BB$44:$BM$46,8,FALSE)</f>
        <v>0</v>
      </c>
      <c r="AE50" s="54"/>
      <c r="AF50" s="50"/>
      <c r="AG50" s="54">
        <f ca="1">VLOOKUP($BE$40,$BB$44:$BM$46,9,FALSE)</f>
        <v>0</v>
      </c>
      <c r="AH50" s="54"/>
      <c r="AI50" s="51"/>
      <c r="AJ50" s="54">
        <f ca="1">VLOOKUP($BE$40,$BB$44:$BM$46,10,FALSE)</f>
        <v>1</v>
      </c>
      <c r="AK50" s="54"/>
      <c r="AL50" s="16"/>
      <c r="AX50" s="9"/>
      <c r="AY50" s="9"/>
      <c r="AZ50" s="9"/>
      <c r="BA50" s="9"/>
      <c r="BB50" s="9"/>
      <c r="BC50" s="9"/>
      <c r="BD50" s="9"/>
    </row>
  </sheetData>
  <mergeCells count="40">
    <mergeCell ref="A50:Y50"/>
    <mergeCell ref="G20:H20"/>
    <mergeCell ref="G21:H21"/>
    <mergeCell ref="G22:H22"/>
    <mergeCell ref="D20:E20"/>
    <mergeCell ref="D21:E21"/>
    <mergeCell ref="D22:E22"/>
    <mergeCell ref="M30:N30"/>
    <mergeCell ref="B40:F40"/>
    <mergeCell ref="B41:F41"/>
    <mergeCell ref="H40:M40"/>
    <mergeCell ref="AD31:AE31"/>
    <mergeCell ref="AD32:AE32"/>
    <mergeCell ref="AD34:AE34"/>
    <mergeCell ref="AD35:AE35"/>
    <mergeCell ref="AD36:AE36"/>
    <mergeCell ref="AD44:AE44"/>
    <mergeCell ref="AD45:AE45"/>
    <mergeCell ref="AD46:AE46"/>
    <mergeCell ref="AD49:AE49"/>
    <mergeCell ref="G1:R1"/>
    <mergeCell ref="A2:Y2"/>
    <mergeCell ref="Z2:AV2"/>
    <mergeCell ref="AJ34:AK34"/>
    <mergeCell ref="AJ35:AK35"/>
    <mergeCell ref="AJ36:AK36"/>
    <mergeCell ref="AM46:AO46"/>
    <mergeCell ref="AM32:AO32"/>
    <mergeCell ref="AG34:AH34"/>
    <mergeCell ref="AG35:AH35"/>
    <mergeCell ref="AG36:AH36"/>
    <mergeCell ref="AD30:AE30"/>
    <mergeCell ref="AD50:AE50"/>
    <mergeCell ref="AG48:AH48"/>
    <mergeCell ref="AG49:AH49"/>
    <mergeCell ref="AG50:AH50"/>
    <mergeCell ref="AJ48:AK48"/>
    <mergeCell ref="AJ49:AK49"/>
    <mergeCell ref="AJ50:AK50"/>
    <mergeCell ref="AD48:AE4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2021-04-17T08:33:35Z</cp:lastPrinted>
  <dcterms:created xsi:type="dcterms:W3CDTF">2020-11-21T17:00:43Z</dcterms:created>
  <dcterms:modified xsi:type="dcterms:W3CDTF">2022-12-04T16:37:32Z</dcterms:modified>
</cp:coreProperties>
</file>