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eiten\SIW\"/>
    </mc:Choice>
  </mc:AlternateContent>
  <xr:revisionPtr revIDLastSave="0" documentId="8_{0F86E7C7-E102-43CC-AD83-243A24F82836}" xr6:coauthVersionLast="47" xr6:coauthVersionMax="47" xr10:uidLastSave="{00000000-0000-0000-0000-000000000000}"/>
  <bookViews>
    <workbookView xWindow="-110" yWindow="-110" windowWidth="19420" windowHeight="10560" xr2:uid="{EA95F93D-A4AB-4168-8BCA-6BD190BD8822}"/>
  </bookViews>
  <sheets>
    <sheet name="Arbeitsblatt" sheetId="1" r:id="rId1"/>
    <sheet name="Tabelle4" sheetId="11" r:id="rId2"/>
    <sheet name="Tabelle2" sheetId="9" r:id="rId3"/>
    <sheet name="Tabelle3" sheetId="10" r:id="rId4"/>
    <sheet name="Daten1" sheetId="2" r:id="rId5"/>
    <sheet name="Daten2" sheetId="5" r:id="rId6"/>
    <sheet name="Daten3" sheetId="6" r:id="rId7"/>
    <sheet name="Daten4" sheetId="7" r:id="rId8"/>
    <sheet name="Tabelle1" sheetId="8" r:id="rId9"/>
  </sheets>
  <definedNames>
    <definedName name="_xlnm.Print_Area" localSheetId="0">Arbeitsblatt!$A$2:$AJ$61</definedName>
  </definedNames>
  <calcPr calcId="191029"/>
</workbook>
</file>

<file path=xl/calcChain.xml><?xml version="1.0" encoding="utf-8"?>
<calcChain xmlns="http://schemas.openxmlformats.org/spreadsheetml/2006/main">
  <c r="T4" i="1" l="1"/>
  <c r="C92" i="6"/>
  <c r="F93" i="6"/>
  <c r="F92" i="6"/>
  <c r="E93" i="6"/>
  <c r="C93" i="6"/>
  <c r="B93" i="6"/>
  <c r="E92" i="6"/>
  <c r="B92" i="6"/>
  <c r="J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2" i="9"/>
  <c r="J9" i="11"/>
  <c r="I9" i="11"/>
  <c r="H9" i="11"/>
  <c r="B9" i="11"/>
  <c r="H8" i="11"/>
  <c r="J8" i="11"/>
  <c r="I8" i="11"/>
  <c r="B8" i="11"/>
  <c r="J7" i="11"/>
  <c r="I7" i="11"/>
  <c r="H7" i="11"/>
  <c r="G7" i="11" s="1"/>
  <c r="K7" i="11" s="1"/>
  <c r="B7" i="11"/>
  <c r="I6" i="11"/>
  <c r="G6" i="11" s="1"/>
  <c r="H6" i="11"/>
  <c r="B6" i="11"/>
  <c r="H5" i="11"/>
  <c r="J5" i="11"/>
  <c r="I5" i="11"/>
  <c r="B5" i="11"/>
  <c r="J4" i="11"/>
  <c r="I4" i="11"/>
  <c r="B4" i="11"/>
  <c r="J3" i="11"/>
  <c r="I3" i="11"/>
  <c r="H3" i="11"/>
  <c r="G3" i="11" s="1"/>
  <c r="K3" i="11" s="1"/>
  <c r="B3" i="11"/>
  <c r="B2" i="11"/>
  <c r="I2" i="11"/>
  <c r="H2" i="11"/>
  <c r="G2" i="11"/>
  <c r="T10" i="1"/>
  <c r="AC47" i="1"/>
  <c r="T47" i="1"/>
  <c r="P47" i="1"/>
  <c r="R47" i="1" s="1"/>
  <c r="A46" i="1"/>
  <c r="AC45" i="1"/>
  <c r="T45" i="1"/>
  <c r="J3" i="10"/>
  <c r="J4" i="10"/>
  <c r="J5" i="10"/>
  <c r="D5" i="10" s="1"/>
  <c r="J6" i="10"/>
  <c r="D6" i="10" s="1"/>
  <c r="J7" i="10"/>
  <c r="D7" i="10" s="1"/>
  <c r="J8" i="10"/>
  <c r="J9" i="10"/>
  <c r="J10" i="10"/>
  <c r="J11" i="10"/>
  <c r="J12" i="10"/>
  <c r="J13" i="10"/>
  <c r="D13" i="10" s="1"/>
  <c r="J14" i="10"/>
  <c r="D14" i="10" s="1"/>
  <c r="J15" i="10"/>
  <c r="D15" i="10" s="1"/>
  <c r="J16" i="10"/>
  <c r="J17" i="10"/>
  <c r="J18" i="10"/>
  <c r="J19" i="10"/>
  <c r="J20" i="10"/>
  <c r="J21" i="10"/>
  <c r="D21" i="10" s="1"/>
  <c r="J22" i="10"/>
  <c r="D22" i="10" s="1"/>
  <c r="J23" i="10"/>
  <c r="D23" i="10" s="1"/>
  <c r="J24" i="10"/>
  <c r="J25" i="10"/>
  <c r="J26" i="10"/>
  <c r="J27" i="10"/>
  <c r="J28" i="10"/>
  <c r="J29" i="10"/>
  <c r="D29" i="10" s="1"/>
  <c r="J30" i="10"/>
  <c r="D30" i="10" s="1"/>
  <c r="J31" i="10"/>
  <c r="D31" i="10" s="1"/>
  <c r="J32" i="10"/>
  <c r="J33" i="10"/>
  <c r="J34" i="10"/>
  <c r="J35" i="10"/>
  <c r="J36" i="10"/>
  <c r="J37" i="10"/>
  <c r="D37" i="10" s="1"/>
  <c r="J38" i="10"/>
  <c r="D38" i="10" s="1"/>
  <c r="J2" i="10"/>
  <c r="I38" i="10"/>
  <c r="C38" i="10" s="1"/>
  <c r="B38" i="10"/>
  <c r="I37" i="10"/>
  <c r="C37" i="10" s="1"/>
  <c r="B37" i="10"/>
  <c r="I36" i="10"/>
  <c r="C36" i="10" s="1"/>
  <c r="B36" i="10"/>
  <c r="I35" i="10"/>
  <c r="C35" i="10" s="1"/>
  <c r="B35" i="10"/>
  <c r="I34" i="10"/>
  <c r="C34" i="10" s="1"/>
  <c r="B34" i="10"/>
  <c r="I33" i="10"/>
  <c r="C33" i="10" s="1"/>
  <c r="B33" i="10"/>
  <c r="I32" i="10"/>
  <c r="C32" i="10" s="1"/>
  <c r="B32" i="10"/>
  <c r="I31" i="10"/>
  <c r="C31" i="10" s="1"/>
  <c r="B31" i="10"/>
  <c r="I30" i="10"/>
  <c r="C30" i="10" s="1"/>
  <c r="B30" i="10"/>
  <c r="I29" i="10"/>
  <c r="C29" i="10" s="1"/>
  <c r="B29" i="10"/>
  <c r="I28" i="10"/>
  <c r="C28" i="10" s="1"/>
  <c r="B28" i="10"/>
  <c r="I27" i="10"/>
  <c r="C27" i="10" s="1"/>
  <c r="B27" i="10"/>
  <c r="I26" i="10"/>
  <c r="C26" i="10" s="1"/>
  <c r="B26" i="10"/>
  <c r="I25" i="10"/>
  <c r="C25" i="10" s="1"/>
  <c r="B25" i="10"/>
  <c r="I24" i="10"/>
  <c r="C24" i="10" s="1"/>
  <c r="B24" i="10"/>
  <c r="I23" i="10"/>
  <c r="C23" i="10" s="1"/>
  <c r="B23" i="10"/>
  <c r="I22" i="10"/>
  <c r="C22" i="10" s="1"/>
  <c r="B22" i="10"/>
  <c r="I21" i="10"/>
  <c r="C21" i="10" s="1"/>
  <c r="B21" i="10"/>
  <c r="I20" i="10"/>
  <c r="C20" i="10" s="1"/>
  <c r="B20" i="10"/>
  <c r="I19" i="10"/>
  <c r="C19" i="10" s="1"/>
  <c r="B19" i="10"/>
  <c r="I18" i="10"/>
  <c r="C18" i="10" s="1"/>
  <c r="B18" i="10"/>
  <c r="I17" i="10"/>
  <c r="C17" i="10" s="1"/>
  <c r="B17" i="10"/>
  <c r="I16" i="10"/>
  <c r="C16" i="10" s="1"/>
  <c r="B16" i="10"/>
  <c r="I15" i="10"/>
  <c r="C15" i="10" s="1"/>
  <c r="B15" i="10"/>
  <c r="I14" i="10"/>
  <c r="C14" i="10" s="1"/>
  <c r="B14" i="10"/>
  <c r="I13" i="10"/>
  <c r="C13" i="10" s="1"/>
  <c r="B13" i="10"/>
  <c r="I12" i="10"/>
  <c r="C12" i="10" s="1"/>
  <c r="B12" i="10"/>
  <c r="I11" i="10"/>
  <c r="C11" i="10" s="1"/>
  <c r="B11" i="10"/>
  <c r="I10" i="10"/>
  <c r="C10" i="10" s="1"/>
  <c r="B10" i="10"/>
  <c r="I9" i="10"/>
  <c r="C9" i="10" s="1"/>
  <c r="B9" i="10"/>
  <c r="I8" i="10"/>
  <c r="C8" i="10" s="1"/>
  <c r="B8" i="10"/>
  <c r="I7" i="10"/>
  <c r="C7" i="10" s="1"/>
  <c r="B7" i="10"/>
  <c r="I6" i="10"/>
  <c r="C6" i="10" s="1"/>
  <c r="B6" i="10"/>
  <c r="I5" i="10"/>
  <c r="C5" i="10" s="1"/>
  <c r="B5" i="10"/>
  <c r="K4" i="10"/>
  <c r="K5" i="10" s="1"/>
  <c r="K6" i="10" s="1"/>
  <c r="K7" i="10" s="1"/>
  <c r="K8" i="10" s="1"/>
  <c r="K9" i="10" s="1"/>
  <c r="K10" i="10" s="1"/>
  <c r="K11" i="10" s="1"/>
  <c r="K12" i="10" s="1"/>
  <c r="K13" i="10" s="1"/>
  <c r="K14" i="10" s="1"/>
  <c r="K15" i="10" s="1"/>
  <c r="I4" i="10"/>
  <c r="C4" i="10" s="1"/>
  <c r="B4" i="10"/>
  <c r="K3" i="10"/>
  <c r="I3" i="10"/>
  <c r="C3" i="10" s="1"/>
  <c r="B3" i="10"/>
  <c r="I2" i="10"/>
  <c r="C2" i="10" s="1"/>
  <c r="B2" i="10"/>
  <c r="AC8" i="1"/>
  <c r="T8" i="1"/>
  <c r="T6" i="1"/>
  <c r="AC6" i="1"/>
  <c r="AC35" i="1"/>
  <c r="AC33" i="1"/>
  <c r="T32" i="1"/>
  <c r="J32" i="1"/>
  <c r="A34" i="1" s="1"/>
  <c r="A33" i="1"/>
  <c r="T33" i="1" s="1"/>
  <c r="I3" i="9"/>
  <c r="E3" i="9" s="1"/>
  <c r="I4" i="9"/>
  <c r="E4" i="9" s="1"/>
  <c r="I5" i="9"/>
  <c r="E5" i="9" s="1"/>
  <c r="I6" i="9"/>
  <c r="E6" i="9" s="1"/>
  <c r="I7" i="9"/>
  <c r="E7" i="9" s="1"/>
  <c r="I8" i="9"/>
  <c r="E8" i="9" s="1"/>
  <c r="I9" i="9"/>
  <c r="E9" i="9" s="1"/>
  <c r="I10" i="9"/>
  <c r="E10" i="9" s="1"/>
  <c r="I11" i="9"/>
  <c r="E11" i="9" s="1"/>
  <c r="I12" i="9"/>
  <c r="E12" i="9" s="1"/>
  <c r="I13" i="9"/>
  <c r="E13" i="9" s="1"/>
  <c r="I14" i="9"/>
  <c r="E14" i="9" s="1"/>
  <c r="I15" i="9"/>
  <c r="E15" i="9" s="1"/>
  <c r="I16" i="9"/>
  <c r="E16" i="9" s="1"/>
  <c r="I17" i="9"/>
  <c r="E17" i="9" s="1"/>
  <c r="I18" i="9"/>
  <c r="E18" i="9" s="1"/>
  <c r="I19" i="9"/>
  <c r="E19" i="9" s="1"/>
  <c r="I20" i="9"/>
  <c r="E20" i="9" s="1"/>
  <c r="I21" i="9"/>
  <c r="E21" i="9" s="1"/>
  <c r="I22" i="9"/>
  <c r="E22" i="9" s="1"/>
  <c r="I23" i="9"/>
  <c r="E23" i="9" s="1"/>
  <c r="I24" i="9"/>
  <c r="E24" i="9" s="1"/>
  <c r="I25" i="9"/>
  <c r="E25" i="9" s="1"/>
  <c r="I26" i="9"/>
  <c r="E26" i="9" s="1"/>
  <c r="I27" i="9"/>
  <c r="E27" i="9" s="1"/>
  <c r="I28" i="9"/>
  <c r="E28" i="9" s="1"/>
  <c r="I29" i="9"/>
  <c r="E29" i="9" s="1"/>
  <c r="I30" i="9"/>
  <c r="E30" i="9" s="1"/>
  <c r="I31" i="9"/>
  <c r="E31" i="9" s="1"/>
  <c r="I32" i="9"/>
  <c r="E32" i="9" s="1"/>
  <c r="I33" i="9"/>
  <c r="E33" i="9" s="1"/>
  <c r="I34" i="9"/>
  <c r="E34" i="9" s="1"/>
  <c r="I35" i="9"/>
  <c r="E35" i="9" s="1"/>
  <c r="I36" i="9"/>
  <c r="E36" i="9" s="1"/>
  <c r="I37" i="9"/>
  <c r="E37" i="9" s="1"/>
  <c r="I38" i="9"/>
  <c r="E38" i="9" s="1"/>
  <c r="I2" i="9"/>
  <c r="C2" i="9" s="1"/>
  <c r="K4" i="9"/>
  <c r="K5" i="9" s="1"/>
  <c r="K6" i="9" s="1"/>
  <c r="K7" i="9" s="1"/>
  <c r="K8" i="9" s="1"/>
  <c r="K9" i="9" s="1"/>
  <c r="K10" i="9" s="1"/>
  <c r="K11" i="9" s="1"/>
  <c r="K12" i="9" s="1"/>
  <c r="K13" i="9" s="1"/>
  <c r="K14" i="9" s="1"/>
  <c r="K15" i="9" s="1"/>
  <c r="K3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2" i="9"/>
  <c r="P35" i="1"/>
  <c r="T31" i="1"/>
  <c r="T20" i="1"/>
  <c r="H14" i="8"/>
  <c r="I24" i="8"/>
  <c r="H24" i="8"/>
  <c r="G24" i="8"/>
  <c r="C24" i="8"/>
  <c r="I23" i="8"/>
  <c r="H23" i="8"/>
  <c r="F23" i="8"/>
  <c r="C23" i="8"/>
  <c r="I22" i="8"/>
  <c r="H22" i="8" s="1"/>
  <c r="F22" i="8" s="1"/>
  <c r="C22" i="8"/>
  <c r="G21" i="8"/>
  <c r="I21" i="8"/>
  <c r="H21" i="8"/>
  <c r="C21" i="8"/>
  <c r="I20" i="8"/>
  <c r="H20" i="8"/>
  <c r="F20" i="8"/>
  <c r="C20" i="8"/>
  <c r="I19" i="8"/>
  <c r="H19" i="8"/>
  <c r="G19" i="8"/>
  <c r="F19" i="8"/>
  <c r="C19" i="8"/>
  <c r="I17" i="8"/>
  <c r="H17" i="8"/>
  <c r="G17" i="8"/>
  <c r="F17" i="8"/>
  <c r="C17" i="8"/>
  <c r="I18" i="8"/>
  <c r="H18" i="8" s="1"/>
  <c r="F18" i="8" s="1"/>
  <c r="G18" i="8"/>
  <c r="C18" i="8"/>
  <c r="I12" i="8"/>
  <c r="H12" i="8" s="1"/>
  <c r="G12" i="8"/>
  <c r="F12" i="8" s="1"/>
  <c r="C12" i="8"/>
  <c r="I11" i="8"/>
  <c r="H11" i="8" s="1"/>
  <c r="G11" i="8"/>
  <c r="F11" i="8" s="1"/>
  <c r="C11" i="8"/>
  <c r="I10" i="8"/>
  <c r="H10" i="8" s="1"/>
  <c r="G10" i="8"/>
  <c r="F10" i="8" s="1"/>
  <c r="C10" i="8"/>
  <c r="I16" i="8"/>
  <c r="H16" i="8" s="1"/>
  <c r="F16" i="8" s="1"/>
  <c r="C16" i="8"/>
  <c r="I15" i="8"/>
  <c r="H15" i="8" s="1"/>
  <c r="C15" i="8"/>
  <c r="I14" i="8"/>
  <c r="C14" i="8"/>
  <c r="I13" i="8"/>
  <c r="H13" i="8" s="1"/>
  <c r="F13" i="8" s="1"/>
  <c r="C13" i="8"/>
  <c r="I9" i="8"/>
  <c r="H9" i="8" s="1"/>
  <c r="G9" i="8"/>
  <c r="F9" i="8" s="1"/>
  <c r="C9" i="8"/>
  <c r="F8" i="8"/>
  <c r="F7" i="8"/>
  <c r="F5" i="8"/>
  <c r="H7" i="8"/>
  <c r="H6" i="8"/>
  <c r="I4" i="8"/>
  <c r="H4" i="8" s="1"/>
  <c r="I5" i="8"/>
  <c r="H5" i="8" s="1"/>
  <c r="I6" i="8"/>
  <c r="I7" i="8"/>
  <c r="I8" i="8"/>
  <c r="H8" i="8" s="1"/>
  <c r="G8" i="8"/>
  <c r="G7" i="8"/>
  <c r="G6" i="8"/>
  <c r="F6" i="8" s="1"/>
  <c r="G5" i="8"/>
  <c r="G4" i="8"/>
  <c r="F4" i="8" s="1"/>
  <c r="I3" i="8"/>
  <c r="H3" i="8"/>
  <c r="G3" i="8"/>
  <c r="F3" i="8"/>
  <c r="C8" i="8"/>
  <c r="C7" i="8"/>
  <c r="C6" i="8"/>
  <c r="C5" i="8"/>
  <c r="C4" i="8"/>
  <c r="C3" i="8"/>
  <c r="D92" i="6" l="1"/>
  <c r="J92" i="6" s="1"/>
  <c r="AD53" i="1" s="1"/>
  <c r="D93" i="6"/>
  <c r="J93" i="6" s="1"/>
  <c r="K59" i="1" s="1"/>
  <c r="C10" i="9"/>
  <c r="C33" i="9"/>
  <c r="C25" i="9"/>
  <c r="C17" i="9"/>
  <c r="C9" i="9"/>
  <c r="C18" i="9"/>
  <c r="C32" i="9"/>
  <c r="C24" i="9"/>
  <c r="C16" i="9"/>
  <c r="C8" i="9"/>
  <c r="C26" i="9"/>
  <c r="C31" i="9"/>
  <c r="C23" i="9"/>
  <c r="C15" i="9"/>
  <c r="C7" i="9"/>
  <c r="C38" i="9"/>
  <c r="C30" i="9"/>
  <c r="C22" i="9"/>
  <c r="C14" i="9"/>
  <c r="C6" i="9"/>
  <c r="C34" i="9"/>
  <c r="C37" i="9"/>
  <c r="C29" i="9"/>
  <c r="C21" i="9"/>
  <c r="C13" i="9"/>
  <c r="C5" i="9"/>
  <c r="C36" i="9"/>
  <c r="C28" i="9"/>
  <c r="C20" i="9"/>
  <c r="C12" i="9"/>
  <c r="C4" i="9"/>
  <c r="C35" i="9"/>
  <c r="C27" i="9"/>
  <c r="C19" i="9"/>
  <c r="C11" i="9"/>
  <c r="C3" i="9"/>
  <c r="E2" i="9"/>
  <c r="E34" i="10"/>
  <c r="E26" i="10"/>
  <c r="E18" i="10"/>
  <c r="E10" i="10"/>
  <c r="E33" i="10"/>
  <c r="E25" i="10"/>
  <c r="E17" i="10"/>
  <c r="E9" i="10"/>
  <c r="E32" i="10"/>
  <c r="E24" i="10"/>
  <c r="E16" i="10"/>
  <c r="E8" i="10"/>
  <c r="E31" i="10"/>
  <c r="E23" i="10"/>
  <c r="E15" i="10"/>
  <c r="E7" i="10"/>
  <c r="E38" i="10"/>
  <c r="E30" i="10"/>
  <c r="E22" i="10"/>
  <c r="E14" i="10"/>
  <c r="E6" i="10"/>
  <c r="E37" i="10"/>
  <c r="E29" i="10"/>
  <c r="E21" i="10"/>
  <c r="E13" i="10"/>
  <c r="E5" i="10"/>
  <c r="E36" i="10"/>
  <c r="E28" i="10"/>
  <c r="E20" i="10"/>
  <c r="E12" i="10"/>
  <c r="E4" i="10"/>
  <c r="E35" i="10"/>
  <c r="E27" i="10"/>
  <c r="E19" i="10"/>
  <c r="E11" i="10"/>
  <c r="E3" i="10"/>
  <c r="E2" i="10"/>
  <c r="L7" i="11"/>
  <c r="L3" i="11"/>
  <c r="K6" i="11"/>
  <c r="L6" i="11" s="1"/>
  <c r="A2" i="11"/>
  <c r="K2" i="11"/>
  <c r="L2" i="11" s="1"/>
  <c r="G9" i="11"/>
  <c r="K9" i="11" s="1"/>
  <c r="L9" i="11" s="1"/>
  <c r="D6" i="11"/>
  <c r="A8" i="11"/>
  <c r="A6" i="11"/>
  <c r="A4" i="11"/>
  <c r="A9" i="11"/>
  <c r="A7" i="11"/>
  <c r="A5" i="11"/>
  <c r="A3" i="11"/>
  <c r="D7" i="11"/>
  <c r="C7" i="11"/>
  <c r="C6" i="11"/>
  <c r="G5" i="11"/>
  <c r="K5" i="11" s="1"/>
  <c r="L5" i="11" s="1"/>
  <c r="H4" i="11"/>
  <c r="G4" i="11" s="1"/>
  <c r="D3" i="11"/>
  <c r="C3" i="11"/>
  <c r="C2" i="11"/>
  <c r="D2" i="11"/>
  <c r="J46" i="1"/>
  <c r="T46" i="1"/>
  <c r="D28" i="10"/>
  <c r="D20" i="10"/>
  <c r="D12" i="10"/>
  <c r="D4" i="10"/>
  <c r="D34" i="10"/>
  <c r="D26" i="10"/>
  <c r="D18" i="10"/>
  <c r="D10" i="10"/>
  <c r="D36" i="10"/>
  <c r="D33" i="10"/>
  <c r="D17" i="10"/>
  <c r="D9" i="10"/>
  <c r="D32" i="10"/>
  <c r="D24" i="10"/>
  <c r="D16" i="10"/>
  <c r="D8" i="10"/>
  <c r="D35" i="10"/>
  <c r="D27" i="10"/>
  <c r="D19" i="10"/>
  <c r="D11" i="10"/>
  <c r="D3" i="10"/>
  <c r="D25" i="10"/>
  <c r="A22" i="10"/>
  <c r="A34" i="10"/>
  <c r="A18" i="10"/>
  <c r="A9" i="10"/>
  <c r="A33" i="10"/>
  <c r="A25" i="10"/>
  <c r="A35" i="10"/>
  <c r="A27" i="10"/>
  <c r="A19" i="10"/>
  <c r="A26" i="10"/>
  <c r="A13" i="10"/>
  <c r="A5" i="10"/>
  <c r="A17" i="10"/>
  <c r="A31" i="10"/>
  <c r="A23" i="10"/>
  <c r="A38" i="10"/>
  <c r="A30" i="10"/>
  <c r="A24" i="10"/>
  <c r="A6" i="10"/>
  <c r="A10" i="10"/>
  <c r="A14" i="10"/>
  <c r="A3" i="10"/>
  <c r="A36" i="10"/>
  <c r="A28" i="10"/>
  <c r="A7" i="10"/>
  <c r="A11" i="10"/>
  <c r="A15" i="10"/>
  <c r="A20" i="10"/>
  <c r="A37" i="10"/>
  <c r="A29" i="10"/>
  <c r="A4" i="10"/>
  <c r="A8" i="10"/>
  <c r="A12" i="10"/>
  <c r="A16" i="10"/>
  <c r="A2" i="10"/>
  <c r="A21" i="10"/>
  <c r="A32" i="10"/>
  <c r="J34" i="1"/>
  <c r="AC34" i="1" s="1"/>
  <c r="A35" i="1"/>
  <c r="T35" i="1" s="1"/>
  <c r="T34" i="1"/>
  <c r="AC32" i="1"/>
  <c r="A18" i="9"/>
  <c r="A10" i="9"/>
  <c r="A38" i="9"/>
  <c r="A37" i="9"/>
  <c r="A32" i="9"/>
  <c r="A24" i="9"/>
  <c r="A16" i="9"/>
  <c r="A8" i="9"/>
  <c r="A30" i="9"/>
  <c r="A22" i="9"/>
  <c r="A34" i="9"/>
  <c r="A28" i="9"/>
  <c r="A29" i="9"/>
  <c r="A21" i="9"/>
  <c r="A13" i="9"/>
  <c r="A4" i="9"/>
  <c r="A35" i="9"/>
  <c r="A27" i="9"/>
  <c r="A19" i="9"/>
  <c r="A11" i="9"/>
  <c r="A3" i="9"/>
  <c r="A26" i="9"/>
  <c r="A33" i="9"/>
  <c r="A25" i="9"/>
  <c r="A17" i="9"/>
  <c r="A9" i="9"/>
  <c r="A31" i="9"/>
  <c r="A23" i="9"/>
  <c r="A15" i="9"/>
  <c r="A7" i="9"/>
  <c r="A6" i="9"/>
  <c r="A14" i="9"/>
  <c r="A5" i="9"/>
  <c r="A36" i="9"/>
  <c r="A20" i="9"/>
  <c r="A12" i="9"/>
  <c r="A2" i="9"/>
  <c r="R35" i="1"/>
  <c r="F24" i="8"/>
  <c r="J24" i="8" s="1"/>
  <c r="B19" i="8"/>
  <c r="B14" i="8"/>
  <c r="B11" i="8"/>
  <c r="B21" i="8"/>
  <c r="B15" i="8"/>
  <c r="B24" i="8"/>
  <c r="B16" i="8"/>
  <c r="B12" i="8"/>
  <c r="B20" i="8"/>
  <c r="B22" i="8"/>
  <c r="B6" i="8"/>
  <c r="B7" i="8"/>
  <c r="B13" i="8"/>
  <c r="B10" i="8"/>
  <c r="B23" i="8"/>
  <c r="B9" i="8"/>
  <c r="B17" i="8"/>
  <c r="B18" i="8"/>
  <c r="B3" i="8"/>
  <c r="B4" i="8"/>
  <c r="B5" i="8"/>
  <c r="B8" i="8"/>
  <c r="G23" i="8"/>
  <c r="D23" i="8" s="1"/>
  <c r="G22" i="8"/>
  <c r="J22" i="8" s="1"/>
  <c r="G20" i="8"/>
  <c r="J20" i="8" s="1"/>
  <c r="D19" i="8"/>
  <c r="J19" i="8"/>
  <c r="J18" i="8"/>
  <c r="D18" i="8"/>
  <c r="J17" i="8"/>
  <c r="D12" i="8"/>
  <c r="D11" i="8"/>
  <c r="D17" i="8"/>
  <c r="D10" i="8"/>
  <c r="J12" i="8"/>
  <c r="J11" i="8"/>
  <c r="J10" i="8"/>
  <c r="G16" i="8"/>
  <c r="J16" i="8" s="1"/>
  <c r="J9" i="8"/>
  <c r="G15" i="8"/>
  <c r="F15" i="8" s="1"/>
  <c r="J15" i="8" s="1"/>
  <c r="G14" i="8"/>
  <c r="F14" i="8" s="1"/>
  <c r="G13" i="8"/>
  <c r="D13" i="8" s="1"/>
  <c r="D9" i="8"/>
  <c r="J4" i="8"/>
  <c r="D8" i="8"/>
  <c r="J8" i="8"/>
  <c r="J7" i="8"/>
  <c r="J6" i="8"/>
  <c r="J5" i="8"/>
  <c r="J3" i="8"/>
  <c r="D7" i="8"/>
  <c r="D6" i="8"/>
  <c r="D5" i="8"/>
  <c r="D4" i="8"/>
  <c r="D3" i="8"/>
  <c r="H93" i="6" l="1"/>
  <c r="AD59" i="1" s="1"/>
  <c r="I92" i="6"/>
  <c r="K92" i="6"/>
  <c r="I93" i="6"/>
  <c r="H92" i="6"/>
  <c r="K53" i="1" s="1"/>
  <c r="Q16" i="1"/>
  <c r="K16" i="1"/>
  <c r="O14" i="1"/>
  <c r="I14" i="1"/>
  <c r="R12" i="1"/>
  <c r="P12" i="1"/>
  <c r="L12" i="1"/>
  <c r="J12" i="1"/>
  <c r="E16" i="1"/>
  <c r="C14" i="1"/>
  <c r="F12" i="1"/>
  <c r="D12" i="1"/>
  <c r="D4" i="11"/>
  <c r="K4" i="11"/>
  <c r="L4" i="11" s="1"/>
  <c r="C9" i="11"/>
  <c r="D9" i="11"/>
  <c r="G8" i="11"/>
  <c r="C5" i="11"/>
  <c r="D5" i="11"/>
  <c r="C4" i="11"/>
  <c r="F20" i="10"/>
  <c r="G38" i="10"/>
  <c r="F23" i="10"/>
  <c r="G10" i="10"/>
  <c r="G12" i="10"/>
  <c r="G20" i="10"/>
  <c r="F36" i="10"/>
  <c r="F26" i="10"/>
  <c r="AC46" i="1"/>
  <c r="G31" i="10"/>
  <c r="G14" i="10"/>
  <c r="G37" i="10"/>
  <c r="G4" i="10"/>
  <c r="G7" i="10"/>
  <c r="G28" i="10"/>
  <c r="F4" i="10"/>
  <c r="F28" i="10"/>
  <c r="G15" i="10"/>
  <c r="G18" i="10"/>
  <c r="G13" i="10"/>
  <c r="G36" i="10"/>
  <c r="F31" i="10"/>
  <c r="F15" i="10"/>
  <c r="G22" i="10"/>
  <c r="G26" i="10"/>
  <c r="F12" i="10"/>
  <c r="G6" i="10"/>
  <c r="G23" i="10"/>
  <c r="F10" i="10"/>
  <c r="G30" i="10"/>
  <c r="G29" i="10"/>
  <c r="F18" i="10"/>
  <c r="G21" i="10"/>
  <c r="F7" i="10"/>
  <c r="G5" i="10"/>
  <c r="F30" i="10"/>
  <c r="F5" i="10"/>
  <c r="F29" i="10"/>
  <c r="F37" i="10"/>
  <c r="F34" i="10"/>
  <c r="G34" i="10"/>
  <c r="F14" i="10"/>
  <c r="F19" i="10"/>
  <c r="G19" i="10"/>
  <c r="F35" i="10"/>
  <c r="G35" i="10"/>
  <c r="F33" i="10"/>
  <c r="G33" i="10"/>
  <c r="F25" i="10"/>
  <c r="G25" i="10"/>
  <c r="F16" i="10"/>
  <c r="G16" i="10"/>
  <c r="F22" i="10"/>
  <c r="F32" i="10"/>
  <c r="G32" i="10"/>
  <c r="F17" i="10"/>
  <c r="G17" i="10"/>
  <c r="G3" i="10"/>
  <c r="F3" i="10"/>
  <c r="G27" i="10"/>
  <c r="F27" i="10"/>
  <c r="F24" i="10"/>
  <c r="G24" i="10"/>
  <c r="F13" i="10"/>
  <c r="G11" i="10"/>
  <c r="F11" i="10"/>
  <c r="F6" i="10"/>
  <c r="F38" i="10"/>
  <c r="F21" i="10"/>
  <c r="F8" i="10"/>
  <c r="G8" i="10"/>
  <c r="F9" i="10"/>
  <c r="G9" i="10"/>
  <c r="D24" i="8"/>
  <c r="J23" i="8"/>
  <c r="D22" i="8"/>
  <c r="D20" i="8"/>
  <c r="D16" i="8"/>
  <c r="D15" i="8"/>
  <c r="D14" i="8"/>
  <c r="J14" i="8"/>
  <c r="J13" i="8"/>
  <c r="K8" i="11" l="1"/>
  <c r="L8" i="11" s="1"/>
  <c r="C8" i="11"/>
  <c r="AG12" i="1" s="1"/>
  <c r="N12" i="1"/>
  <c r="H12" i="1"/>
  <c r="B12" i="1"/>
  <c r="D8" i="11"/>
  <c r="AG16" i="1" s="1"/>
  <c r="D2" i="10"/>
  <c r="D19" i="9"/>
  <c r="D31" i="9"/>
  <c r="D20" i="9"/>
  <c r="D30" i="9"/>
  <c r="D8" i="9"/>
  <c r="D15" i="9"/>
  <c r="D13" i="9"/>
  <c r="D5" i="9"/>
  <c r="D26" i="9"/>
  <c r="D4" i="9"/>
  <c r="D22" i="9"/>
  <c r="D18" i="9"/>
  <c r="D33" i="9"/>
  <c r="D32" i="9"/>
  <c r="D3" i="9"/>
  <c r="D24" i="9"/>
  <c r="D36" i="9"/>
  <c r="D38" i="9"/>
  <c r="D34" i="9"/>
  <c r="D37" i="9"/>
  <c r="D14" i="9"/>
  <c r="D27" i="9"/>
  <c r="D25" i="9"/>
  <c r="D12" i="9"/>
  <c r="D23" i="9"/>
  <c r="D10" i="9"/>
  <c r="D29" i="9"/>
  <c r="D6" i="9"/>
  <c r="D11" i="9"/>
  <c r="D17" i="9"/>
  <c r="D16" i="9"/>
  <c r="D35" i="9"/>
  <c r="D21" i="9"/>
  <c r="D7" i="9"/>
  <c r="D28" i="9"/>
  <c r="D9" i="9"/>
  <c r="D2" i="9"/>
  <c r="AA12" i="1" l="1"/>
  <c r="AA14" i="1"/>
  <c r="AG14" i="1"/>
  <c r="U14" i="1"/>
  <c r="AA16" i="1"/>
  <c r="U16" i="1"/>
  <c r="U12" i="1"/>
  <c r="G2" i="10"/>
  <c r="F2" i="10"/>
  <c r="F34" i="9"/>
  <c r="G34" i="9"/>
  <c r="F33" i="9"/>
  <c r="G33" i="9"/>
  <c r="G13" i="9"/>
  <c r="F13" i="9"/>
  <c r="F8" i="9"/>
  <c r="G8" i="9"/>
  <c r="G31" i="9"/>
  <c r="F31" i="9"/>
  <c r="F27" i="9"/>
  <c r="G27" i="9"/>
  <c r="F12" i="9"/>
  <c r="G12" i="9"/>
  <c r="F22" i="9"/>
  <c r="G22" i="9"/>
  <c r="F4" i="9"/>
  <c r="G4" i="9"/>
  <c r="G29" i="9"/>
  <c r="F29" i="9"/>
  <c r="F32" i="9"/>
  <c r="G32" i="9"/>
  <c r="F14" i="9"/>
  <c r="G14" i="9"/>
  <c r="F11" i="9"/>
  <c r="G11" i="9"/>
  <c r="F38" i="9"/>
  <c r="G38" i="9"/>
  <c r="G25" i="9"/>
  <c r="F25" i="9"/>
  <c r="G37" i="9"/>
  <c r="F37" i="9"/>
  <c r="F36" i="9"/>
  <c r="G36" i="9"/>
  <c r="F3" i="9"/>
  <c r="G3" i="9"/>
  <c r="F18" i="9"/>
  <c r="G18" i="9"/>
  <c r="F30" i="9"/>
  <c r="G30" i="9"/>
  <c r="F17" i="9"/>
  <c r="G17" i="9"/>
  <c r="G7" i="9"/>
  <c r="F7" i="9"/>
  <c r="G10" i="9"/>
  <c r="F10" i="9"/>
  <c r="F16" i="9"/>
  <c r="G16" i="9"/>
  <c r="G9" i="9"/>
  <c r="F9" i="9"/>
  <c r="G21" i="9"/>
  <c r="F21" i="9"/>
  <c r="F6" i="9"/>
  <c r="G6" i="9"/>
  <c r="G23" i="9"/>
  <c r="F23" i="9"/>
  <c r="G26" i="9"/>
  <c r="F26" i="9"/>
  <c r="G24" i="9"/>
  <c r="F24" i="9"/>
  <c r="F5" i="9"/>
  <c r="G5" i="9"/>
  <c r="G35" i="9"/>
  <c r="F35" i="9"/>
  <c r="F28" i="9"/>
  <c r="G28" i="9"/>
  <c r="G15" i="9"/>
  <c r="F15" i="9"/>
  <c r="F20" i="9"/>
  <c r="G20" i="9"/>
  <c r="F19" i="9"/>
  <c r="G19" i="9"/>
  <c r="F2" i="9"/>
  <c r="G2" i="9"/>
  <c r="K45" i="1" l="1"/>
  <c r="K47" i="1"/>
  <c r="U47" i="1"/>
  <c r="AD47" i="1"/>
  <c r="U45" i="1"/>
  <c r="AD45" i="1"/>
  <c r="B47" i="1"/>
  <c r="B45" i="1"/>
  <c r="AD35" i="1"/>
  <c r="U35" i="1"/>
  <c r="AD33" i="1"/>
  <c r="B33" i="1"/>
  <c r="U33" i="1"/>
  <c r="K33" i="1"/>
  <c r="K35" i="1"/>
  <c r="B35" i="1"/>
  <c r="F38" i="7" l="1"/>
  <c r="E38" i="7" s="1"/>
  <c r="D38" i="7"/>
  <c r="G38" i="7" s="1"/>
  <c r="F37" i="7"/>
  <c r="E37" i="7"/>
  <c r="D37" i="7"/>
  <c r="G37" i="7" s="1"/>
  <c r="G36" i="7"/>
  <c r="F36" i="7"/>
  <c r="E36" i="7"/>
  <c r="D36" i="7"/>
  <c r="G35" i="7"/>
  <c r="F35" i="7"/>
  <c r="E35" i="7"/>
  <c r="D35" i="7"/>
  <c r="G34" i="7"/>
  <c r="F34" i="7"/>
  <c r="D34" i="7"/>
  <c r="F33" i="7"/>
  <c r="E33" i="7" s="1"/>
  <c r="D33" i="7"/>
  <c r="F32" i="7"/>
  <c r="E32" i="7" s="1"/>
  <c r="M32" i="7" s="1"/>
  <c r="D32" i="7"/>
  <c r="F31" i="7"/>
  <c r="E31" i="7" s="1"/>
  <c r="M31" i="7" s="1"/>
  <c r="D31" i="7"/>
  <c r="H30" i="7"/>
  <c r="G30" i="7"/>
  <c r="F30" i="7"/>
  <c r="E30" i="7" s="1"/>
  <c r="D30" i="7"/>
  <c r="H29" i="7"/>
  <c r="G29" i="7"/>
  <c r="F29" i="7"/>
  <c r="E29" i="7"/>
  <c r="D29" i="7"/>
  <c r="H28" i="7"/>
  <c r="G28" i="7"/>
  <c r="F28" i="7"/>
  <c r="E28" i="7"/>
  <c r="D28" i="7"/>
  <c r="H27" i="7"/>
  <c r="G27" i="7"/>
  <c r="F27" i="7"/>
  <c r="E27" i="7"/>
  <c r="D27" i="7"/>
  <c r="H26" i="7"/>
  <c r="G26" i="7"/>
  <c r="F26" i="7"/>
  <c r="E26" i="7"/>
  <c r="D26" i="7"/>
  <c r="G25" i="7"/>
  <c r="F25" i="7"/>
  <c r="E25" i="7"/>
  <c r="D25" i="7"/>
  <c r="C25" i="7"/>
  <c r="G24" i="7"/>
  <c r="F24" i="7"/>
  <c r="E24" i="7"/>
  <c r="D24" i="7"/>
  <c r="C24" i="7" s="1"/>
  <c r="H23" i="7"/>
  <c r="G23" i="7"/>
  <c r="F23" i="7"/>
  <c r="E23" i="7" s="1"/>
  <c r="D23" i="7"/>
  <c r="H22" i="7"/>
  <c r="G22" i="7"/>
  <c r="F22" i="7"/>
  <c r="E22" i="7"/>
  <c r="D22" i="7"/>
  <c r="H21" i="7"/>
  <c r="G21" i="7"/>
  <c r="F21" i="7"/>
  <c r="D21" i="7"/>
  <c r="G20" i="7"/>
  <c r="F20" i="7"/>
  <c r="D20" i="7"/>
  <c r="C20" i="7"/>
  <c r="G19" i="7"/>
  <c r="F19" i="7"/>
  <c r="D19" i="7"/>
  <c r="C19" i="7" s="1"/>
  <c r="M19" i="7" s="1"/>
  <c r="H18" i="7"/>
  <c r="G18" i="7"/>
  <c r="F18" i="7"/>
  <c r="E18" i="7" s="1"/>
  <c r="D18" i="7"/>
  <c r="H17" i="7"/>
  <c r="G17" i="7"/>
  <c r="F17" i="7"/>
  <c r="E17" i="7"/>
  <c r="D17" i="7"/>
  <c r="H16" i="7"/>
  <c r="G16" i="7"/>
  <c r="F16" i="7"/>
  <c r="D16" i="7"/>
  <c r="G15" i="7"/>
  <c r="F15" i="7"/>
  <c r="D15" i="7"/>
  <c r="C15" i="7"/>
  <c r="G14" i="7"/>
  <c r="F14" i="7"/>
  <c r="D14" i="7"/>
  <c r="C14" i="7" s="1"/>
  <c r="F13" i="7"/>
  <c r="E13" i="7" s="1"/>
  <c r="N13" i="7" s="1"/>
  <c r="D13" i="7"/>
  <c r="C13" i="7"/>
  <c r="F12" i="7"/>
  <c r="E12" i="7" s="1"/>
  <c r="N12" i="7" s="1"/>
  <c r="D12" i="7"/>
  <c r="C12" i="7" s="1"/>
  <c r="F11" i="7"/>
  <c r="E11" i="7"/>
  <c r="D11" i="7"/>
  <c r="C11" i="7"/>
  <c r="F10" i="7"/>
  <c r="E10" i="7"/>
  <c r="D10" i="7"/>
  <c r="C10" i="7" s="1"/>
  <c r="M10" i="7" s="1"/>
  <c r="F9" i="7"/>
  <c r="E9" i="7"/>
  <c r="D9" i="7"/>
  <c r="C9" i="7"/>
  <c r="M9" i="7" s="1"/>
  <c r="F8" i="7"/>
  <c r="E8" i="7" s="1"/>
  <c r="N8" i="7" s="1"/>
  <c r="D8" i="7"/>
  <c r="C8" i="7"/>
  <c r="F7" i="7"/>
  <c r="E7" i="7"/>
  <c r="N7" i="7" s="1"/>
  <c r="D7" i="7"/>
  <c r="C7" i="7"/>
  <c r="F6" i="7"/>
  <c r="E6" i="7"/>
  <c r="N6" i="7" s="1"/>
  <c r="D6" i="7"/>
  <c r="C6" i="7" s="1"/>
  <c r="M6" i="7" s="1"/>
  <c r="F5" i="7"/>
  <c r="E5" i="7" s="1"/>
  <c r="N5" i="7" s="1"/>
  <c r="D5" i="7"/>
  <c r="C5" i="7"/>
  <c r="F4" i="7"/>
  <c r="E4" i="7" s="1"/>
  <c r="N4" i="7" s="1"/>
  <c r="D4" i="7"/>
  <c r="C4" i="7" s="1"/>
  <c r="M4" i="7" s="1"/>
  <c r="F3" i="7"/>
  <c r="E3" i="7"/>
  <c r="D3" i="7"/>
  <c r="C3" i="7"/>
  <c r="F2" i="7"/>
  <c r="E2" i="7"/>
  <c r="D2" i="7"/>
  <c r="C2" i="7" s="1"/>
  <c r="B2" i="7"/>
  <c r="A2" i="7"/>
  <c r="T59" i="1"/>
  <c r="T57" i="1"/>
  <c r="F44" i="6"/>
  <c r="G44" i="6" s="1"/>
  <c r="F45" i="6"/>
  <c r="G45" i="6" s="1"/>
  <c r="F46" i="6"/>
  <c r="G46" i="6" s="1"/>
  <c r="F47" i="6"/>
  <c r="G47" i="6" s="1"/>
  <c r="F48" i="6"/>
  <c r="G48" i="6" s="1"/>
  <c r="F49" i="6"/>
  <c r="G49" i="6" s="1"/>
  <c r="F50" i="6"/>
  <c r="G50" i="6" s="1"/>
  <c r="F51" i="6"/>
  <c r="G51" i="6" s="1"/>
  <c r="F52" i="6"/>
  <c r="G52" i="6" s="1"/>
  <c r="F53" i="6"/>
  <c r="G53" i="6" s="1"/>
  <c r="F54" i="6"/>
  <c r="G54" i="6" s="1"/>
  <c r="F55" i="6"/>
  <c r="G55" i="6" s="1"/>
  <c r="F56" i="6"/>
  <c r="G56" i="6" s="1"/>
  <c r="F57" i="6"/>
  <c r="G57" i="6" s="1"/>
  <c r="F58" i="6"/>
  <c r="G58" i="6" s="1"/>
  <c r="F59" i="6"/>
  <c r="G59" i="6" s="1"/>
  <c r="F60" i="6"/>
  <c r="G60" i="6" s="1"/>
  <c r="F61" i="6"/>
  <c r="G61" i="6" s="1"/>
  <c r="F62" i="6"/>
  <c r="G62" i="6" s="1"/>
  <c r="F63" i="6"/>
  <c r="G63" i="6" s="1"/>
  <c r="F64" i="6"/>
  <c r="G64" i="6" s="1"/>
  <c r="F65" i="6"/>
  <c r="G65" i="6" s="1"/>
  <c r="F66" i="6"/>
  <c r="G66" i="6" s="1"/>
  <c r="F67" i="6"/>
  <c r="G67" i="6" s="1"/>
  <c r="F68" i="6"/>
  <c r="G68" i="6" s="1"/>
  <c r="F69" i="6"/>
  <c r="G69" i="6" s="1"/>
  <c r="F70" i="6"/>
  <c r="G70" i="6" s="1"/>
  <c r="F71" i="6"/>
  <c r="G71" i="6" s="1"/>
  <c r="F72" i="6"/>
  <c r="G72" i="6" s="1"/>
  <c r="F73" i="6"/>
  <c r="G73" i="6" s="1"/>
  <c r="F74" i="6"/>
  <c r="G74" i="6" s="1"/>
  <c r="F75" i="6"/>
  <c r="G75" i="6" s="1"/>
  <c r="F76" i="6"/>
  <c r="G76" i="6" s="1"/>
  <c r="F77" i="6"/>
  <c r="G77" i="6" s="1"/>
  <c r="F78" i="6"/>
  <c r="G78" i="6" s="1"/>
  <c r="F79" i="6"/>
  <c r="G79" i="6" s="1"/>
  <c r="C44" i="6"/>
  <c r="D44" i="6"/>
  <c r="C45" i="6"/>
  <c r="D45" i="6"/>
  <c r="C46" i="6"/>
  <c r="D46" i="6"/>
  <c r="C47" i="6"/>
  <c r="D47" i="6"/>
  <c r="C48" i="6"/>
  <c r="D48" i="6"/>
  <c r="C49" i="6"/>
  <c r="D49" i="6"/>
  <c r="C50" i="6"/>
  <c r="D50" i="6"/>
  <c r="C51" i="6"/>
  <c r="D51" i="6"/>
  <c r="C52" i="6"/>
  <c r="D52" i="6"/>
  <c r="C53" i="6"/>
  <c r="D53" i="6"/>
  <c r="C54" i="6"/>
  <c r="D54" i="6"/>
  <c r="C55" i="6"/>
  <c r="D55" i="6"/>
  <c r="C56" i="6"/>
  <c r="D56" i="6"/>
  <c r="C57" i="6"/>
  <c r="D57" i="6"/>
  <c r="C58" i="6"/>
  <c r="D58" i="6"/>
  <c r="C59" i="6"/>
  <c r="D59" i="6"/>
  <c r="C60" i="6"/>
  <c r="D60" i="6"/>
  <c r="C61" i="6"/>
  <c r="D61" i="6"/>
  <c r="C62" i="6"/>
  <c r="D62" i="6"/>
  <c r="C63" i="6"/>
  <c r="D63" i="6"/>
  <c r="C64" i="6"/>
  <c r="D64" i="6"/>
  <c r="C65" i="6"/>
  <c r="D65" i="6"/>
  <c r="C66" i="6"/>
  <c r="D66" i="6"/>
  <c r="C67" i="6"/>
  <c r="D67" i="6"/>
  <c r="C68" i="6"/>
  <c r="D68" i="6"/>
  <c r="C69" i="6"/>
  <c r="D69" i="6"/>
  <c r="C70" i="6"/>
  <c r="D70" i="6"/>
  <c r="C71" i="6"/>
  <c r="D71" i="6"/>
  <c r="C72" i="6"/>
  <c r="D72" i="6"/>
  <c r="C73" i="6"/>
  <c r="D73" i="6"/>
  <c r="C74" i="6"/>
  <c r="D74" i="6"/>
  <c r="C75" i="6"/>
  <c r="D75" i="6"/>
  <c r="C76" i="6"/>
  <c r="D76" i="6"/>
  <c r="C77" i="6"/>
  <c r="D77" i="6"/>
  <c r="C78" i="6"/>
  <c r="D78" i="6"/>
  <c r="C79" i="6"/>
  <c r="D79" i="6"/>
  <c r="D43" i="6"/>
  <c r="C43" i="6"/>
  <c r="F43" i="6"/>
  <c r="G43" i="6" s="1"/>
  <c r="E79" i="6"/>
  <c r="B79" i="6"/>
  <c r="E78" i="6"/>
  <c r="B78" i="6"/>
  <c r="E77" i="6"/>
  <c r="B77" i="6"/>
  <c r="E76" i="6"/>
  <c r="B76" i="6"/>
  <c r="E75" i="6"/>
  <c r="B75" i="6"/>
  <c r="E74" i="6"/>
  <c r="B74" i="6"/>
  <c r="E73" i="6"/>
  <c r="B73" i="6"/>
  <c r="E72" i="6"/>
  <c r="B72" i="6"/>
  <c r="E71" i="6"/>
  <c r="B71" i="6"/>
  <c r="E70" i="6"/>
  <c r="B70" i="6"/>
  <c r="E69" i="6"/>
  <c r="B69" i="6"/>
  <c r="E68" i="6"/>
  <c r="B68" i="6"/>
  <c r="E67" i="6"/>
  <c r="B67" i="6"/>
  <c r="E66" i="6"/>
  <c r="B66" i="6"/>
  <c r="E65" i="6"/>
  <c r="B65" i="6"/>
  <c r="E64" i="6"/>
  <c r="B64" i="6"/>
  <c r="E63" i="6"/>
  <c r="B63" i="6"/>
  <c r="E62" i="6"/>
  <c r="B62" i="6"/>
  <c r="E61" i="6"/>
  <c r="B61" i="6"/>
  <c r="E60" i="6"/>
  <c r="B60" i="6"/>
  <c r="E59" i="6"/>
  <c r="B59" i="6"/>
  <c r="E58" i="6"/>
  <c r="B58" i="6"/>
  <c r="E57" i="6"/>
  <c r="B57" i="6"/>
  <c r="E56" i="6"/>
  <c r="B56" i="6"/>
  <c r="E55" i="6"/>
  <c r="B55" i="6"/>
  <c r="E54" i="6"/>
  <c r="B54" i="6"/>
  <c r="E53" i="6"/>
  <c r="B53" i="6"/>
  <c r="E52" i="6"/>
  <c r="B52" i="6"/>
  <c r="E51" i="6"/>
  <c r="B51" i="6"/>
  <c r="E50" i="6"/>
  <c r="B50" i="6"/>
  <c r="E49" i="6"/>
  <c r="B49" i="6"/>
  <c r="E48" i="6"/>
  <c r="B48" i="6"/>
  <c r="E47" i="6"/>
  <c r="B47" i="6"/>
  <c r="E46" i="6"/>
  <c r="B46" i="6"/>
  <c r="E45" i="6"/>
  <c r="B45" i="6"/>
  <c r="E44" i="6"/>
  <c r="B44" i="6"/>
  <c r="E43" i="6"/>
  <c r="B43" i="6"/>
  <c r="T55" i="1"/>
  <c r="T53" i="1"/>
  <c r="T51" i="1"/>
  <c r="T49" i="1"/>
  <c r="E38" i="6"/>
  <c r="C38" i="6"/>
  <c r="B38" i="6"/>
  <c r="E37" i="6"/>
  <c r="C37" i="6"/>
  <c r="B37" i="6"/>
  <c r="E36" i="6"/>
  <c r="C36" i="6"/>
  <c r="B36" i="6"/>
  <c r="E35" i="6"/>
  <c r="C35" i="6"/>
  <c r="B35" i="6"/>
  <c r="E34" i="6"/>
  <c r="C34" i="6"/>
  <c r="B34" i="6"/>
  <c r="E33" i="6"/>
  <c r="C33" i="6"/>
  <c r="B33" i="6"/>
  <c r="E32" i="6"/>
  <c r="C32" i="6"/>
  <c r="B32" i="6"/>
  <c r="E31" i="6"/>
  <c r="C31" i="6"/>
  <c r="B31" i="6"/>
  <c r="E30" i="6"/>
  <c r="C30" i="6"/>
  <c r="B30" i="6"/>
  <c r="E29" i="6"/>
  <c r="C29" i="6"/>
  <c r="B29" i="6"/>
  <c r="E28" i="6"/>
  <c r="C28" i="6"/>
  <c r="B28" i="6"/>
  <c r="E27" i="6"/>
  <c r="C27" i="6"/>
  <c r="B27" i="6"/>
  <c r="E26" i="6"/>
  <c r="C26" i="6"/>
  <c r="B26" i="6"/>
  <c r="E25" i="6"/>
  <c r="C25" i="6"/>
  <c r="B25" i="6"/>
  <c r="E24" i="6"/>
  <c r="C24" i="6"/>
  <c r="B24" i="6"/>
  <c r="E23" i="6"/>
  <c r="C23" i="6"/>
  <c r="B23" i="6"/>
  <c r="E22" i="6"/>
  <c r="C22" i="6"/>
  <c r="B22" i="6"/>
  <c r="E21" i="6"/>
  <c r="C21" i="6"/>
  <c r="B21" i="6"/>
  <c r="E20" i="6"/>
  <c r="C20" i="6"/>
  <c r="B20" i="6"/>
  <c r="E19" i="6"/>
  <c r="C19" i="6"/>
  <c r="B19" i="6"/>
  <c r="E18" i="6"/>
  <c r="C18" i="6"/>
  <c r="B18" i="6"/>
  <c r="E17" i="6"/>
  <c r="C17" i="6"/>
  <c r="B17" i="6"/>
  <c r="E16" i="6"/>
  <c r="C16" i="6"/>
  <c r="B16" i="6"/>
  <c r="E15" i="6"/>
  <c r="C15" i="6"/>
  <c r="B15" i="6"/>
  <c r="E14" i="6"/>
  <c r="C14" i="6"/>
  <c r="B14" i="6"/>
  <c r="E13" i="6"/>
  <c r="C13" i="6"/>
  <c r="B13" i="6"/>
  <c r="E12" i="6"/>
  <c r="C12" i="6"/>
  <c r="B12" i="6"/>
  <c r="E11" i="6"/>
  <c r="C11" i="6"/>
  <c r="B11" i="6"/>
  <c r="E10" i="6"/>
  <c r="C10" i="6"/>
  <c r="B10" i="6"/>
  <c r="E9" i="6"/>
  <c r="C9" i="6"/>
  <c r="B9" i="6"/>
  <c r="E8" i="6"/>
  <c r="C8" i="6"/>
  <c r="B8" i="6"/>
  <c r="E7" i="6"/>
  <c r="C7" i="6"/>
  <c r="B7" i="6"/>
  <c r="E6" i="6"/>
  <c r="C6" i="6"/>
  <c r="B6" i="6"/>
  <c r="E5" i="6"/>
  <c r="C5" i="6"/>
  <c r="B5" i="6"/>
  <c r="E4" i="6"/>
  <c r="C4" i="6"/>
  <c r="B4" i="6"/>
  <c r="E3" i="6"/>
  <c r="C3" i="6"/>
  <c r="B3" i="6"/>
  <c r="E2" i="6"/>
  <c r="C2" i="6"/>
  <c r="B2" i="6"/>
  <c r="T43" i="1"/>
  <c r="T41" i="1"/>
  <c r="P41" i="1"/>
  <c r="R41" i="1" s="1"/>
  <c r="T39" i="1"/>
  <c r="T37" i="1"/>
  <c r="P29" i="1"/>
  <c r="R29" i="1" s="1"/>
  <c r="T29" i="1"/>
  <c r="T27" i="1"/>
  <c r="T25" i="1"/>
  <c r="C38" i="5"/>
  <c r="D38" i="5" s="1"/>
  <c r="C37" i="5"/>
  <c r="D37" i="5" s="1"/>
  <c r="C36" i="5"/>
  <c r="F36" i="5" s="1"/>
  <c r="C35" i="5"/>
  <c r="F35" i="5" s="1"/>
  <c r="C34" i="5"/>
  <c r="F34" i="5" s="1"/>
  <c r="C33" i="5"/>
  <c r="F33" i="5" s="1"/>
  <c r="C32" i="5"/>
  <c r="F32" i="5" s="1"/>
  <c r="C31" i="5"/>
  <c r="D31" i="5" s="1"/>
  <c r="C30" i="5"/>
  <c r="E30" i="5" s="1"/>
  <c r="C29" i="5"/>
  <c r="D29" i="5" s="1"/>
  <c r="C28" i="5"/>
  <c r="F28" i="5" s="1"/>
  <c r="C27" i="5"/>
  <c r="E27" i="5" s="1"/>
  <c r="C26" i="5"/>
  <c r="D26" i="5" s="1"/>
  <c r="C25" i="5"/>
  <c r="F25" i="5" s="1"/>
  <c r="C24" i="5"/>
  <c r="E24" i="5" s="1"/>
  <c r="C23" i="5"/>
  <c r="F23" i="5" s="1"/>
  <c r="C22" i="5"/>
  <c r="D22" i="5" s="1"/>
  <c r="C21" i="5"/>
  <c r="F21" i="5" s="1"/>
  <c r="C20" i="5"/>
  <c r="D20" i="5" s="1"/>
  <c r="C19" i="5"/>
  <c r="E19" i="5" s="1"/>
  <c r="C18" i="5"/>
  <c r="F18" i="5" s="1"/>
  <c r="C17" i="5"/>
  <c r="E17" i="5" s="1"/>
  <c r="C16" i="5"/>
  <c r="F16" i="5" s="1"/>
  <c r="C15" i="5"/>
  <c r="F15" i="5" s="1"/>
  <c r="C14" i="5"/>
  <c r="F14" i="5" s="1"/>
  <c r="C13" i="5"/>
  <c r="E13" i="5" s="1"/>
  <c r="C12" i="5"/>
  <c r="E12" i="5" s="1"/>
  <c r="C11" i="5"/>
  <c r="D11" i="5" s="1"/>
  <c r="C10" i="5"/>
  <c r="E10" i="5" s="1"/>
  <c r="C9" i="5"/>
  <c r="D9" i="5" s="1"/>
  <c r="C8" i="5"/>
  <c r="D8" i="5" s="1"/>
  <c r="C7" i="5"/>
  <c r="F7" i="5" s="1"/>
  <c r="C6" i="5"/>
  <c r="E6" i="5" s="1"/>
  <c r="C5" i="5"/>
  <c r="F5" i="5" s="1"/>
  <c r="C4" i="5"/>
  <c r="D4" i="5" s="1"/>
  <c r="C3" i="5"/>
  <c r="F3" i="5" s="1"/>
  <c r="C2" i="5"/>
  <c r="E2" i="5" s="1"/>
  <c r="A2" i="5"/>
  <c r="B2" i="5" s="1"/>
  <c r="B3" i="5" s="1"/>
  <c r="B4" i="5" s="1"/>
  <c r="B5" i="5" s="1"/>
  <c r="B6" i="5" s="1"/>
  <c r="C3" i="2"/>
  <c r="E3" i="2" s="1"/>
  <c r="C4" i="2"/>
  <c r="F4" i="2" s="1"/>
  <c r="C5" i="2"/>
  <c r="D5" i="2" s="1"/>
  <c r="C6" i="2"/>
  <c r="D6" i="2" s="1"/>
  <c r="C7" i="2"/>
  <c r="F7" i="2" s="1"/>
  <c r="C8" i="2"/>
  <c r="D8" i="2" s="1"/>
  <c r="C9" i="2"/>
  <c r="D9" i="2" s="1"/>
  <c r="C10" i="2"/>
  <c r="F10" i="2" s="1"/>
  <c r="C11" i="2"/>
  <c r="D11" i="2" s="1"/>
  <c r="C12" i="2"/>
  <c r="F12" i="2" s="1"/>
  <c r="C13" i="2"/>
  <c r="E13" i="2" s="1"/>
  <c r="C14" i="2"/>
  <c r="F14" i="2" s="1"/>
  <c r="C15" i="2"/>
  <c r="E15" i="2" s="1"/>
  <c r="C16" i="2"/>
  <c r="E16" i="2" s="1"/>
  <c r="C17" i="2"/>
  <c r="F17" i="2" s="1"/>
  <c r="C18" i="2"/>
  <c r="F18" i="2" s="1"/>
  <c r="C19" i="2"/>
  <c r="D19" i="2" s="1"/>
  <c r="C20" i="2"/>
  <c r="D20" i="2" s="1"/>
  <c r="C21" i="2"/>
  <c r="D21" i="2" s="1"/>
  <c r="C22" i="2"/>
  <c r="E22" i="2" s="1"/>
  <c r="C23" i="2"/>
  <c r="D23" i="2" s="1"/>
  <c r="C24" i="2"/>
  <c r="D24" i="2" s="1"/>
  <c r="C25" i="2"/>
  <c r="F25" i="2" s="1"/>
  <c r="C26" i="2"/>
  <c r="D26" i="2" s="1"/>
  <c r="C27" i="2"/>
  <c r="F27" i="2" s="1"/>
  <c r="C28" i="2"/>
  <c r="D28" i="2" s="1"/>
  <c r="C29" i="2"/>
  <c r="D29" i="2" s="1"/>
  <c r="C30" i="2"/>
  <c r="F30" i="2" s="1"/>
  <c r="C31" i="2"/>
  <c r="F31" i="2" s="1"/>
  <c r="C32" i="2"/>
  <c r="E32" i="2" s="1"/>
  <c r="C33" i="2"/>
  <c r="E33" i="2" s="1"/>
  <c r="C34" i="2"/>
  <c r="E34" i="2" s="1"/>
  <c r="C35" i="2"/>
  <c r="F35" i="2" s="1"/>
  <c r="C36" i="2"/>
  <c r="F36" i="2" s="1"/>
  <c r="C37" i="2"/>
  <c r="D37" i="2" s="1"/>
  <c r="C38" i="2"/>
  <c r="F38" i="2" s="1"/>
  <c r="C2" i="2"/>
  <c r="F2" i="2" s="1"/>
  <c r="A2" i="2"/>
  <c r="B2" i="2" s="1"/>
  <c r="A93" i="6" l="1"/>
  <c r="D38" i="6"/>
  <c r="J38" i="6" s="1"/>
  <c r="D37" i="6"/>
  <c r="J37" i="6" s="1"/>
  <c r="D36" i="6"/>
  <c r="J36" i="6" s="1"/>
  <c r="D35" i="6"/>
  <c r="H35" i="6" s="1"/>
  <c r="D34" i="6"/>
  <c r="J34" i="6" s="1"/>
  <c r="D33" i="6"/>
  <c r="J33" i="6" s="1"/>
  <c r="D32" i="6"/>
  <c r="J32" i="6" s="1"/>
  <c r="D31" i="6"/>
  <c r="J31" i="6" s="1"/>
  <c r="D30" i="6"/>
  <c r="J30" i="6" s="1"/>
  <c r="D29" i="6"/>
  <c r="H29" i="6" s="1"/>
  <c r="D28" i="6"/>
  <c r="H28" i="6" s="1"/>
  <c r="D26" i="6"/>
  <c r="J26" i="6" s="1"/>
  <c r="D25" i="6"/>
  <c r="I25" i="6" s="1"/>
  <c r="D24" i="6"/>
  <c r="H24" i="6" s="1"/>
  <c r="D23" i="6"/>
  <c r="I23" i="6" s="1"/>
  <c r="D22" i="6"/>
  <c r="J22" i="6" s="1"/>
  <c r="D21" i="6"/>
  <c r="H21" i="6" s="1"/>
  <c r="D20" i="6"/>
  <c r="J20" i="6" s="1"/>
  <c r="D19" i="6"/>
  <c r="H19" i="6" s="1"/>
  <c r="D18" i="6"/>
  <c r="J18" i="6" s="1"/>
  <c r="D17" i="6"/>
  <c r="J17" i="6" s="1"/>
  <c r="D16" i="6"/>
  <c r="I16" i="6" s="1"/>
  <c r="H79" i="6"/>
  <c r="H75" i="6"/>
  <c r="H71" i="6"/>
  <c r="H67" i="6"/>
  <c r="D15" i="6"/>
  <c r="H15" i="6" s="1"/>
  <c r="D14" i="6"/>
  <c r="H14" i="6" s="1"/>
  <c r="D13" i="6"/>
  <c r="J13" i="6" s="1"/>
  <c r="D12" i="6"/>
  <c r="J12" i="6" s="1"/>
  <c r="D11" i="6"/>
  <c r="H11" i="6" s="1"/>
  <c r="D10" i="6"/>
  <c r="J10" i="6" s="1"/>
  <c r="D9" i="6"/>
  <c r="I9" i="6" s="1"/>
  <c r="D8" i="6"/>
  <c r="J8" i="6" s="1"/>
  <c r="D7" i="6"/>
  <c r="J7" i="6" s="1"/>
  <c r="D6" i="6"/>
  <c r="I6" i="6" s="1"/>
  <c r="D5" i="6"/>
  <c r="J5" i="6" s="1"/>
  <c r="D4" i="6"/>
  <c r="I4" i="6" s="1"/>
  <c r="D3" i="6"/>
  <c r="J3" i="6" s="1"/>
  <c r="H78" i="6"/>
  <c r="H77" i="6"/>
  <c r="H76" i="6"/>
  <c r="H73" i="6"/>
  <c r="H74" i="6"/>
  <c r="H72" i="6"/>
  <c r="H70" i="6"/>
  <c r="H69" i="6"/>
  <c r="H68" i="6"/>
  <c r="H66" i="6"/>
  <c r="H63" i="6"/>
  <c r="H65" i="6"/>
  <c r="H59" i="6"/>
  <c r="H64" i="6"/>
  <c r="H62" i="6"/>
  <c r="H61" i="6"/>
  <c r="H60" i="6"/>
  <c r="H58" i="6"/>
  <c r="H57" i="6"/>
  <c r="H56" i="6"/>
  <c r="H51" i="6"/>
  <c r="H55" i="6"/>
  <c r="H47" i="6"/>
  <c r="H54" i="6"/>
  <c r="H53" i="6"/>
  <c r="H52" i="6"/>
  <c r="H50" i="6"/>
  <c r="H49" i="6"/>
  <c r="H48" i="6"/>
  <c r="H46" i="6"/>
  <c r="H45" i="6"/>
  <c r="H44" i="6"/>
  <c r="H43" i="6"/>
  <c r="B3" i="2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C35" i="7"/>
  <c r="L35" i="7" s="1"/>
  <c r="C23" i="7"/>
  <c r="M23" i="7" s="1"/>
  <c r="N25" i="7"/>
  <c r="E8" i="2"/>
  <c r="M20" i="7"/>
  <c r="F13" i="5"/>
  <c r="D3" i="5"/>
  <c r="D12" i="5"/>
  <c r="C36" i="7"/>
  <c r="K36" i="7" s="1"/>
  <c r="E3" i="5"/>
  <c r="E7" i="2"/>
  <c r="D28" i="5"/>
  <c r="F20" i="5"/>
  <c r="C27" i="7"/>
  <c r="K27" i="7" s="1"/>
  <c r="L7" i="7"/>
  <c r="E14" i="7"/>
  <c r="N14" i="7" s="1"/>
  <c r="C37" i="7"/>
  <c r="K37" i="7" s="1"/>
  <c r="D34" i="5"/>
  <c r="F19" i="5"/>
  <c r="D5" i="5"/>
  <c r="E15" i="5"/>
  <c r="E20" i="7"/>
  <c r="N20" i="7" s="1"/>
  <c r="N24" i="7"/>
  <c r="N29" i="7"/>
  <c r="N37" i="7"/>
  <c r="E32" i="5"/>
  <c r="D24" i="5"/>
  <c r="N27" i="7"/>
  <c r="E35" i="2"/>
  <c r="M36" i="7"/>
  <c r="N3" i="7"/>
  <c r="D35" i="2"/>
  <c r="D34" i="2"/>
  <c r="M15" i="7"/>
  <c r="C18" i="7"/>
  <c r="M18" i="7" s="1"/>
  <c r="N26" i="7"/>
  <c r="C29" i="7"/>
  <c r="M29" i="7" s="1"/>
  <c r="C31" i="7"/>
  <c r="N31" i="7" s="1"/>
  <c r="I44" i="6"/>
  <c r="N10" i="7"/>
  <c r="M13" i="7"/>
  <c r="M25" i="7"/>
  <c r="M35" i="7"/>
  <c r="E14" i="2"/>
  <c r="E5" i="2"/>
  <c r="F19" i="2"/>
  <c r="I61" i="6"/>
  <c r="D14" i="5"/>
  <c r="E16" i="7"/>
  <c r="N16" i="7" s="1"/>
  <c r="N22" i="7"/>
  <c r="E34" i="7"/>
  <c r="C34" i="7" s="1"/>
  <c r="F32" i="2"/>
  <c r="E2" i="2"/>
  <c r="D27" i="2"/>
  <c r="M11" i="7"/>
  <c r="C16" i="7"/>
  <c r="E26" i="2"/>
  <c r="D27" i="5"/>
  <c r="J7" i="7"/>
  <c r="D18" i="2"/>
  <c r="F17" i="5"/>
  <c r="F11" i="5"/>
  <c r="I46" i="6"/>
  <c r="I72" i="6"/>
  <c r="F26" i="2"/>
  <c r="E18" i="2"/>
  <c r="J11" i="7"/>
  <c r="F6" i="5"/>
  <c r="D27" i="6"/>
  <c r="I27" i="6" s="1"/>
  <c r="F21" i="2"/>
  <c r="D2" i="5"/>
  <c r="E21" i="2"/>
  <c r="D7" i="5"/>
  <c r="D13" i="2"/>
  <c r="D36" i="2"/>
  <c r="F26" i="5"/>
  <c r="D15" i="5"/>
  <c r="E38" i="5"/>
  <c r="E27" i="2"/>
  <c r="A52" i="6"/>
  <c r="N2" i="7"/>
  <c r="M5" i="7"/>
  <c r="E28" i="2"/>
  <c r="F5" i="2"/>
  <c r="E37" i="2"/>
  <c r="F13" i="2"/>
  <c r="E12" i="2"/>
  <c r="I70" i="6"/>
  <c r="I58" i="6"/>
  <c r="I73" i="6"/>
  <c r="E18" i="5"/>
  <c r="D25" i="2"/>
  <c r="D19" i="5"/>
  <c r="A38" i="6"/>
  <c r="A8" i="6"/>
  <c r="A32" i="6"/>
  <c r="L11" i="7"/>
  <c r="E15" i="7"/>
  <c r="N15" i="7" s="1"/>
  <c r="N17" i="7"/>
  <c r="E21" i="7"/>
  <c r="N21" i="7" s="1"/>
  <c r="C26" i="7"/>
  <c r="K26" i="7" s="1"/>
  <c r="A61" i="6"/>
  <c r="C21" i="7"/>
  <c r="D18" i="5"/>
  <c r="A75" i="6"/>
  <c r="I78" i="6"/>
  <c r="D14" i="2"/>
  <c r="F3" i="2"/>
  <c r="D32" i="5"/>
  <c r="F12" i="5"/>
  <c r="F28" i="2"/>
  <c r="E34" i="5"/>
  <c r="E20" i="5"/>
  <c r="E4" i="2"/>
  <c r="I57" i="6"/>
  <c r="I50" i="6"/>
  <c r="L3" i="7"/>
  <c r="C22" i="7"/>
  <c r="L22" i="7" s="1"/>
  <c r="A74" i="6"/>
  <c r="I55" i="6"/>
  <c r="E28" i="5"/>
  <c r="E9" i="2"/>
  <c r="E19" i="2"/>
  <c r="A60" i="6"/>
  <c r="I69" i="6"/>
  <c r="I49" i="6"/>
  <c r="E25" i="2"/>
  <c r="I79" i="6"/>
  <c r="F27" i="5"/>
  <c r="F4" i="5"/>
  <c r="J8" i="7"/>
  <c r="J10" i="7"/>
  <c r="C28" i="7"/>
  <c r="M28" i="7" s="1"/>
  <c r="F8" i="2"/>
  <c r="D2" i="2"/>
  <c r="E26" i="5"/>
  <c r="D2" i="6"/>
  <c r="I2" i="6" s="1"/>
  <c r="D32" i="2"/>
  <c r="D16" i="5"/>
  <c r="F33" i="2"/>
  <c r="E11" i="5"/>
  <c r="F24" i="5"/>
  <c r="E36" i="5"/>
  <c r="C33" i="7"/>
  <c r="M33" i="7"/>
  <c r="M24" i="7"/>
  <c r="K24" i="7"/>
  <c r="L24" i="7"/>
  <c r="J24" i="7"/>
  <c r="D21" i="5"/>
  <c r="A22" i="6"/>
  <c r="F24" i="2"/>
  <c r="F37" i="2"/>
  <c r="L25" i="7"/>
  <c r="D3" i="2"/>
  <c r="E24" i="2"/>
  <c r="K3" i="7"/>
  <c r="D30" i="5"/>
  <c r="K8" i="7"/>
  <c r="E35" i="5"/>
  <c r="E14" i="5"/>
  <c r="E10" i="2"/>
  <c r="I67" i="6"/>
  <c r="A4" i="6"/>
  <c r="L10" i="7"/>
  <c r="J13" i="7"/>
  <c r="E8" i="5"/>
  <c r="D22" i="2"/>
  <c r="D36" i="5"/>
  <c r="I47" i="6"/>
  <c r="F22" i="5"/>
  <c r="D7" i="2"/>
  <c r="F10" i="5"/>
  <c r="I71" i="6"/>
  <c r="M8" i="7"/>
  <c r="L9" i="7"/>
  <c r="K11" i="7"/>
  <c r="A16" i="6"/>
  <c r="J3" i="7"/>
  <c r="M3" i="7"/>
  <c r="F30" i="5"/>
  <c r="E30" i="2"/>
  <c r="K7" i="7"/>
  <c r="K13" i="7"/>
  <c r="E22" i="5"/>
  <c r="D10" i="5"/>
  <c r="E31" i="2"/>
  <c r="K5" i="7"/>
  <c r="L8" i="7"/>
  <c r="A10" i="6"/>
  <c r="D25" i="5"/>
  <c r="D30" i="2"/>
  <c r="I59" i="6"/>
  <c r="K10" i="7"/>
  <c r="E4" i="5"/>
  <c r="E20" i="2"/>
  <c r="E5" i="5"/>
  <c r="A6" i="6"/>
  <c r="L13" i="7"/>
  <c r="E7" i="5"/>
  <c r="D35" i="5"/>
  <c r="F8" i="5"/>
  <c r="D31" i="2"/>
  <c r="A28" i="6"/>
  <c r="E9" i="5"/>
  <c r="E25" i="5"/>
  <c r="F34" i="2"/>
  <c r="F22" i="2"/>
  <c r="D15" i="2"/>
  <c r="D38" i="2"/>
  <c r="M7" i="7"/>
  <c r="A44" i="6"/>
  <c r="A49" i="6"/>
  <c r="A53" i="6"/>
  <c r="A57" i="6"/>
  <c r="A65" i="6"/>
  <c r="A69" i="6"/>
  <c r="A73" i="6"/>
  <c r="A77" i="6"/>
  <c r="I68" i="6"/>
  <c r="I64" i="6"/>
  <c r="E19" i="7"/>
  <c r="K19" i="7" s="1"/>
  <c r="D10" i="2"/>
  <c r="F2" i="5"/>
  <c r="F9" i="5"/>
  <c r="D17" i="5"/>
  <c r="F15" i="2"/>
  <c r="F20" i="2"/>
  <c r="E38" i="2"/>
  <c r="D13" i="5"/>
  <c r="G13" i="5" s="1"/>
  <c r="A26" i="6"/>
  <c r="A34" i="6"/>
  <c r="I62" i="6"/>
  <c r="N18" i="7"/>
  <c r="I45" i="6"/>
  <c r="I77" i="6"/>
  <c r="I65" i="6"/>
  <c r="I54" i="6"/>
  <c r="I53" i="6"/>
  <c r="I51" i="6"/>
  <c r="N23" i="7"/>
  <c r="I74" i="6"/>
  <c r="I63" i="6"/>
  <c r="J4" i="7"/>
  <c r="A50" i="6"/>
  <c r="E36" i="2"/>
  <c r="A14" i="6"/>
  <c r="A29" i="6"/>
  <c r="A21" i="6"/>
  <c r="I75" i="6"/>
  <c r="A35" i="6"/>
  <c r="A27" i="6"/>
  <c r="E6" i="2"/>
  <c r="N11" i="7"/>
  <c r="F38" i="5"/>
  <c r="I60" i="6"/>
  <c r="F11" i="2"/>
  <c r="K4" i="7"/>
  <c r="A51" i="6"/>
  <c r="A58" i="6"/>
  <c r="M14" i="7"/>
  <c r="A13" i="6"/>
  <c r="J25" i="7"/>
  <c r="E23" i="2"/>
  <c r="A11" i="6"/>
  <c r="A24" i="6"/>
  <c r="B3" i="7"/>
  <c r="B4" i="7" s="1"/>
  <c r="B5" i="7" s="1"/>
  <c r="B6" i="7" s="1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E23" i="5"/>
  <c r="D6" i="5"/>
  <c r="A46" i="6"/>
  <c r="A54" i="6"/>
  <c r="A66" i="6"/>
  <c r="E11" i="2"/>
  <c r="D16" i="2"/>
  <c r="A25" i="6"/>
  <c r="L4" i="7"/>
  <c r="A30" i="6"/>
  <c r="F23" i="2"/>
  <c r="A2" i="6"/>
  <c r="A17" i="6"/>
  <c r="I66" i="6"/>
  <c r="A59" i="6"/>
  <c r="A31" i="6"/>
  <c r="N28" i="7"/>
  <c r="A36" i="6"/>
  <c r="A18" i="6"/>
  <c r="A79" i="6"/>
  <c r="A47" i="6"/>
  <c r="A56" i="6"/>
  <c r="F16" i="2"/>
  <c r="A23" i="6"/>
  <c r="A15" i="6"/>
  <c r="A71" i="6"/>
  <c r="J9" i="7"/>
  <c r="A55" i="6"/>
  <c r="E17" i="2"/>
  <c r="D17" i="2"/>
  <c r="A63" i="6"/>
  <c r="C17" i="7"/>
  <c r="J17" i="7" s="1"/>
  <c r="A62" i="6"/>
  <c r="L6" i="7"/>
  <c r="A45" i="6"/>
  <c r="A64" i="6"/>
  <c r="A20" i="6"/>
  <c r="E37" i="5"/>
  <c r="F6" i="2"/>
  <c r="A76" i="6"/>
  <c r="N9" i="7"/>
  <c r="K9" i="7"/>
  <c r="K6" i="7"/>
  <c r="A67" i="6"/>
  <c r="A78" i="6"/>
  <c r="A43" i="6"/>
  <c r="E29" i="2"/>
  <c r="A5" i="6"/>
  <c r="A37" i="6"/>
  <c r="A19" i="6"/>
  <c r="A9" i="6"/>
  <c r="E31" i="5"/>
  <c r="A70" i="6"/>
  <c r="F31" i="5"/>
  <c r="F9" i="2"/>
  <c r="I43" i="6"/>
  <c r="I48" i="6"/>
  <c r="E16" i="5"/>
  <c r="K25" i="7"/>
  <c r="J6" i="7"/>
  <c r="A48" i="6"/>
  <c r="A72" i="6"/>
  <c r="A12" i="6"/>
  <c r="F29" i="2"/>
  <c r="A33" i="6"/>
  <c r="A3" i="6"/>
  <c r="A7" i="6"/>
  <c r="F37" i="5"/>
  <c r="A68" i="6"/>
  <c r="D23" i="5"/>
  <c r="I76" i="6"/>
  <c r="C32" i="7"/>
  <c r="N32" i="7" s="1"/>
  <c r="I52" i="6"/>
  <c r="C30" i="7"/>
  <c r="N30" i="7"/>
  <c r="J2" i="7"/>
  <c r="L2" i="7"/>
  <c r="M2" i="7"/>
  <c r="K2" i="7"/>
  <c r="L12" i="7"/>
  <c r="M12" i="7"/>
  <c r="J12" i="7"/>
  <c r="K12" i="7"/>
  <c r="B7" i="5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I56" i="6"/>
  <c r="C38" i="7"/>
  <c r="N38" i="7"/>
  <c r="L5" i="7"/>
  <c r="J5" i="7"/>
  <c r="D33" i="2"/>
  <c r="F29" i="5"/>
  <c r="E29" i="5"/>
  <c r="E21" i="5"/>
  <c r="E33" i="5"/>
  <c r="D33" i="5"/>
  <c r="D4" i="2"/>
  <c r="D12" i="2"/>
  <c r="G16" i="5" l="1"/>
  <c r="G19" i="5"/>
  <c r="G3" i="5"/>
  <c r="G6" i="5"/>
  <c r="G5" i="5"/>
  <c r="G7" i="5"/>
  <c r="G21" i="5"/>
  <c r="G29" i="5"/>
  <c r="G31" i="5"/>
  <c r="G30" i="5"/>
  <c r="G4" i="5"/>
  <c r="G17" i="5"/>
  <c r="G27" i="5"/>
  <c r="G35" i="5"/>
  <c r="G34" i="5"/>
  <c r="G8" i="5"/>
  <c r="G23" i="5"/>
  <c r="G18" i="5"/>
  <c r="G24" i="5"/>
  <c r="G10" i="5"/>
  <c r="G12" i="5"/>
  <c r="G36" i="5"/>
  <c r="G9" i="5"/>
  <c r="G11" i="5"/>
  <c r="G32" i="5"/>
  <c r="G33" i="5"/>
  <c r="G37" i="5"/>
  <c r="G22" i="5"/>
  <c r="G14" i="5"/>
  <c r="G28" i="5"/>
  <c r="G20" i="5"/>
  <c r="G26" i="5"/>
  <c r="G15" i="5"/>
  <c r="G2" i="5"/>
  <c r="G25" i="5"/>
  <c r="G38" i="5"/>
  <c r="I36" i="6"/>
  <c r="I35" i="6"/>
  <c r="H38" i="6"/>
  <c r="H37" i="6"/>
  <c r="H36" i="6"/>
  <c r="H34" i="6"/>
  <c r="H33" i="6"/>
  <c r="H32" i="6"/>
  <c r="H31" i="6"/>
  <c r="H30" i="6"/>
  <c r="H27" i="6"/>
  <c r="H26" i="6"/>
  <c r="H25" i="6"/>
  <c r="I37" i="6"/>
  <c r="H23" i="6"/>
  <c r="H22" i="6"/>
  <c r="H20" i="6"/>
  <c r="H18" i="6"/>
  <c r="H17" i="6"/>
  <c r="H16" i="6"/>
  <c r="H13" i="6"/>
  <c r="H12" i="6"/>
  <c r="H10" i="6"/>
  <c r="H8" i="6"/>
  <c r="H9" i="6"/>
  <c r="H7" i="6"/>
  <c r="H6" i="6"/>
  <c r="H5" i="6"/>
  <c r="H4" i="6"/>
  <c r="I34" i="6"/>
  <c r="H3" i="6"/>
  <c r="H2" i="6"/>
  <c r="I38" i="6"/>
  <c r="J35" i="6"/>
  <c r="I33" i="6"/>
  <c r="I32" i="6"/>
  <c r="I31" i="6"/>
  <c r="J29" i="6"/>
  <c r="I30" i="6"/>
  <c r="I29" i="6"/>
  <c r="J28" i="6"/>
  <c r="I28" i="6"/>
  <c r="J19" i="6"/>
  <c r="J25" i="6"/>
  <c r="I26" i="6"/>
  <c r="J14" i="6"/>
  <c r="J24" i="6"/>
  <c r="I24" i="6"/>
  <c r="I20" i="6"/>
  <c r="I19" i="6"/>
  <c r="J23" i="6"/>
  <c r="J27" i="6"/>
  <c r="I22" i="6"/>
  <c r="J16" i="6"/>
  <c r="J21" i="6"/>
  <c r="J15" i="6"/>
  <c r="I21" i="6"/>
  <c r="I18" i="6"/>
  <c r="I17" i="6"/>
  <c r="J11" i="6"/>
  <c r="I13" i="6"/>
  <c r="J6" i="6"/>
  <c r="I11" i="6"/>
  <c r="I12" i="6"/>
  <c r="I15" i="6"/>
  <c r="I14" i="6"/>
  <c r="I10" i="6"/>
  <c r="J9" i="6"/>
  <c r="I8" i="6"/>
  <c r="I7" i="6"/>
  <c r="J4" i="6"/>
  <c r="I5" i="6"/>
  <c r="I3" i="6"/>
  <c r="J2" i="6"/>
  <c r="N35" i="7"/>
  <c r="J35" i="7"/>
  <c r="K35" i="7"/>
  <c r="J23" i="7"/>
  <c r="G8" i="2"/>
  <c r="K23" i="7"/>
  <c r="H19" i="5"/>
  <c r="L23" i="7"/>
  <c r="L27" i="7"/>
  <c r="H3" i="5"/>
  <c r="H23" i="5"/>
  <c r="J18" i="7"/>
  <c r="H30" i="2"/>
  <c r="L36" i="7"/>
  <c r="J20" i="7"/>
  <c r="K20" i="7"/>
  <c r="J37" i="7"/>
  <c r="M34" i="7"/>
  <c r="M37" i="7"/>
  <c r="J14" i="7"/>
  <c r="L14" i="7"/>
  <c r="L29" i="7"/>
  <c r="L20" i="7"/>
  <c r="L37" i="7"/>
  <c r="K14" i="7"/>
  <c r="H8" i="2"/>
  <c r="K18" i="7"/>
  <c r="N36" i="7"/>
  <c r="H26" i="5"/>
  <c r="J36" i="7"/>
  <c r="H5" i="2"/>
  <c r="H12" i="5"/>
  <c r="H2" i="5"/>
  <c r="J31" i="7"/>
  <c r="H27" i="5"/>
  <c r="H32" i="2"/>
  <c r="K31" i="7"/>
  <c r="G7" i="2"/>
  <c r="L31" i="7"/>
  <c r="G19" i="2"/>
  <c r="G27" i="2"/>
  <c r="M27" i="7"/>
  <c r="H9" i="2"/>
  <c r="H27" i="2"/>
  <c r="J27" i="7"/>
  <c r="M26" i="7"/>
  <c r="H24" i="5"/>
  <c r="H14" i="5"/>
  <c r="L26" i="7"/>
  <c r="G34" i="2"/>
  <c r="G35" i="2"/>
  <c r="J26" i="7"/>
  <c r="H5" i="5"/>
  <c r="L18" i="7"/>
  <c r="H13" i="2"/>
  <c r="H35" i="2"/>
  <c r="G5" i="2"/>
  <c r="H11" i="5"/>
  <c r="J29" i="7"/>
  <c r="H38" i="5"/>
  <c r="G13" i="2"/>
  <c r="G36" i="2"/>
  <c r="K15" i="7"/>
  <c r="L16" i="7"/>
  <c r="H17" i="5"/>
  <c r="K29" i="7"/>
  <c r="H37" i="2"/>
  <c r="G14" i="2"/>
  <c r="G11" i="2"/>
  <c r="K16" i="7"/>
  <c r="H2" i="2"/>
  <c r="H28" i="2"/>
  <c r="H17" i="2"/>
  <c r="H32" i="5"/>
  <c r="H13" i="5"/>
  <c r="H15" i="5"/>
  <c r="G28" i="2"/>
  <c r="J15" i="7"/>
  <c r="J22" i="7"/>
  <c r="H3" i="2"/>
  <c r="K21" i="7"/>
  <c r="G21" i="2"/>
  <c r="H18" i="2"/>
  <c r="M22" i="7"/>
  <c r="H25" i="2"/>
  <c r="H26" i="2"/>
  <c r="H18" i="5"/>
  <c r="L15" i="7"/>
  <c r="G37" i="2"/>
  <c r="G29" i="2"/>
  <c r="M16" i="7"/>
  <c r="G23" i="2"/>
  <c r="G15" i="2"/>
  <c r="G18" i="2"/>
  <c r="J16" i="7"/>
  <c r="H36" i="2"/>
  <c r="G38" i="2"/>
  <c r="H21" i="2"/>
  <c r="L28" i="7"/>
  <c r="H10" i="5"/>
  <c r="G30" i="2"/>
  <c r="H6" i="2"/>
  <c r="G22" i="2"/>
  <c r="H22" i="5"/>
  <c r="G26" i="2"/>
  <c r="G10" i="2"/>
  <c r="G24" i="2"/>
  <c r="H37" i="5"/>
  <c r="K22" i="7"/>
  <c r="H14" i="2"/>
  <c r="H15" i="2"/>
  <c r="G9" i="2"/>
  <c r="K32" i="7"/>
  <c r="G31" i="2"/>
  <c r="H30" i="5"/>
  <c r="H4" i="5"/>
  <c r="G2" i="2"/>
  <c r="N19" i="7"/>
  <c r="G16" i="2"/>
  <c r="G20" i="2"/>
  <c r="H28" i="5"/>
  <c r="U59" i="1"/>
  <c r="H34" i="5"/>
  <c r="H35" i="5"/>
  <c r="H7" i="2"/>
  <c r="AD57" i="1"/>
  <c r="H20" i="2"/>
  <c r="H20" i="5"/>
  <c r="H22" i="2"/>
  <c r="M21" i="7"/>
  <c r="H9" i="5"/>
  <c r="G25" i="2"/>
  <c r="H29" i="2"/>
  <c r="L21" i="7"/>
  <c r="G32" i="2"/>
  <c r="J28" i="7"/>
  <c r="J21" i="7"/>
  <c r="H19" i="2"/>
  <c r="K28" i="7"/>
  <c r="M17" i="7"/>
  <c r="H34" i="2"/>
  <c r="H10" i="2"/>
  <c r="H24" i="2"/>
  <c r="G3" i="2"/>
  <c r="H7" i="5"/>
  <c r="H16" i="2"/>
  <c r="H23" i="2"/>
  <c r="L19" i="7"/>
  <c r="H38" i="2"/>
  <c r="H31" i="2"/>
  <c r="L33" i="7"/>
  <c r="K33" i="7"/>
  <c r="J33" i="7"/>
  <c r="N33" i="7"/>
  <c r="J19" i="7"/>
  <c r="H25" i="5"/>
  <c r="H8" i="5"/>
  <c r="U57" i="1"/>
  <c r="B59" i="1"/>
  <c r="H16" i="5"/>
  <c r="H36" i="5"/>
  <c r="H31" i="5"/>
  <c r="B57" i="1"/>
  <c r="L17" i="7"/>
  <c r="K17" i="7"/>
  <c r="H11" i="2"/>
  <c r="K57" i="1"/>
  <c r="H6" i="5"/>
  <c r="L32" i="7"/>
  <c r="J32" i="7"/>
  <c r="G17" i="2"/>
  <c r="G6" i="2"/>
  <c r="L30" i="7"/>
  <c r="K30" i="7"/>
  <c r="J30" i="7"/>
  <c r="M30" i="7"/>
  <c r="H33" i="5"/>
  <c r="H21" i="5"/>
  <c r="H12" i="2"/>
  <c r="G12" i="2"/>
  <c r="H29" i="5"/>
  <c r="L38" i="7"/>
  <c r="J38" i="7"/>
  <c r="K38" i="7"/>
  <c r="M38" i="7"/>
  <c r="G4" i="2"/>
  <c r="H4" i="2"/>
  <c r="H33" i="2"/>
  <c r="G33" i="2"/>
  <c r="J34" i="7"/>
  <c r="N34" i="7"/>
  <c r="K34" i="7"/>
  <c r="L34" i="7"/>
  <c r="U53" i="1" l="1"/>
  <c r="AD51" i="1"/>
  <c r="U51" i="1"/>
  <c r="K23" i="1"/>
  <c r="B23" i="1"/>
  <c r="B22" i="1"/>
  <c r="K22" i="1"/>
  <c r="U23" i="1"/>
  <c r="AD22" i="1"/>
  <c r="U22" i="1"/>
  <c r="AD23" i="1"/>
  <c r="K51" i="1"/>
  <c r="B53" i="1"/>
  <c r="B51" i="1"/>
  <c r="AD29" i="1"/>
  <c r="AD39" i="1"/>
  <c r="K41" i="1"/>
  <c r="K27" i="1"/>
  <c r="U41" i="1"/>
  <c r="K39" i="1"/>
  <c r="B41" i="1"/>
  <c r="AD27" i="1"/>
  <c r="K29" i="1"/>
  <c r="B39" i="1"/>
  <c r="AD41" i="1"/>
  <c r="B29" i="1"/>
  <c r="U39" i="1"/>
  <c r="U27" i="1"/>
  <c r="B27" i="1"/>
  <c r="U29" i="1"/>
  <c r="F21" i="8"/>
  <c r="J21" i="8" s="1"/>
  <c r="D21" i="8" l="1"/>
  <c r="B6" i="1" s="1"/>
  <c r="B8" i="1" l="1"/>
  <c r="U8" i="1" s="1"/>
  <c r="K6" i="1"/>
  <c r="AD6" i="1" s="1"/>
  <c r="K8" i="1"/>
  <c r="AD8" i="1" s="1"/>
  <c r="U6" i="1"/>
</calcChain>
</file>

<file path=xl/sharedStrings.xml><?xml version="1.0" encoding="utf-8"?>
<sst xmlns="http://schemas.openxmlformats.org/spreadsheetml/2006/main" count="156" uniqueCount="75">
  <si>
    <t>Lösung:</t>
  </si>
  <si>
    <t>Für neue Zufallswerte</t>
  </si>
  <si>
    <t>x</t>
  </si>
  <si>
    <t>y</t>
  </si>
  <si>
    <t>a)</t>
  </si>
  <si>
    <t>b)</t>
  </si>
  <si>
    <t>c)</t>
  </si>
  <si>
    <t>d)</t>
  </si>
  <si>
    <t>+</t>
  </si>
  <si>
    <t>-</t>
  </si>
  <si>
    <t>Neue Zufallszahlen = F9 drücken</t>
  </si>
  <si>
    <t>·</t>
  </si>
  <si>
    <t>a</t>
  </si>
  <si>
    <t>b</t>
  </si>
  <si>
    <t>c</t>
  </si>
  <si>
    <t>d</t>
  </si>
  <si>
    <t>Hilfe</t>
  </si>
  <si>
    <t>Hilfe2</t>
  </si>
  <si>
    <t>Text</t>
  </si>
  <si>
    <t>Term</t>
  </si>
  <si>
    <t>Lösung</t>
  </si>
  <si>
    <t>Lösung 2</t>
  </si>
  <si>
    <t>Aufgabe 1</t>
  </si>
  <si>
    <t>Aufgabe 2</t>
  </si>
  <si>
    <t>(a-b)*(c+d)</t>
  </si>
  <si>
    <t>(a+b)*(c+d)</t>
  </si>
  <si>
    <t>(a-b)*(c-d)</t>
  </si>
  <si>
    <t>(a+b)*(c-d)</t>
  </si>
  <si>
    <t>(a-b)*c</t>
  </si>
  <si>
    <t>(a+b)*c</t>
  </si>
  <si>
    <t>a*(c-d)</t>
  </si>
  <si>
    <t>a*(c+d)</t>
  </si>
  <si>
    <t>(a-b)+(c+d)</t>
  </si>
  <si>
    <t>(a+b)+(c+d)</t>
  </si>
  <si>
    <t>(a-b)+(c-d)</t>
  </si>
  <si>
    <t>(a+b)+(c-d)</t>
  </si>
  <si>
    <t>(a-b)*(c:d)</t>
  </si>
  <si>
    <t>(a+b)*(c:d)</t>
  </si>
  <si>
    <t>(a:b)*(c:d)</t>
  </si>
  <si>
    <t>(a:b)*(c+d)</t>
  </si>
  <si>
    <t>(a:b)*(c-d)</t>
  </si>
  <si>
    <t>(a-b)+(c:d)</t>
  </si>
  <si>
    <t>(a+b)+(c:d)</t>
  </si>
  <si>
    <t>(a:b)+(c:d)</t>
  </si>
  <si>
    <t>(a:b)+(c+d)</t>
  </si>
  <si>
    <t>(a-b)*(c*d)</t>
  </si>
  <si>
    <t>(a:b):(c+d)</t>
  </si>
  <si>
    <t>(a-b):(c+d)</t>
  </si>
  <si>
    <t>(a+b):(c+d)</t>
  </si>
  <si>
    <t>(a+b):(c-d)</t>
  </si>
  <si>
    <t>(a-b)-(c-d)</t>
  </si>
  <si>
    <t>(a-b)-(c+d)</t>
  </si>
  <si>
    <t>(a+b)-(c+d)</t>
  </si>
  <si>
    <t>(a+b)-(c:d)</t>
  </si>
  <si>
    <t>(a+b)-(c*d)</t>
  </si>
  <si>
    <t>(a-b)-(c*d)</t>
  </si>
  <si>
    <t>(a*b):(c+d)</t>
  </si>
  <si>
    <t>(a*b):(c-d)</t>
  </si>
  <si>
    <t>www.schlauistwow.de</t>
  </si>
  <si>
    <t>Klassenarbeitstrainer</t>
  </si>
  <si>
    <t>Produkt</t>
  </si>
  <si>
    <t>Summe</t>
  </si>
  <si>
    <t>Differenz</t>
  </si>
  <si>
    <t>Quotient</t>
  </si>
  <si>
    <t>Aufgabe 4: Rechne geschickt und nutze das Kommutativgesetz</t>
  </si>
  <si>
    <t>Aufgabe 6: Rechne geschickt und nutze das Assoziativgesetz</t>
  </si>
  <si>
    <t>Aufgabe 2: Gib den Term zum Rechenbaum an und berechne</t>
  </si>
  <si>
    <t>:</t>
  </si>
  <si>
    <t>Aufgabe 3: Schreibe als Term und berechne</t>
  </si>
  <si>
    <t>Aufgabe 5: Rechne geschickt und nutze das Kommutativgesetz</t>
  </si>
  <si>
    <t>z</t>
  </si>
  <si>
    <t>Aufgabe 1: Berechne den Term und gib an, um welche Rechnung es sich handelt.</t>
  </si>
  <si>
    <t>Aufgabe 7: Rechne geschickt und nutze das Assoziativgesetz</t>
  </si>
  <si>
    <t>Aufgabe 8: Rechne geschickt und nutze das Distributivgesetz</t>
  </si>
  <si>
    <t>Aufgabe 9: Wende das Distributivgesetz an und multipliziere 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</si>
</sst>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5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6" fillId="4" borderId="1" xfId="0" applyFont="1" applyFill="1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16" fontId="0" fillId="0" borderId="0" xfId="0" applyNumberFormat="1"/>
    <xf numFmtId="0" fontId="4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204305</xdr:colOff>
      <xdr:row>13</xdr:row>
      <xdr:rowOff>99391</xdr:rowOff>
    </xdr:from>
    <xdr:to>
      <xdr:col>2</xdr:col>
      <xdr:colOff>0</xdr:colOff>
      <xdr:row>13</xdr:row>
      <xdr:rowOff>99391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792EB195-0675-EEC7-74E0-BE927B6095C6}"/>
            </a:ext>
          </a:extLst>
        </xdr:cNvPr>
        <xdr:cNvCxnSpPr/>
      </xdr:nvCxnSpPr>
      <xdr:spPr>
        <a:xfrm>
          <a:off x="474870" y="2109304"/>
          <a:ext cx="149087" cy="0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351183</xdr:colOff>
      <xdr:row>13</xdr:row>
      <xdr:rowOff>97183</xdr:rowOff>
    </xdr:from>
    <xdr:to>
      <xdr:col>3</xdr:col>
      <xdr:colOff>146879</xdr:colOff>
      <xdr:row>13</xdr:row>
      <xdr:rowOff>97183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033A73F9-0D2B-4DA1-A77B-F44A2CEE193C}"/>
            </a:ext>
          </a:extLst>
        </xdr:cNvPr>
        <xdr:cNvCxnSpPr/>
      </xdr:nvCxnSpPr>
      <xdr:spPr>
        <a:xfrm flipH="1">
          <a:off x="975140" y="2107096"/>
          <a:ext cx="149087" cy="0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97183</xdr:rowOff>
    </xdr:from>
    <xdr:to>
      <xdr:col>3</xdr:col>
      <xdr:colOff>334619</xdr:colOff>
      <xdr:row>15</xdr:row>
      <xdr:rowOff>99391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519FA07A-43EC-439E-B202-B77A1930E505}"/>
            </a:ext>
          </a:extLst>
        </xdr:cNvPr>
        <xdr:cNvCxnSpPr/>
      </xdr:nvCxnSpPr>
      <xdr:spPr>
        <a:xfrm flipV="1">
          <a:off x="977348" y="2421835"/>
          <a:ext cx="334619" cy="2208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171175</xdr:colOff>
      <xdr:row>14</xdr:row>
      <xdr:rowOff>5522</xdr:rowOff>
    </xdr:from>
    <xdr:to>
      <xdr:col>2</xdr:col>
      <xdr:colOff>172280</xdr:colOff>
      <xdr:row>14</xdr:row>
      <xdr:rowOff>100496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CC6DD800-AAD5-4B1D-BCA8-E8DB23F74830}"/>
            </a:ext>
          </a:extLst>
        </xdr:cNvPr>
        <xdr:cNvCxnSpPr/>
      </xdr:nvCxnSpPr>
      <xdr:spPr>
        <a:xfrm>
          <a:off x="795132" y="2214218"/>
          <a:ext cx="1105" cy="94974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185532</xdr:colOff>
      <xdr:row>16</xdr:row>
      <xdr:rowOff>3313</xdr:rowOff>
    </xdr:from>
    <xdr:to>
      <xdr:col>4</xdr:col>
      <xdr:colOff>186637</xdr:colOff>
      <xdr:row>16</xdr:row>
      <xdr:rowOff>98287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AB2A27DD-60FD-431A-905A-BC18857F0EA6}"/>
            </a:ext>
          </a:extLst>
        </xdr:cNvPr>
        <xdr:cNvCxnSpPr/>
      </xdr:nvCxnSpPr>
      <xdr:spPr>
        <a:xfrm>
          <a:off x="1516271" y="2526748"/>
          <a:ext cx="1105" cy="94974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182218</xdr:colOff>
      <xdr:row>12</xdr:row>
      <xdr:rowOff>5523</xdr:rowOff>
    </xdr:from>
    <xdr:to>
      <xdr:col>5</xdr:col>
      <xdr:colOff>187740</xdr:colOff>
      <xdr:row>15</xdr:row>
      <xdr:rowOff>104914</xdr:rowOff>
    </xdr:to>
    <xdr:cxnSp macro="">
      <xdr:nvCxnSpPr>
        <xdr:cNvPr id="14" name="Gerader Verbinder 13">
          <a:extLst>
            <a:ext uri="{FF2B5EF4-FFF2-40B4-BE49-F238E27FC236}">
              <a16:creationId xmlns:a16="http://schemas.microsoft.com/office/drawing/2014/main" id="{6C223D9C-9DD9-34A7-AE0F-44427A1074C3}"/>
            </a:ext>
          </a:extLst>
        </xdr:cNvPr>
        <xdr:cNvCxnSpPr/>
      </xdr:nvCxnSpPr>
      <xdr:spPr>
        <a:xfrm>
          <a:off x="1866348" y="1949175"/>
          <a:ext cx="5522" cy="5300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143565</xdr:colOff>
      <xdr:row>11</xdr:row>
      <xdr:rowOff>185531</xdr:rowOff>
    </xdr:from>
    <xdr:to>
      <xdr:col>3</xdr:col>
      <xdr:colOff>146878</xdr:colOff>
      <xdr:row>13</xdr:row>
      <xdr:rowOff>93870</xdr:rowOff>
    </xdr:to>
    <xdr:cxnSp macro="">
      <xdr:nvCxnSpPr>
        <xdr:cNvPr id="17" name="Gerader Verbinder 16">
          <a:extLst>
            <a:ext uri="{FF2B5EF4-FFF2-40B4-BE49-F238E27FC236}">
              <a16:creationId xmlns:a16="http://schemas.microsoft.com/office/drawing/2014/main" id="{FBD2E6E0-652B-433D-BA61-46BEBAA8C619}"/>
            </a:ext>
          </a:extLst>
        </xdr:cNvPr>
        <xdr:cNvCxnSpPr/>
      </xdr:nvCxnSpPr>
      <xdr:spPr>
        <a:xfrm flipH="1">
          <a:off x="1120913" y="1996661"/>
          <a:ext cx="3313" cy="1071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198783</xdr:colOff>
      <xdr:row>12</xdr:row>
      <xdr:rowOff>11044</xdr:rowOff>
    </xdr:from>
    <xdr:to>
      <xdr:col>1</xdr:col>
      <xdr:colOff>198783</xdr:colOff>
      <xdr:row>13</xdr:row>
      <xdr:rowOff>99391</xdr:rowOff>
    </xdr:to>
    <xdr:cxnSp macro="">
      <xdr:nvCxnSpPr>
        <xdr:cNvPr id="19" name="Gerader Verbinder 18">
          <a:extLst>
            <a:ext uri="{FF2B5EF4-FFF2-40B4-BE49-F238E27FC236}">
              <a16:creationId xmlns:a16="http://schemas.microsoft.com/office/drawing/2014/main" id="{F7974404-41AC-48FF-BFAC-A7A79B839CB0}"/>
            </a:ext>
          </a:extLst>
        </xdr:cNvPr>
        <xdr:cNvCxnSpPr/>
      </xdr:nvCxnSpPr>
      <xdr:spPr>
        <a:xfrm>
          <a:off x="469348" y="2020957"/>
          <a:ext cx="0" cy="2043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97183</xdr:rowOff>
    </xdr:from>
    <xdr:to>
      <xdr:col>9</xdr:col>
      <xdr:colOff>334619</xdr:colOff>
      <xdr:row>15</xdr:row>
      <xdr:rowOff>99391</xdr:rowOff>
    </xdr:to>
    <xdr:cxnSp macro="">
      <xdr:nvCxnSpPr>
        <xdr:cNvPr id="26" name="Gerade Verbindung mit Pfeil 25">
          <a:extLst>
            <a:ext uri="{FF2B5EF4-FFF2-40B4-BE49-F238E27FC236}">
              <a16:creationId xmlns:a16="http://schemas.microsoft.com/office/drawing/2014/main" id="{0CDAB8EC-CFEB-4A1A-9914-78294026901A}"/>
            </a:ext>
          </a:extLst>
        </xdr:cNvPr>
        <xdr:cNvCxnSpPr/>
      </xdr:nvCxnSpPr>
      <xdr:spPr>
        <a:xfrm flipV="1">
          <a:off x="977348" y="2537792"/>
          <a:ext cx="334619" cy="2208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171175</xdr:colOff>
      <xdr:row>14</xdr:row>
      <xdr:rowOff>5522</xdr:rowOff>
    </xdr:from>
    <xdr:to>
      <xdr:col>8</xdr:col>
      <xdr:colOff>172280</xdr:colOff>
      <xdr:row>14</xdr:row>
      <xdr:rowOff>100496</xdr:rowOff>
    </xdr:to>
    <xdr:cxnSp macro="">
      <xdr:nvCxnSpPr>
        <xdr:cNvPr id="27" name="Gerade Verbindung mit Pfeil 26">
          <a:extLst>
            <a:ext uri="{FF2B5EF4-FFF2-40B4-BE49-F238E27FC236}">
              <a16:creationId xmlns:a16="http://schemas.microsoft.com/office/drawing/2014/main" id="{8509A4E7-CE45-4DA4-BED1-E4C30A1FE188}"/>
            </a:ext>
          </a:extLst>
        </xdr:cNvPr>
        <xdr:cNvCxnSpPr/>
      </xdr:nvCxnSpPr>
      <xdr:spPr>
        <a:xfrm>
          <a:off x="795132" y="2330174"/>
          <a:ext cx="1105" cy="94974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185532</xdr:colOff>
      <xdr:row>16</xdr:row>
      <xdr:rowOff>3313</xdr:rowOff>
    </xdr:from>
    <xdr:to>
      <xdr:col>10</xdr:col>
      <xdr:colOff>186637</xdr:colOff>
      <xdr:row>16</xdr:row>
      <xdr:rowOff>98287</xdr:rowOff>
    </xdr:to>
    <xdr:cxnSp macro="">
      <xdr:nvCxnSpPr>
        <xdr:cNvPr id="28" name="Gerade Verbindung mit Pfeil 27">
          <a:extLst>
            <a:ext uri="{FF2B5EF4-FFF2-40B4-BE49-F238E27FC236}">
              <a16:creationId xmlns:a16="http://schemas.microsoft.com/office/drawing/2014/main" id="{912095B0-D6FA-4F7F-9F0D-6850330B06BE}"/>
            </a:ext>
          </a:extLst>
        </xdr:cNvPr>
        <xdr:cNvCxnSpPr/>
      </xdr:nvCxnSpPr>
      <xdr:spPr>
        <a:xfrm>
          <a:off x="1516271" y="2642704"/>
          <a:ext cx="1105" cy="94974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182218</xdr:colOff>
      <xdr:row>11</xdr:row>
      <xdr:rowOff>193261</xdr:rowOff>
    </xdr:from>
    <xdr:to>
      <xdr:col>11</xdr:col>
      <xdr:colOff>187740</xdr:colOff>
      <xdr:row>15</xdr:row>
      <xdr:rowOff>93870</xdr:rowOff>
    </xdr:to>
    <xdr:cxnSp macro="">
      <xdr:nvCxnSpPr>
        <xdr:cNvPr id="29" name="Gerader Verbinder 28">
          <a:extLst>
            <a:ext uri="{FF2B5EF4-FFF2-40B4-BE49-F238E27FC236}">
              <a16:creationId xmlns:a16="http://schemas.microsoft.com/office/drawing/2014/main" id="{F13D6941-B327-4DBD-929A-8DBF1FA0D244}"/>
            </a:ext>
          </a:extLst>
        </xdr:cNvPr>
        <xdr:cNvCxnSpPr/>
      </xdr:nvCxnSpPr>
      <xdr:spPr>
        <a:xfrm>
          <a:off x="1866348" y="2004391"/>
          <a:ext cx="5522" cy="5300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160131</xdr:colOff>
      <xdr:row>11</xdr:row>
      <xdr:rowOff>196575</xdr:rowOff>
    </xdr:from>
    <xdr:to>
      <xdr:col>9</xdr:col>
      <xdr:colOff>163444</xdr:colOff>
      <xdr:row>13</xdr:row>
      <xdr:rowOff>104914</xdr:rowOff>
    </xdr:to>
    <xdr:cxnSp macro="">
      <xdr:nvCxnSpPr>
        <xdr:cNvPr id="30" name="Gerader Verbinder 29">
          <a:extLst>
            <a:ext uri="{FF2B5EF4-FFF2-40B4-BE49-F238E27FC236}">
              <a16:creationId xmlns:a16="http://schemas.microsoft.com/office/drawing/2014/main" id="{9AC07EB0-B15C-4A9E-8EC9-EA68BC230A88}"/>
            </a:ext>
          </a:extLst>
        </xdr:cNvPr>
        <xdr:cNvCxnSpPr/>
      </xdr:nvCxnSpPr>
      <xdr:spPr>
        <a:xfrm flipH="1">
          <a:off x="3230218" y="1941445"/>
          <a:ext cx="3313" cy="2230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198783</xdr:colOff>
      <xdr:row>12</xdr:row>
      <xdr:rowOff>11044</xdr:rowOff>
    </xdr:from>
    <xdr:to>
      <xdr:col>7</xdr:col>
      <xdr:colOff>198783</xdr:colOff>
      <xdr:row>13</xdr:row>
      <xdr:rowOff>99391</xdr:rowOff>
    </xdr:to>
    <xdr:cxnSp macro="">
      <xdr:nvCxnSpPr>
        <xdr:cNvPr id="31" name="Gerader Verbinder 30">
          <a:extLst>
            <a:ext uri="{FF2B5EF4-FFF2-40B4-BE49-F238E27FC236}">
              <a16:creationId xmlns:a16="http://schemas.microsoft.com/office/drawing/2014/main" id="{BED19505-D533-4624-A155-7112737F1C6F}"/>
            </a:ext>
          </a:extLst>
        </xdr:cNvPr>
        <xdr:cNvCxnSpPr/>
      </xdr:nvCxnSpPr>
      <xdr:spPr>
        <a:xfrm>
          <a:off x="469348" y="2020957"/>
          <a:ext cx="0" cy="2043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204305</xdr:colOff>
      <xdr:row>13</xdr:row>
      <xdr:rowOff>99391</xdr:rowOff>
    </xdr:from>
    <xdr:to>
      <xdr:col>14</xdr:col>
      <xdr:colOff>0</xdr:colOff>
      <xdr:row>13</xdr:row>
      <xdr:rowOff>99391</xdr:rowOff>
    </xdr:to>
    <xdr:cxnSp macro="">
      <xdr:nvCxnSpPr>
        <xdr:cNvPr id="32" name="Gerade Verbindung mit Pfeil 31">
          <a:extLst>
            <a:ext uri="{FF2B5EF4-FFF2-40B4-BE49-F238E27FC236}">
              <a16:creationId xmlns:a16="http://schemas.microsoft.com/office/drawing/2014/main" id="{FE1773DD-8B6F-4B34-B08B-DB3090293F1D}"/>
            </a:ext>
          </a:extLst>
        </xdr:cNvPr>
        <xdr:cNvCxnSpPr/>
      </xdr:nvCxnSpPr>
      <xdr:spPr>
        <a:xfrm>
          <a:off x="474870" y="2225261"/>
          <a:ext cx="149087" cy="0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351183</xdr:colOff>
      <xdr:row>13</xdr:row>
      <xdr:rowOff>97183</xdr:rowOff>
    </xdr:from>
    <xdr:to>
      <xdr:col>15</xdr:col>
      <xdr:colOff>146879</xdr:colOff>
      <xdr:row>13</xdr:row>
      <xdr:rowOff>97183</xdr:rowOff>
    </xdr:to>
    <xdr:cxnSp macro="">
      <xdr:nvCxnSpPr>
        <xdr:cNvPr id="33" name="Gerade Verbindung mit Pfeil 32">
          <a:extLst>
            <a:ext uri="{FF2B5EF4-FFF2-40B4-BE49-F238E27FC236}">
              <a16:creationId xmlns:a16="http://schemas.microsoft.com/office/drawing/2014/main" id="{404B0F70-12BE-4AC7-AE94-F434D7D28DFE}"/>
            </a:ext>
          </a:extLst>
        </xdr:cNvPr>
        <xdr:cNvCxnSpPr/>
      </xdr:nvCxnSpPr>
      <xdr:spPr>
        <a:xfrm flipH="1">
          <a:off x="975140" y="2223053"/>
          <a:ext cx="149087" cy="0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15</xdr:row>
      <xdr:rowOff>97183</xdr:rowOff>
    </xdr:from>
    <xdr:to>
      <xdr:col>15</xdr:col>
      <xdr:colOff>334619</xdr:colOff>
      <xdr:row>15</xdr:row>
      <xdr:rowOff>99391</xdr:rowOff>
    </xdr:to>
    <xdr:cxnSp macro="">
      <xdr:nvCxnSpPr>
        <xdr:cNvPr id="35" name="Gerade Verbindung mit Pfeil 34">
          <a:extLst>
            <a:ext uri="{FF2B5EF4-FFF2-40B4-BE49-F238E27FC236}">
              <a16:creationId xmlns:a16="http://schemas.microsoft.com/office/drawing/2014/main" id="{5B5107B2-5D88-4624-9A0B-3F66EB1D8B3A}"/>
            </a:ext>
          </a:extLst>
        </xdr:cNvPr>
        <xdr:cNvCxnSpPr/>
      </xdr:nvCxnSpPr>
      <xdr:spPr>
        <a:xfrm flipV="1">
          <a:off x="977348" y="2537792"/>
          <a:ext cx="334619" cy="2208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171175</xdr:colOff>
      <xdr:row>14</xdr:row>
      <xdr:rowOff>5522</xdr:rowOff>
    </xdr:from>
    <xdr:to>
      <xdr:col>14</xdr:col>
      <xdr:colOff>172280</xdr:colOff>
      <xdr:row>14</xdr:row>
      <xdr:rowOff>100496</xdr:rowOff>
    </xdr:to>
    <xdr:cxnSp macro="">
      <xdr:nvCxnSpPr>
        <xdr:cNvPr id="36" name="Gerade Verbindung mit Pfeil 35">
          <a:extLst>
            <a:ext uri="{FF2B5EF4-FFF2-40B4-BE49-F238E27FC236}">
              <a16:creationId xmlns:a16="http://schemas.microsoft.com/office/drawing/2014/main" id="{2B0566D9-726F-460E-8BFF-DDFAE880A71E}"/>
            </a:ext>
          </a:extLst>
        </xdr:cNvPr>
        <xdr:cNvCxnSpPr/>
      </xdr:nvCxnSpPr>
      <xdr:spPr>
        <a:xfrm>
          <a:off x="795132" y="2330174"/>
          <a:ext cx="1105" cy="94974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185532</xdr:colOff>
      <xdr:row>16</xdr:row>
      <xdr:rowOff>3313</xdr:rowOff>
    </xdr:from>
    <xdr:to>
      <xdr:col>16</xdr:col>
      <xdr:colOff>186637</xdr:colOff>
      <xdr:row>16</xdr:row>
      <xdr:rowOff>98287</xdr:rowOff>
    </xdr:to>
    <xdr:cxnSp macro="">
      <xdr:nvCxnSpPr>
        <xdr:cNvPr id="37" name="Gerade Verbindung mit Pfeil 36">
          <a:extLst>
            <a:ext uri="{FF2B5EF4-FFF2-40B4-BE49-F238E27FC236}">
              <a16:creationId xmlns:a16="http://schemas.microsoft.com/office/drawing/2014/main" id="{E0170133-18B1-40AB-817E-32D38D42131E}"/>
            </a:ext>
          </a:extLst>
        </xdr:cNvPr>
        <xdr:cNvCxnSpPr/>
      </xdr:nvCxnSpPr>
      <xdr:spPr>
        <a:xfrm>
          <a:off x="1516271" y="2642704"/>
          <a:ext cx="1105" cy="94974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182218</xdr:colOff>
      <xdr:row>11</xdr:row>
      <xdr:rowOff>193261</xdr:rowOff>
    </xdr:from>
    <xdr:to>
      <xdr:col>17</xdr:col>
      <xdr:colOff>187740</xdr:colOff>
      <xdr:row>15</xdr:row>
      <xdr:rowOff>93870</xdr:rowOff>
    </xdr:to>
    <xdr:cxnSp macro="">
      <xdr:nvCxnSpPr>
        <xdr:cNvPr id="38" name="Gerader Verbinder 37">
          <a:extLst>
            <a:ext uri="{FF2B5EF4-FFF2-40B4-BE49-F238E27FC236}">
              <a16:creationId xmlns:a16="http://schemas.microsoft.com/office/drawing/2014/main" id="{302EB528-74BF-4D93-983E-49F3CF267CA9}"/>
            </a:ext>
          </a:extLst>
        </xdr:cNvPr>
        <xdr:cNvCxnSpPr/>
      </xdr:nvCxnSpPr>
      <xdr:spPr>
        <a:xfrm>
          <a:off x="1866348" y="2004391"/>
          <a:ext cx="5522" cy="5300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143565</xdr:colOff>
      <xdr:row>11</xdr:row>
      <xdr:rowOff>185531</xdr:rowOff>
    </xdr:from>
    <xdr:to>
      <xdr:col>15</xdr:col>
      <xdr:colOff>146878</xdr:colOff>
      <xdr:row>13</xdr:row>
      <xdr:rowOff>93870</xdr:rowOff>
    </xdr:to>
    <xdr:cxnSp macro="">
      <xdr:nvCxnSpPr>
        <xdr:cNvPr id="39" name="Gerader Verbinder 38">
          <a:extLst>
            <a:ext uri="{FF2B5EF4-FFF2-40B4-BE49-F238E27FC236}">
              <a16:creationId xmlns:a16="http://schemas.microsoft.com/office/drawing/2014/main" id="{87D95D17-1C43-4D94-9270-3E2BFA869E43}"/>
            </a:ext>
          </a:extLst>
        </xdr:cNvPr>
        <xdr:cNvCxnSpPr/>
      </xdr:nvCxnSpPr>
      <xdr:spPr>
        <a:xfrm flipH="1">
          <a:off x="1120913" y="1996661"/>
          <a:ext cx="3313" cy="223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198783</xdr:colOff>
      <xdr:row>12</xdr:row>
      <xdr:rowOff>11044</xdr:rowOff>
    </xdr:from>
    <xdr:to>
      <xdr:col>13</xdr:col>
      <xdr:colOff>198783</xdr:colOff>
      <xdr:row>13</xdr:row>
      <xdr:rowOff>99391</xdr:rowOff>
    </xdr:to>
    <xdr:cxnSp macro="">
      <xdr:nvCxnSpPr>
        <xdr:cNvPr id="40" name="Gerader Verbinder 39">
          <a:extLst>
            <a:ext uri="{FF2B5EF4-FFF2-40B4-BE49-F238E27FC236}">
              <a16:creationId xmlns:a16="http://schemas.microsoft.com/office/drawing/2014/main" id="{EB87A2C7-3DE9-4ED5-B729-DAA140BA5F5F}"/>
            </a:ext>
          </a:extLst>
        </xdr:cNvPr>
        <xdr:cNvCxnSpPr/>
      </xdr:nvCxnSpPr>
      <xdr:spPr>
        <a:xfrm>
          <a:off x="469348" y="2020957"/>
          <a:ext cx="0" cy="2043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11044</xdr:colOff>
      <xdr:row>15</xdr:row>
      <xdr:rowOff>99391</xdr:rowOff>
    </xdr:from>
    <xdr:to>
      <xdr:col>5</xdr:col>
      <xdr:colOff>176696</xdr:colOff>
      <xdr:row>15</xdr:row>
      <xdr:rowOff>99391</xdr:rowOff>
    </xdr:to>
    <xdr:cxnSp macro="">
      <xdr:nvCxnSpPr>
        <xdr:cNvPr id="45" name="Gerader Verbinder 44">
          <a:extLst>
            <a:ext uri="{FF2B5EF4-FFF2-40B4-BE49-F238E27FC236}">
              <a16:creationId xmlns:a16="http://schemas.microsoft.com/office/drawing/2014/main" id="{86621114-87EE-4C92-98CB-B1B525DE2D17}"/>
            </a:ext>
          </a:extLst>
        </xdr:cNvPr>
        <xdr:cNvCxnSpPr/>
      </xdr:nvCxnSpPr>
      <xdr:spPr>
        <a:xfrm>
          <a:off x="1695174" y="2473739"/>
          <a:ext cx="16565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19877</xdr:colOff>
      <xdr:row>15</xdr:row>
      <xdr:rowOff>91659</xdr:rowOff>
    </xdr:from>
    <xdr:to>
      <xdr:col>11</xdr:col>
      <xdr:colOff>185529</xdr:colOff>
      <xdr:row>15</xdr:row>
      <xdr:rowOff>91659</xdr:rowOff>
    </xdr:to>
    <xdr:cxnSp macro="">
      <xdr:nvCxnSpPr>
        <xdr:cNvPr id="50" name="Gerader Verbinder 49">
          <a:extLst>
            <a:ext uri="{FF2B5EF4-FFF2-40B4-BE49-F238E27FC236}">
              <a16:creationId xmlns:a16="http://schemas.microsoft.com/office/drawing/2014/main" id="{A1097A5D-DF89-443F-A165-B26A5A16988B}"/>
            </a:ext>
          </a:extLst>
        </xdr:cNvPr>
        <xdr:cNvCxnSpPr/>
      </xdr:nvCxnSpPr>
      <xdr:spPr>
        <a:xfrm>
          <a:off x="3730486" y="2466007"/>
          <a:ext cx="16565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23190</xdr:colOff>
      <xdr:row>15</xdr:row>
      <xdr:rowOff>100493</xdr:rowOff>
    </xdr:from>
    <xdr:to>
      <xdr:col>17</xdr:col>
      <xdr:colOff>188842</xdr:colOff>
      <xdr:row>15</xdr:row>
      <xdr:rowOff>100493</xdr:rowOff>
    </xdr:to>
    <xdr:cxnSp macro="">
      <xdr:nvCxnSpPr>
        <xdr:cNvPr id="51" name="Gerader Verbinder 50">
          <a:extLst>
            <a:ext uri="{FF2B5EF4-FFF2-40B4-BE49-F238E27FC236}">
              <a16:creationId xmlns:a16="http://schemas.microsoft.com/office/drawing/2014/main" id="{18069B24-2743-4DD3-8BE1-AB78AD8E0CCE}"/>
            </a:ext>
          </a:extLst>
        </xdr:cNvPr>
        <xdr:cNvCxnSpPr/>
      </xdr:nvCxnSpPr>
      <xdr:spPr>
        <a:xfrm>
          <a:off x="5655364" y="2474841"/>
          <a:ext cx="16565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202097</xdr:colOff>
      <xdr:row>13</xdr:row>
      <xdr:rowOff>86139</xdr:rowOff>
    </xdr:from>
    <xdr:to>
      <xdr:col>7</xdr:col>
      <xdr:colOff>351184</xdr:colOff>
      <xdr:row>13</xdr:row>
      <xdr:rowOff>86139</xdr:rowOff>
    </xdr:to>
    <xdr:cxnSp macro="">
      <xdr:nvCxnSpPr>
        <xdr:cNvPr id="53" name="Gerade Verbindung mit Pfeil 52">
          <a:extLst>
            <a:ext uri="{FF2B5EF4-FFF2-40B4-BE49-F238E27FC236}">
              <a16:creationId xmlns:a16="http://schemas.microsoft.com/office/drawing/2014/main" id="{4ED19280-C39E-4EE9-A91B-BC16B9C7760A}"/>
            </a:ext>
          </a:extLst>
        </xdr:cNvPr>
        <xdr:cNvCxnSpPr/>
      </xdr:nvCxnSpPr>
      <xdr:spPr>
        <a:xfrm flipH="1">
          <a:off x="2593010" y="2145748"/>
          <a:ext cx="149087" cy="0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17671</xdr:colOff>
      <xdr:row>13</xdr:row>
      <xdr:rowOff>94974</xdr:rowOff>
    </xdr:from>
    <xdr:to>
      <xdr:col>9</xdr:col>
      <xdr:colOff>166758</xdr:colOff>
      <xdr:row>13</xdr:row>
      <xdr:rowOff>94974</xdr:rowOff>
    </xdr:to>
    <xdr:cxnSp macro="">
      <xdr:nvCxnSpPr>
        <xdr:cNvPr id="54" name="Gerade Verbindung mit Pfeil 53">
          <a:extLst>
            <a:ext uri="{FF2B5EF4-FFF2-40B4-BE49-F238E27FC236}">
              <a16:creationId xmlns:a16="http://schemas.microsoft.com/office/drawing/2014/main" id="{D5006809-A4C6-4D81-AC04-E529839CEA17}"/>
            </a:ext>
          </a:extLst>
        </xdr:cNvPr>
        <xdr:cNvCxnSpPr/>
      </xdr:nvCxnSpPr>
      <xdr:spPr>
        <a:xfrm flipH="1">
          <a:off x="3087758" y="2154583"/>
          <a:ext cx="149087" cy="0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881F6-2AFF-4A91-93E4-C1F0A40871D6}">
  <dimension ref="A1:AR61"/>
  <sheetViews>
    <sheetView tabSelected="1" showWhiteSpace="0" view="pageLayout" zoomScale="115" zoomScaleNormal="115" zoomScalePageLayoutView="115" workbookViewId="0">
      <selection activeCell="AH27" sqref="AH27"/>
    </sheetView>
  </sheetViews>
  <sheetFormatPr baseColWidth="10" defaultColWidth="11.54296875" defaultRowHeight="15.5" x14ac:dyDescent="0.35"/>
  <cols>
    <col min="1" max="1" width="3.90625" style="5" customWidth="1"/>
    <col min="2" max="8" width="5.08984375" style="5" customWidth="1"/>
    <col min="9" max="9" width="4.6328125" style="5" customWidth="1"/>
    <col min="10" max="17" width="4.54296875" style="5" customWidth="1"/>
    <col min="18" max="18" width="4" style="5" customWidth="1"/>
    <col min="19" max="19" width="2.81640625" style="5" customWidth="1"/>
    <col min="20" max="20" width="4.08984375" style="5" customWidth="1"/>
    <col min="21" max="25" width="5" style="5" customWidth="1"/>
    <col min="26" max="28" width="4.6328125" style="5" customWidth="1"/>
    <col min="29" max="29" width="3.6328125" style="5" customWidth="1"/>
    <col min="30" max="35" width="5" style="5" customWidth="1"/>
    <col min="36" max="36" width="6.7265625" style="5" customWidth="1"/>
    <col min="37" max="16384" width="11.54296875" style="5"/>
  </cols>
  <sheetData>
    <row r="1" spans="1:44" x14ac:dyDescent="0.3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44" x14ac:dyDescent="0.35">
      <c r="A2" s="15" t="s">
        <v>59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  <c r="T2" s="6" t="s">
        <v>0</v>
      </c>
    </row>
    <row r="3" spans="1:44" ht="11" customHeight="1" x14ac:dyDescent="0.35">
      <c r="U3" s="6"/>
      <c r="V3" s="6"/>
      <c r="W3" s="6"/>
    </row>
    <row r="4" spans="1:44" ht="16" customHeight="1" x14ac:dyDescent="0.35">
      <c r="A4" s="6" t="s">
        <v>71</v>
      </c>
      <c r="T4" s="6" t="str">
        <f>A4</f>
        <v>Aufgabe 1: Berechne den Term und gib an, um welche Rechnung es sich handelt.</v>
      </c>
    </row>
    <row r="5" spans="1:44" ht="8" customHeight="1" x14ac:dyDescent="0.35"/>
    <row r="6" spans="1:44" s="6" customFormat="1" ht="16" customHeight="1" x14ac:dyDescent="0.35">
      <c r="A6" s="5" t="s">
        <v>4</v>
      </c>
      <c r="B6" s="5" t="str">
        <f ca="1">VLOOKUP(1,Tabelle1!$B$3:$J$24,3,FALSE)</f>
        <v>(7 - 4) + (7 - 5)</v>
      </c>
      <c r="J6" s="5" t="s">
        <v>5</v>
      </c>
      <c r="K6" s="5" t="str">
        <f ca="1">VLOOKUP(2,Tabelle1!$B$3:$J$24,3,FALSE)</f>
        <v>(8 - 5) + (7 + 5)</v>
      </c>
      <c r="M6" s="5"/>
      <c r="N6" s="5"/>
      <c r="T6" s="5" t="str">
        <f>A6</f>
        <v>a)</v>
      </c>
      <c r="U6" s="5" t="str">
        <f ca="1">VLOOKUP(1,Tabelle1!$B$3:$J$24,4,FALSE)&amp;" , "&amp;B6&amp;" "&amp;VLOOKUP(1,Tabelle1!$B$3:$J$24,9,FALSE)</f>
        <v>Summe , (7 - 4) + (7 - 5) = 3 + 2 = 5</v>
      </c>
      <c r="AC6" s="5" t="str">
        <f>CHAR(2+96)&amp;")"</f>
        <v>b)</v>
      </c>
      <c r="AD6" s="5" t="str">
        <f ca="1">VLOOKUP(2,Tabelle1!$B$3:$J$24,4,FALSE)&amp;" , "&amp;K6&amp;" "&amp;VLOOKUP(2,Tabelle1!$B$3:$J$24,9,FALSE)</f>
        <v>Summe , (8 - 5) + (7 + 5) = 3 + 12 = 15</v>
      </c>
    </row>
    <row r="7" spans="1:44" ht="8" customHeight="1" x14ac:dyDescent="0.35"/>
    <row r="8" spans="1:44" s="6" customFormat="1" ht="16" customHeight="1" x14ac:dyDescent="0.35">
      <c r="A8" s="5" t="s">
        <v>6</v>
      </c>
      <c r="B8" s="5" t="str">
        <f ca="1">VLOOKUP(3,Tabelle1!$B$3:$J$24,3,FALSE)</f>
        <v>4 · (5 + 2)</v>
      </c>
      <c r="J8" s="5" t="s">
        <v>7</v>
      </c>
      <c r="K8" s="5" t="str">
        <f ca="1">VLOOKUP(4,Tabelle1!$B$3:$J$24,3,FALSE)</f>
        <v>(14 + 9) - (10 + 5)</v>
      </c>
      <c r="M8" s="5"/>
      <c r="N8" s="5"/>
      <c r="T8" s="5" t="str">
        <f>A8</f>
        <v>c)</v>
      </c>
      <c r="U8" s="5" t="str">
        <f ca="1">VLOOKUP(3,Tabelle1!$B$3:$J$24,4,FALSE)&amp;" , "&amp;B8&amp;" "&amp;VLOOKUP(3,Tabelle1!$B$3:$J$24,9,FALSE)</f>
        <v>Produkt , 4 · (5 + 2) = 4 · 7 = 28</v>
      </c>
      <c r="AC8" s="5" t="str">
        <f>J8</f>
        <v>d)</v>
      </c>
      <c r="AD8" s="5" t="str">
        <f ca="1">VLOOKUP(4,Tabelle1!$B$3:$J$24,4,FALSE)&amp;" , "&amp;K8&amp;" "&amp;VLOOKUP(4,Tabelle1!$B$3:$J$24,9,FALSE)</f>
        <v>Differenz , (14 + 9) - (10 + 5) = 23 - 15 = 8</v>
      </c>
    </row>
    <row r="9" spans="1:44" ht="8" customHeight="1" x14ac:dyDescent="0.35"/>
    <row r="10" spans="1:44" x14ac:dyDescent="0.35">
      <c r="A10" s="6" t="s">
        <v>66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T10" s="6" t="str">
        <f>A10</f>
        <v>Aufgabe 2: Gib den Term zum Rechenbaum an und berechne</v>
      </c>
      <c r="AK10" s="7"/>
      <c r="AL10" s="7"/>
      <c r="AM10" s="7"/>
      <c r="AN10" s="7"/>
      <c r="AO10" s="7"/>
      <c r="AP10" s="7"/>
      <c r="AQ10" s="7"/>
      <c r="AR10" s="7"/>
    </row>
    <row r="11" spans="1:44" ht="8" customHeight="1" x14ac:dyDescent="0.35"/>
    <row r="12" spans="1:44" x14ac:dyDescent="0.35">
      <c r="A12" s="5" t="s">
        <v>4</v>
      </c>
      <c r="B12" s="12">
        <f ca="1">VLOOKUP(1,Tabelle4!$A$2:$J$9,7,FALSE)</f>
        <v>18</v>
      </c>
      <c r="C12" s="7"/>
      <c r="D12" s="12">
        <f ca="1">VLOOKUP(1,Tabelle4!$A$2:$J$9,8,FALSE)</f>
        <v>9</v>
      </c>
      <c r="E12" s="7"/>
      <c r="F12" s="12">
        <f ca="1">VLOOKUP(1,Tabelle4!$A$2:$J$9,9,FALSE)</f>
        <v>2</v>
      </c>
      <c r="G12" s="11" t="s">
        <v>5</v>
      </c>
      <c r="H12" s="12">
        <f ca="1">VLOOKUP(2,Tabelle4!$A$2:$J$9,7,FALSE)</f>
        <v>51</v>
      </c>
      <c r="I12" s="7"/>
      <c r="J12" s="12">
        <f ca="1">VLOOKUP(2,Tabelle4!$A$2:$J$9,8,FALSE)</f>
        <v>13</v>
      </c>
      <c r="K12" s="7"/>
      <c r="L12" s="12">
        <f ca="1">VLOOKUP(2,Tabelle4!$A$2:$J$9,9,FALSE)</f>
        <v>8</v>
      </c>
      <c r="M12" s="11" t="s">
        <v>6</v>
      </c>
      <c r="N12" s="12">
        <f ca="1">VLOOKUP(3,Tabelle4!$A$2:$J$9,7,FALSE)</f>
        <v>30</v>
      </c>
      <c r="O12" s="7"/>
      <c r="P12" s="12">
        <f ca="1">VLOOKUP(3,Tabelle4!$A$2:$J$9,8,FALSE)</f>
        <v>5</v>
      </c>
      <c r="Q12" s="7"/>
      <c r="R12" s="12">
        <f ca="1">VLOOKUP(3,Tabelle4!$A$2:$J$9,9,FALSE)</f>
        <v>6</v>
      </c>
      <c r="T12" s="5" t="s">
        <v>4</v>
      </c>
      <c r="U12" s="5" t="str">
        <f ca="1">VLOOKUP(1,Tabelle4!$A$2:$K$9,3,FALSE)</f>
        <v>( 18 - 9 ) + 2</v>
      </c>
      <c r="Z12" s="5" t="s">
        <v>5</v>
      </c>
      <c r="AA12" s="5" t="str">
        <f ca="1">VLOOKUP(2,Tabelle4!$A$2:$K$9,3,FALSE)</f>
        <v>( 51 + 13 ) : 8</v>
      </c>
      <c r="AF12" s="5" t="s">
        <v>6</v>
      </c>
      <c r="AG12" s="5" t="str">
        <f ca="1">VLOOKUP(3,Tabelle4!$A$2:$K$9,3,FALSE)</f>
        <v>( 30 : 5 ) · 6</v>
      </c>
      <c r="AK12" s="7"/>
      <c r="AL12" s="7"/>
      <c r="AM12" s="7"/>
      <c r="AN12" s="7"/>
      <c r="AO12" s="7"/>
      <c r="AP12" s="7"/>
      <c r="AQ12" s="7"/>
      <c r="AR12" s="7"/>
    </row>
    <row r="13" spans="1:44" ht="9" customHeight="1" x14ac:dyDescent="0.35"/>
    <row r="14" spans="1:44" x14ac:dyDescent="0.35">
      <c r="A14" s="6"/>
      <c r="B14" s="7"/>
      <c r="C14" s="10" t="str">
        <f ca="1">VLOOKUP(1,Tabelle4!$A$2:$J$9,5,FALSE)</f>
        <v>-</v>
      </c>
      <c r="D14" s="7"/>
      <c r="E14" s="7"/>
      <c r="F14" s="7"/>
      <c r="G14" s="7"/>
      <c r="H14" s="7"/>
      <c r="I14" s="10" t="str">
        <f ca="1">VLOOKUP(2,Tabelle4!$A$2:$J$9,5,FALSE)</f>
        <v>+</v>
      </c>
      <c r="J14" s="7"/>
      <c r="K14" s="7"/>
      <c r="L14" s="7"/>
      <c r="M14" s="7"/>
      <c r="N14" s="7"/>
      <c r="O14" s="10" t="str">
        <f ca="1">VLOOKUP(3,Tabelle4!$A$2:$J$9,5,FALSE)</f>
        <v>:</v>
      </c>
      <c r="P14" s="7"/>
      <c r="Q14" s="7"/>
      <c r="R14" s="7"/>
      <c r="T14" s="6"/>
      <c r="U14" s="5" t="str">
        <f ca="1">VLOOKUP(1,Tabelle4!$A$2:$L$9,12,FALSE)</f>
        <v>= 9 + 2</v>
      </c>
      <c r="Z14" s="6"/>
      <c r="AA14" s="5" t="str">
        <f ca="1">VLOOKUP(2,Tabelle4!$A$2:$L$9,12,FALSE)</f>
        <v>= 64 : 8</v>
      </c>
      <c r="AF14" s="6"/>
      <c r="AG14" s="5" t="str">
        <f ca="1">VLOOKUP(3,Tabelle4!$A$2:$L$9,12,FALSE)</f>
        <v>= 6 · 6</v>
      </c>
      <c r="AK14" s="7"/>
      <c r="AL14" s="7"/>
      <c r="AM14" s="7"/>
      <c r="AN14" s="7"/>
      <c r="AO14" s="7"/>
      <c r="AP14" s="7"/>
      <c r="AQ14" s="7"/>
      <c r="AR14" s="7"/>
    </row>
    <row r="15" spans="1:44" ht="7" customHeight="1" x14ac:dyDescent="0.35"/>
    <row r="16" spans="1:44" x14ac:dyDescent="0.35">
      <c r="A16" s="6"/>
      <c r="B16" s="7"/>
      <c r="C16" s="9"/>
      <c r="D16" s="7"/>
      <c r="E16" s="10" t="str">
        <f ca="1">VLOOKUP(1,Tabelle4!$A$2:$J$9,6,FALSE)</f>
        <v>+</v>
      </c>
      <c r="F16" s="7"/>
      <c r="G16" s="7"/>
      <c r="H16" s="7"/>
      <c r="I16" s="9"/>
      <c r="J16" s="7"/>
      <c r="K16" s="10" t="str">
        <f ca="1">VLOOKUP(2,Tabelle4!$A$2:$J$9,6,FALSE)</f>
        <v>:</v>
      </c>
      <c r="L16" s="7"/>
      <c r="M16" s="7"/>
      <c r="N16" s="7"/>
      <c r="O16" s="9"/>
      <c r="P16" s="7"/>
      <c r="Q16" s="10" t="str">
        <f ca="1">VLOOKUP(3,Tabelle4!$A$2:$J$9,6,FALSE)</f>
        <v>·</v>
      </c>
      <c r="R16" s="7"/>
      <c r="T16" s="6"/>
      <c r="U16" s="5" t="str">
        <f ca="1">" = "&amp;VLOOKUP(1,Tabelle4!$A$2:$L$9,4,FALSE)</f>
        <v xml:space="preserve"> = 11</v>
      </c>
      <c r="Z16" s="6"/>
      <c r="AA16" s="5" t="str">
        <f ca="1">" = "&amp;VLOOKUP(2,Tabelle4!$A$2:$L$9,4,FALSE)</f>
        <v xml:space="preserve"> = 8</v>
      </c>
      <c r="AF16" s="6"/>
      <c r="AG16" s="5" t="str">
        <f ca="1">" = "&amp;VLOOKUP(3,Tabelle4!$A$2:$L$9,4,FALSE)</f>
        <v xml:space="preserve"> = 36</v>
      </c>
      <c r="AK16" s="7"/>
      <c r="AL16" s="7"/>
      <c r="AM16" s="7"/>
      <c r="AN16" s="7"/>
      <c r="AO16" s="7"/>
      <c r="AP16" s="7"/>
      <c r="AQ16" s="7"/>
      <c r="AR16" s="7"/>
    </row>
    <row r="17" spans="1:44" ht="7.5" customHeight="1" x14ac:dyDescent="0.35"/>
    <row r="18" spans="1:44" x14ac:dyDescent="0.35">
      <c r="A18" s="6"/>
      <c r="B18" s="7"/>
      <c r="C18" s="7"/>
      <c r="D18" s="7"/>
      <c r="E18" s="9"/>
      <c r="F18" s="7"/>
      <c r="G18" s="7"/>
      <c r="H18" s="7"/>
      <c r="I18" s="7"/>
      <c r="J18" s="7"/>
      <c r="K18" s="9"/>
      <c r="L18" s="7"/>
      <c r="M18" s="7"/>
      <c r="N18" s="7"/>
      <c r="O18" s="7"/>
      <c r="P18" s="7"/>
      <c r="Q18" s="9"/>
      <c r="R18" s="7"/>
      <c r="T18" s="6"/>
      <c r="AK18" s="7"/>
      <c r="AL18" s="7"/>
      <c r="AM18" s="7"/>
      <c r="AN18" s="7"/>
      <c r="AO18" s="7"/>
      <c r="AP18" s="7"/>
      <c r="AQ18" s="7"/>
      <c r="AR18" s="7"/>
    </row>
    <row r="19" spans="1:44" ht="8" customHeight="1" x14ac:dyDescent="0.35"/>
    <row r="20" spans="1:44" x14ac:dyDescent="0.35">
      <c r="A20" s="6" t="s">
        <v>68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T20" s="6" t="str">
        <f>A20</f>
        <v>Aufgabe 3: Schreibe als Term und berechne</v>
      </c>
      <c r="AK20" s="7"/>
      <c r="AL20" s="7"/>
      <c r="AM20" s="7"/>
      <c r="AN20" s="7"/>
      <c r="AO20" s="7"/>
      <c r="AP20" s="7"/>
      <c r="AQ20" s="7"/>
      <c r="AR20" s="7"/>
    </row>
    <row r="21" spans="1:44" ht="8" customHeight="1" x14ac:dyDescent="0.35"/>
    <row r="22" spans="1:44" x14ac:dyDescent="0.35">
      <c r="A22" s="5" t="s">
        <v>4</v>
      </c>
      <c r="B22" s="5" t="str">
        <f ca="1">VLOOKUP(1,Daten4!$B$2:$N$38,12,FALSE)</f>
        <v>Multipliziere die Differenz von 8 und 7</v>
      </c>
      <c r="J22" s="5" t="s">
        <v>5</v>
      </c>
      <c r="K22" s="5" t="str">
        <f ca="1">VLOOKUP(2,Daten4!$B$2:$N$38,12,FALSE)</f>
        <v>Subtrahiere den Quotienten aus 8 und 4</v>
      </c>
      <c r="T22" s="5" t="s">
        <v>4</v>
      </c>
      <c r="U22" s="5" t="str">
        <f ca="1">VLOOKUP(1,Daten4!$B$2:$N$38,9,FALSE)</f>
        <v>(8 - 7) ∙ (72 : 9)</v>
      </c>
      <c r="AC22" s="5" t="s">
        <v>5</v>
      </c>
      <c r="AD22" s="5" t="str">
        <f ca="1">VLOOKUP(2,Daten4!$B$2:$N$38,9,FALSE)</f>
        <v>(10 + 3) - (8 : 4)</v>
      </c>
    </row>
    <row r="23" spans="1:44" x14ac:dyDescent="0.35">
      <c r="B23" s="5" t="str">
        <f ca="1">VLOOKUP(1,Daten4!$B$2:$N$38,13,FALSE)</f>
        <v xml:space="preserve"> mit dem Quotienten aus 72 und 9</v>
      </c>
      <c r="K23" s="5" t="str">
        <f ca="1">VLOOKUP(2,Daten4!$B$2:$N$38,13,FALSE)</f>
        <v xml:space="preserve"> von der Summe von 10 und 3</v>
      </c>
      <c r="U23" s="5" t="str">
        <f ca="1">VLOOKUP(1,Daten4!$B$2:$N$38,10,FALSE)&amp;VLOOKUP(1,Daten4!$B$2:$N$38,11,FALSE)</f>
        <v>= 1 ∙ 8 = 8</v>
      </c>
      <c r="AD23" s="5" t="str">
        <f ca="1">VLOOKUP(2,Daten4!$B$2:$N$38,10,FALSE)&amp;VLOOKUP(2,Daten4!$B$2:$N$38,11,FALSE)</f>
        <v>= 13 - 2 = 11</v>
      </c>
    </row>
    <row r="24" spans="1:44" ht="8" customHeight="1" x14ac:dyDescent="0.35"/>
    <row r="25" spans="1:44" x14ac:dyDescent="0.35">
      <c r="A25" s="6" t="s">
        <v>64</v>
      </c>
      <c r="T25" s="6" t="str">
        <f>A25</f>
        <v>Aufgabe 4: Rechne geschickt und nutze das Kommutativgesetz</v>
      </c>
    </row>
    <row r="26" spans="1:44" ht="8" customHeight="1" x14ac:dyDescent="0.35"/>
    <row r="27" spans="1:44" x14ac:dyDescent="0.35">
      <c r="A27" s="5" t="s">
        <v>4</v>
      </c>
      <c r="B27" s="5" t="str">
        <f ca="1">VLOOKUP(P27,Daten1!$B$2:$I$38,6,)</f>
        <v>76 + 28 + 24 =</v>
      </c>
      <c r="J27" s="5" t="s">
        <v>5</v>
      </c>
      <c r="K27" s="5" t="str">
        <f ca="1">VLOOKUP(R27,Daten1!$B$2:$I$38,6,)</f>
        <v>55 + 21 + 65 =</v>
      </c>
      <c r="P27" s="7">
        <v>1</v>
      </c>
      <c r="Q27" s="7"/>
      <c r="R27" s="7">
        <v>2</v>
      </c>
      <c r="S27" s="7"/>
      <c r="T27" s="5" t="str">
        <f>A27</f>
        <v>a)</v>
      </c>
      <c r="U27" s="5" t="str">
        <f ca="1">VLOOKUP(P27,Daten1!$B$2:$I$38,7,)</f>
        <v>76 + 24 + 28 = 100 + 28 = 128</v>
      </c>
      <c r="Y27" s="8"/>
      <c r="Z27" s="8"/>
      <c r="AA27" s="8"/>
      <c r="AB27" s="8"/>
      <c r="AD27" s="5" t="str">
        <f ca="1">J27&amp;" "&amp;VLOOKUP($R27,Daten1!$B$2:$I$38,7,)</f>
        <v>b) 55 + 65 + 21 = 120 + 21 = 141</v>
      </c>
    </row>
    <row r="28" spans="1:44" ht="8" customHeight="1" x14ac:dyDescent="0.35"/>
    <row r="29" spans="1:44" x14ac:dyDescent="0.35">
      <c r="A29" s="5" t="s">
        <v>6</v>
      </c>
      <c r="B29" s="5" t="str">
        <f ca="1">VLOOKUP(P29,Daten1!$B$2:$I$38,6,)</f>
        <v>87 + 48 + 23 =</v>
      </c>
      <c r="J29" s="5" t="s">
        <v>7</v>
      </c>
      <c r="K29" s="5" t="str">
        <f ca="1">VLOOKUP(R29,Daten1!$B$2:$I$38,6,)</f>
        <v>64 + 65 + 26 =</v>
      </c>
      <c r="P29" s="7">
        <f>R27+1</f>
        <v>3</v>
      </c>
      <c r="Q29" s="7"/>
      <c r="R29" s="7">
        <f>P29+1</f>
        <v>4</v>
      </c>
      <c r="S29" s="7"/>
      <c r="T29" s="5" t="str">
        <f>A29</f>
        <v>c)</v>
      </c>
      <c r="U29" s="5" t="str">
        <f ca="1">VLOOKUP(P29,Daten1!$B$2:$I$38,7,)</f>
        <v>87 + 23 + 48 = 110 + 48 = 158</v>
      </c>
      <c r="Y29" s="8"/>
      <c r="Z29" s="8"/>
      <c r="AA29" s="8"/>
      <c r="AB29" s="8"/>
      <c r="AD29" s="5" t="str">
        <f ca="1">J29&amp;" "&amp;VLOOKUP($R29,Daten1!$B$2:$I$38,7,)</f>
        <v>d) 64 + 26 + 65 = 90 + 65 = 155</v>
      </c>
    </row>
    <row r="30" spans="1:44" ht="8" customHeight="1" x14ac:dyDescent="0.35"/>
    <row r="31" spans="1:44" x14ac:dyDescent="0.35">
      <c r="A31" s="6" t="s">
        <v>69</v>
      </c>
      <c r="T31" s="6" t="str">
        <f>A31</f>
        <v>Aufgabe 5: Rechne geschickt und nutze das Kommutativgesetz</v>
      </c>
    </row>
    <row r="32" spans="1:44" s="7" customFormat="1" ht="8" customHeight="1" x14ac:dyDescent="0.35">
      <c r="A32" s="7">
        <v>1</v>
      </c>
      <c r="J32" s="7">
        <f>A32+1</f>
        <v>2</v>
      </c>
      <c r="T32" s="7">
        <f>A32</f>
        <v>1</v>
      </c>
      <c r="AC32" s="7">
        <f>J32</f>
        <v>2</v>
      </c>
      <c r="AH32" s="7" t="s">
        <v>1</v>
      </c>
    </row>
    <row r="33" spans="1:30" x14ac:dyDescent="0.35">
      <c r="A33" s="5" t="str">
        <f>CHAR(A32+96)&amp;")"</f>
        <v>a)</v>
      </c>
      <c r="B33" s="5" t="str">
        <f ca="1">VLOOKUP(A32,Tabelle2!$A$2:$H$38,6,FALSE)</f>
        <v>5 · 8 · 200 =</v>
      </c>
      <c r="J33" s="5" t="s">
        <v>5</v>
      </c>
      <c r="K33" s="5" t="str">
        <f ca="1">VLOOKUP(J32,Tabelle2!$A$2:$H$38,6,FALSE)</f>
        <v>50 · 24 · 2 =</v>
      </c>
      <c r="P33" s="7">
        <v>1</v>
      </c>
      <c r="Q33" s="7"/>
      <c r="R33" s="7">
        <v>2</v>
      </c>
      <c r="S33" s="7"/>
      <c r="T33" s="5" t="str">
        <f>A33</f>
        <v>a)</v>
      </c>
      <c r="U33" s="5" t="str">
        <f ca="1">VLOOKUP(T32,Tabelle2!$A$2:$H$38,7,FALSE)</f>
        <v>5 · 200 · 8 = 1000 · 8 = 8000</v>
      </c>
      <c r="Y33" s="8"/>
      <c r="Z33" s="8"/>
      <c r="AA33" s="8"/>
      <c r="AB33" s="8"/>
      <c r="AC33" s="5" t="str">
        <f>J33</f>
        <v>b)</v>
      </c>
      <c r="AD33" s="5" t="str">
        <f ca="1">VLOOKUP(AC32,Tabelle2!$A$2:$H$38,7,FALSE)</f>
        <v>50 · 2 · 24 = 100 · 24 = 2400</v>
      </c>
    </row>
    <row r="34" spans="1:30" s="7" customFormat="1" ht="8" customHeight="1" x14ac:dyDescent="0.35">
      <c r="A34" s="7">
        <f>J32+1</f>
        <v>3</v>
      </c>
      <c r="J34" s="7">
        <f>A34+1</f>
        <v>4</v>
      </c>
      <c r="T34" s="7">
        <f>A34</f>
        <v>3</v>
      </c>
      <c r="AC34" s="7">
        <f>J34</f>
        <v>4</v>
      </c>
    </row>
    <row r="35" spans="1:30" x14ac:dyDescent="0.35">
      <c r="A35" s="5" t="str">
        <f>CHAR(A34+96)&amp;")"</f>
        <v>c)</v>
      </c>
      <c r="B35" s="5" t="str">
        <f ca="1">VLOOKUP(A34,Tabelle2!$A$2:$H$38,6,FALSE)</f>
        <v>250 · 6 · 4 =</v>
      </c>
      <c r="J35" s="5" t="s">
        <v>5</v>
      </c>
      <c r="K35" s="5" t="str">
        <f ca="1">VLOOKUP(J34,Tabelle2!$A$2:$H$38,6,FALSE)</f>
        <v>20 · 47 · 5 =</v>
      </c>
      <c r="P35" s="7">
        <f>R33+1</f>
        <v>3</v>
      </c>
      <c r="Q35" s="7"/>
      <c r="R35" s="7">
        <f>P35+1</f>
        <v>4</v>
      </c>
      <c r="S35" s="7"/>
      <c r="T35" s="5" t="str">
        <f>A35</f>
        <v>c)</v>
      </c>
      <c r="U35" s="5" t="str">
        <f ca="1">VLOOKUP(T34,Tabelle2!$A$2:$H$38,7,FALSE)</f>
        <v>250 · 4 · 6 = 1000 · 6 = 6000</v>
      </c>
      <c r="Y35" s="8"/>
      <c r="Z35" s="8"/>
      <c r="AA35" s="8"/>
      <c r="AB35" s="8"/>
      <c r="AC35" s="5" t="str">
        <f>J35</f>
        <v>b)</v>
      </c>
      <c r="AD35" s="5" t="str">
        <f ca="1">VLOOKUP(AC34,Tabelle2!$A$2:$H$38,7,FALSE)</f>
        <v>20 · 5 · 47 = 100 · 47 = 4700</v>
      </c>
    </row>
    <row r="36" spans="1:30" s="7" customFormat="1" ht="8" customHeight="1" x14ac:dyDescent="0.35"/>
    <row r="37" spans="1:30" x14ac:dyDescent="0.35">
      <c r="A37" s="6" t="s">
        <v>65</v>
      </c>
      <c r="P37" s="7"/>
      <c r="Q37" s="7"/>
      <c r="R37" s="7"/>
      <c r="S37" s="7"/>
      <c r="T37" s="6" t="str">
        <f>A37</f>
        <v>Aufgabe 6: Rechne geschickt und nutze das Assoziativgesetz</v>
      </c>
      <c r="U37" s="6"/>
    </row>
    <row r="38" spans="1:30" s="7" customFormat="1" ht="8" customHeight="1" x14ac:dyDescent="0.35"/>
    <row r="39" spans="1:30" x14ac:dyDescent="0.35">
      <c r="A39" s="5" t="s">
        <v>4</v>
      </c>
      <c r="B39" s="5" t="str">
        <f ca="1">VLOOKUP(P39,Daten2!$B$2:$I$38,6,)</f>
        <v>(70 + 75) + 65 =</v>
      </c>
      <c r="J39" s="5" t="s">
        <v>5</v>
      </c>
      <c r="K39" s="5" t="str">
        <f ca="1">VLOOKUP($R39,Daten2!$B$2:$I$38,6,)</f>
        <v>(97 + 57) + 43 =</v>
      </c>
      <c r="P39" s="7">
        <v>1</v>
      </c>
      <c r="Q39" s="7"/>
      <c r="R39" s="7">
        <v>2</v>
      </c>
      <c r="S39" s="7"/>
      <c r="T39" s="5" t="str">
        <f>A39</f>
        <v>a)</v>
      </c>
      <c r="U39" s="5" t="str">
        <f ca="1">VLOOKUP(P39,Daten2!$B$2:$I$38,7,)</f>
        <v>70 + (75 + 65) = 70 + 140 = 210</v>
      </c>
      <c r="Y39" s="8"/>
      <c r="Z39" s="8"/>
      <c r="AA39" s="8"/>
      <c r="AB39" s="8"/>
      <c r="AD39" s="5" t="str">
        <f ca="1">J39&amp;" "&amp;VLOOKUP(R39,Daten2!$B$2:$I$38,7,)</f>
        <v>b) 97 + (57 + 43) = 97 + 100 = 197</v>
      </c>
    </row>
    <row r="40" spans="1:30" s="7" customFormat="1" ht="8" customHeight="1" x14ac:dyDescent="0.35"/>
    <row r="41" spans="1:30" x14ac:dyDescent="0.35">
      <c r="A41" s="5" t="s">
        <v>6</v>
      </c>
      <c r="B41" s="5" t="str">
        <f ca="1">VLOOKUP(P41,Daten2!$B$2:$I$38,6,)</f>
        <v>(21 + 48) + 72 =</v>
      </c>
      <c r="J41" s="5" t="s">
        <v>7</v>
      </c>
      <c r="K41" s="5" t="str">
        <f ca="1">VLOOKUP($R41,Daten2!$B$2:$I$38,6,)</f>
        <v>(60 + 88) + 72 =</v>
      </c>
      <c r="P41" s="7">
        <f>R39+1</f>
        <v>3</v>
      </c>
      <c r="Q41" s="7"/>
      <c r="R41" s="7">
        <f>P41+1</f>
        <v>4</v>
      </c>
      <c r="S41" s="7"/>
      <c r="T41" s="5" t="str">
        <f>A41</f>
        <v>c)</v>
      </c>
      <c r="U41" s="5" t="str">
        <f ca="1">VLOOKUP(P41,Daten2!$B$2:$I$38,7,)</f>
        <v>21 + (48 + 72) = 21 + 120 = 141</v>
      </c>
      <c r="Y41" s="8"/>
      <c r="Z41" s="8"/>
      <c r="AA41" s="8"/>
      <c r="AB41" s="8"/>
      <c r="AD41" s="5" t="str">
        <f ca="1">J41&amp;" "&amp;VLOOKUP(R41,Daten2!$B$2:$I$38,7,)</f>
        <v>d) 60 + (88 + 72) = 60 + 160 = 220</v>
      </c>
    </row>
    <row r="42" spans="1:30" s="7" customFormat="1" ht="8" customHeight="1" x14ac:dyDescent="0.35"/>
    <row r="43" spans="1:30" x14ac:dyDescent="0.35">
      <c r="A43" s="6" t="s">
        <v>72</v>
      </c>
      <c r="T43" s="6" t="str">
        <f>A43</f>
        <v>Aufgabe 7: Rechne geschickt und nutze das Assoziativgesetz</v>
      </c>
      <c r="U43" s="6"/>
    </row>
    <row r="44" spans="1:30" s="7" customFormat="1" ht="8" customHeight="1" x14ac:dyDescent="0.35"/>
    <row r="45" spans="1:30" x14ac:dyDescent="0.35">
      <c r="A45" s="5" t="s">
        <v>4</v>
      </c>
      <c r="B45" s="5" t="str">
        <f ca="1">VLOOKUP(1,Tabelle3!$A$2:$H$38,6,FALSE)</f>
        <v>( 28 · 5 ) · 20 =</v>
      </c>
      <c r="J45" s="5" t="s">
        <v>5</v>
      </c>
      <c r="K45" s="5" t="str">
        <f ca="1">VLOOKUP(2,Tabelle3!$A$2:$H$38,6,FALSE)</f>
        <v>( 29 · 500 ) · 2 =</v>
      </c>
      <c r="P45" s="7">
        <v>1</v>
      </c>
      <c r="Q45" s="7"/>
      <c r="R45" s="7">
        <v>2</v>
      </c>
      <c r="S45" s="7"/>
      <c r="T45" s="5" t="str">
        <f>A45</f>
        <v>a)</v>
      </c>
      <c r="U45" s="5" t="str">
        <f ca="1">VLOOKUP(1,Tabelle3!$A$2:$H$38,7,FALSE)</f>
        <v>28 · ( 5 · 20 ) = 28 · 100 = 2800</v>
      </c>
      <c r="Y45" s="8"/>
      <c r="Z45" s="8"/>
      <c r="AA45" s="8"/>
      <c r="AB45" s="8"/>
      <c r="AC45" s="5" t="str">
        <f>J45</f>
        <v>b)</v>
      </c>
      <c r="AD45" s="5" t="str">
        <f ca="1">VLOOKUP(2,Tabelle3!$A$2:$H$38,7,FALSE)</f>
        <v>29 · ( 500 · 2 ) = 29 · 1000 = 29000</v>
      </c>
    </row>
    <row r="46" spans="1:30" s="7" customFormat="1" ht="8" customHeight="1" x14ac:dyDescent="0.35">
      <c r="A46" s="7">
        <f>J44+1</f>
        <v>1</v>
      </c>
      <c r="J46" s="7">
        <f>A46+1</f>
        <v>2</v>
      </c>
      <c r="T46" s="7">
        <f>A46</f>
        <v>1</v>
      </c>
      <c r="AC46" s="7">
        <f>J46</f>
        <v>2</v>
      </c>
    </row>
    <row r="47" spans="1:30" x14ac:dyDescent="0.35">
      <c r="A47" s="5" t="s">
        <v>6</v>
      </c>
      <c r="B47" s="5" t="str">
        <f ca="1">VLOOKUP(3,Tabelle3!$A$2:$H$38,6,FALSE)</f>
        <v>( 9 · 2 ) · 5 =</v>
      </c>
      <c r="J47" s="5" t="s">
        <v>7</v>
      </c>
      <c r="K47" s="5" t="str">
        <f ca="1">VLOOKUP(4,Tabelle3!$A$2:$H$38,6,FALSE)</f>
        <v>( 47 · 4 ) · 250 =</v>
      </c>
      <c r="P47" s="7">
        <f>R45+1</f>
        <v>3</v>
      </c>
      <c r="Q47" s="7"/>
      <c r="R47" s="7">
        <f>P47+1</f>
        <v>4</v>
      </c>
      <c r="S47" s="7"/>
      <c r="T47" s="5" t="str">
        <f>A47</f>
        <v>c)</v>
      </c>
      <c r="U47" s="5" t="str">
        <f ca="1">VLOOKUP(3,Tabelle3!$A$2:$H$38,7,FALSE)</f>
        <v>9 · ( 2 · 5 ) = 9 · 10 = 90</v>
      </c>
      <c r="Y47" s="8"/>
      <c r="Z47" s="8"/>
      <c r="AA47" s="8"/>
      <c r="AB47" s="8"/>
      <c r="AC47" s="5" t="str">
        <f>J47</f>
        <v>d)</v>
      </c>
      <c r="AD47" s="5" t="str">
        <f ca="1">VLOOKUP(4,Tabelle3!$A$2:$H$38,7,FALSE)</f>
        <v>47 · ( 4 · 250 ) = 47 · 1000 = 47000</v>
      </c>
    </row>
    <row r="48" spans="1:30" s="7" customFormat="1" ht="8" customHeight="1" x14ac:dyDescent="0.35"/>
    <row r="49" spans="1:30" x14ac:dyDescent="0.35">
      <c r="A49" s="6" t="s">
        <v>73</v>
      </c>
      <c r="T49" s="6" t="str">
        <f>A49</f>
        <v>Aufgabe 8: Rechne geschickt und nutze das Distributivgesetz</v>
      </c>
      <c r="U49" s="6"/>
    </row>
    <row r="50" spans="1:30" s="7" customFormat="1" ht="8" customHeight="1" x14ac:dyDescent="0.35"/>
    <row r="51" spans="1:30" x14ac:dyDescent="0.35">
      <c r="A51" s="5" t="s">
        <v>4</v>
      </c>
      <c r="B51" s="5" t="str">
        <f ca="1">VLOOKUP(P51,Daten3!$A$2:$J$38,8,FALSE)&amp;" = "</f>
        <v xml:space="preserve">2 · 29 + 48 · 29 = </v>
      </c>
      <c r="C51" s="7"/>
      <c r="D51" s="7"/>
      <c r="E51" s="7"/>
      <c r="F51" s="7"/>
      <c r="G51" s="7"/>
      <c r="H51" s="7"/>
      <c r="I51" s="7"/>
      <c r="J51" s="5" t="s">
        <v>5</v>
      </c>
      <c r="K51" s="5" t="str">
        <f ca="1">VLOOKUP(R51,Daten3!$A$2:$J$38,8,FALSE)&amp;" = "</f>
        <v xml:space="preserve">5 · 13 + 65 · 13 = </v>
      </c>
      <c r="L51" s="7"/>
      <c r="M51" s="7"/>
      <c r="N51" s="7"/>
      <c r="O51" s="7"/>
      <c r="P51" s="7">
        <v>1</v>
      </c>
      <c r="Q51" s="7"/>
      <c r="R51" s="7">
        <v>2</v>
      </c>
      <c r="S51" s="7"/>
      <c r="T51" s="5" t="str">
        <f>A51</f>
        <v>a)</v>
      </c>
      <c r="U51" s="5" t="str">
        <f ca="1">VLOOKUP(P51,Daten3!$A$2:$J$38,9,FALSE)</f>
        <v>= (2 + 48) · 29 = 50 · 29 = 1450</v>
      </c>
      <c r="AD51" s="5" t="str">
        <f ca="1">J51&amp;" "&amp;VLOOKUP(R51,Daten3!$A$2:$J$38,9,FALSE)</f>
        <v>b) = (5 + 65) · 13 = 70 · 13 = 910</v>
      </c>
    </row>
    <row r="52" spans="1:30" s="7" customFormat="1" ht="8" customHeight="1" x14ac:dyDescent="0.35"/>
    <row r="53" spans="1:30" x14ac:dyDescent="0.35">
      <c r="A53" s="5" t="s">
        <v>6</v>
      </c>
      <c r="B53" s="5" t="str">
        <f ca="1">VLOOKUP(P53,Daten3!$A$2:$J$38,8,FALSE)&amp;" = "</f>
        <v xml:space="preserve">8 · 16 + 32 · 16 = </v>
      </c>
      <c r="C53" s="7"/>
      <c r="D53" s="7"/>
      <c r="E53" s="7"/>
      <c r="F53" s="7"/>
      <c r="G53" s="7"/>
      <c r="H53" s="7"/>
      <c r="I53" s="7"/>
      <c r="J53" s="5" t="s">
        <v>7</v>
      </c>
      <c r="K53" s="5" t="str">
        <f ca="1">Daten3!H92&amp;"="</f>
        <v>5 · 19 + 33 · 19 + 22 · 19=</v>
      </c>
      <c r="L53" s="7"/>
      <c r="M53" s="7"/>
      <c r="N53" s="7"/>
      <c r="O53" s="7"/>
      <c r="P53" s="7">
        <v>3</v>
      </c>
      <c r="Q53" s="7"/>
      <c r="R53" s="7">
        <v>4</v>
      </c>
      <c r="S53" s="7"/>
      <c r="T53" s="5" t="str">
        <f>A53</f>
        <v>c)</v>
      </c>
      <c r="U53" s="5" t="str">
        <f ca="1">VLOOKUP(P53,Daten3!$A$2:$J$38,9,FALSE)</f>
        <v>= (8 + 32) · 16 = 40 · 16 = 640</v>
      </c>
      <c r="AD53" s="5" t="str">
        <f ca="1">J53&amp;" ="&amp;Daten3!J92</f>
        <v>d) = (5 + 33 + 22) · 19 = 60 · 19 = 1140</v>
      </c>
    </row>
    <row r="54" spans="1:30" s="7" customFormat="1" ht="8" customHeight="1" x14ac:dyDescent="0.35"/>
    <row r="55" spans="1:30" x14ac:dyDescent="0.35">
      <c r="A55" s="6" t="s">
        <v>74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T55" s="6" t="str">
        <f>A55</f>
        <v>Aufgabe 9: Wende das Distributivgesetz an und multipliziere aus</v>
      </c>
    </row>
    <row r="56" spans="1:30" s="7" customFormat="1" ht="8" customHeight="1" x14ac:dyDescent="0.35"/>
    <row r="57" spans="1:30" x14ac:dyDescent="0.35">
      <c r="A57" s="5" t="s">
        <v>4</v>
      </c>
      <c r="B57" s="5" t="str">
        <f ca="1">VLOOKUP(P57,Daten3!$A$43:$I$79,9,FALSE)</f>
        <v xml:space="preserve">(33 + 9) · 27 = </v>
      </c>
      <c r="C57" s="7"/>
      <c r="D57" s="7"/>
      <c r="E57" s="7"/>
      <c r="F57" s="7"/>
      <c r="G57" s="7"/>
      <c r="H57" s="7"/>
      <c r="I57" s="7"/>
      <c r="J57" s="5" t="s">
        <v>5</v>
      </c>
      <c r="K57" s="5" t="str">
        <f ca="1">VLOOKUP(R57,Daten3!$A$43:$I$79,9,FALSE)</f>
        <v xml:space="preserve">(13 + 3) · 18 = </v>
      </c>
      <c r="L57" s="7"/>
      <c r="M57" s="7"/>
      <c r="N57" s="7"/>
      <c r="O57" s="7"/>
      <c r="P57" s="7">
        <v>1</v>
      </c>
      <c r="Q57" s="7"/>
      <c r="R57" s="7">
        <v>2</v>
      </c>
      <c r="S57" s="7"/>
      <c r="T57" s="5" t="str">
        <f>A57</f>
        <v>a)</v>
      </c>
      <c r="U57" s="5" t="str">
        <f ca="1">VLOOKUP(P57,Daten3!$A$43:$I$79,8,FALSE)</f>
        <v>33 · 27 + 9 · 27</v>
      </c>
      <c r="AD57" s="5" t="str">
        <f ca="1">J57&amp;" "&amp;VLOOKUP(R57,Daten3!$A$43:$I$79,8,FALSE)</f>
        <v>b) 13 · 18 + 3 · 18</v>
      </c>
    </row>
    <row r="58" spans="1:30" s="7" customFormat="1" ht="8" customHeight="1" x14ac:dyDescent="0.35"/>
    <row r="59" spans="1:30" x14ac:dyDescent="0.35">
      <c r="A59" s="5" t="s">
        <v>6</v>
      </c>
      <c r="B59" s="5" t="str">
        <f ca="1">VLOOKUP(P59,Daten3!$A$43:$I$79,9,FALSE)</f>
        <v xml:space="preserve">(16 - 1) · 11 = </v>
      </c>
      <c r="C59" s="7"/>
      <c r="D59" s="7"/>
      <c r="E59" s="7"/>
      <c r="F59" s="7"/>
      <c r="G59" s="7"/>
      <c r="H59" s="7"/>
      <c r="I59" s="7"/>
      <c r="J59" s="5" t="s">
        <v>7</v>
      </c>
      <c r="K59" s="5" t="str">
        <f ca="1">Daten3!J93&amp;" ="</f>
        <v xml:space="preserve"> (4 + 6 + 12) · 25 =</v>
      </c>
      <c r="L59" s="7"/>
      <c r="M59" s="7"/>
      <c r="N59" s="7"/>
      <c r="O59" s="7"/>
      <c r="P59" s="7">
        <v>3</v>
      </c>
      <c r="Q59" s="7"/>
      <c r="R59" s="7">
        <v>4</v>
      </c>
      <c r="S59" s="7"/>
      <c r="T59" s="5" t="str">
        <f>A59</f>
        <v>c)</v>
      </c>
      <c r="U59" s="5" t="str">
        <f ca="1">VLOOKUP(P59,Daten3!$A$43:$I$79,8,FALSE)</f>
        <v>16 · 11 - 1 · 11</v>
      </c>
      <c r="AD59" s="5" t="str">
        <f ca="1">J59&amp;" "&amp;Daten3!H93</f>
        <v>d) 4 · 25 + 6 · 25 + 12 · 25</v>
      </c>
    </row>
    <row r="60" spans="1:30" s="7" customFormat="1" ht="8" customHeight="1" x14ac:dyDescent="0.35"/>
    <row r="61" spans="1:30" x14ac:dyDescent="0.35">
      <c r="A61" s="15" t="s">
        <v>58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7"/>
    </row>
  </sheetData>
  <mergeCells count="3">
    <mergeCell ref="A1:S1"/>
    <mergeCell ref="A2:S2"/>
    <mergeCell ref="A61:S61"/>
  </mergeCells>
  <phoneticPr fontId="0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54B3-4AF7-4731-AFA3-E226F6CF75E3}">
  <dimension ref="A2:P11"/>
  <sheetViews>
    <sheetView workbookViewId="0">
      <selection activeCell="F10" sqref="F10"/>
    </sheetView>
  </sheetViews>
  <sheetFormatPr baseColWidth="10" defaultRowHeight="12.5" x14ac:dyDescent="0.25"/>
  <cols>
    <col min="3" max="3" width="13" customWidth="1"/>
  </cols>
  <sheetData>
    <row r="2" spans="1:16" ht="13" x14ac:dyDescent="0.3">
      <c r="A2">
        <f ca="1">_xlfn.RANK.EQ(B2,$B$2:$B$9)</f>
        <v>6</v>
      </c>
      <c r="B2">
        <f t="shared" ref="B2:B9" ca="1" si="0">RAND()</f>
        <v>0.42614624684010938</v>
      </c>
      <c r="C2" t="str">
        <f ca="1">"( "&amp;G2&amp;" + "&amp;H2&amp;" ) · "&amp;I2</f>
        <v>( 10 + 2 ) · 8</v>
      </c>
      <c r="D2">
        <f ca="1">(G2+H2)*I2</f>
        <v>96</v>
      </c>
      <c r="E2" s="3" t="s">
        <v>8</v>
      </c>
      <c r="F2" s="4" t="s">
        <v>11</v>
      </c>
      <c r="G2">
        <f ca="1">RANDBETWEEN(2,10)</f>
        <v>10</v>
      </c>
      <c r="H2">
        <f ca="1">RANDBETWEEN(2,10)</f>
        <v>2</v>
      </c>
      <c r="I2">
        <f ca="1">RANDBETWEEN(2,10)</f>
        <v>8</v>
      </c>
      <c r="K2">
        <f ca="1">G2+H2</f>
        <v>12</v>
      </c>
      <c r="L2" t="str">
        <f ca="1">"= "&amp;K2&amp;" "&amp;F2&amp;" "&amp;I2</f>
        <v>= 12 · 8</v>
      </c>
      <c r="O2">
        <v>1</v>
      </c>
      <c r="P2" s="4" t="s">
        <v>8</v>
      </c>
    </row>
    <row r="3" spans="1:16" ht="13" x14ac:dyDescent="0.3">
      <c r="A3">
        <f t="shared" ref="A3:A9" ca="1" si="1">_xlfn.RANK.EQ(B3,$B$2:$B$9)</f>
        <v>5</v>
      </c>
      <c r="B3">
        <f t="shared" ca="1" si="0"/>
        <v>0.56842773496613219</v>
      </c>
      <c r="C3" t="str">
        <f ca="1">"( "&amp;G3&amp;" - "&amp;H3&amp;" ) · "&amp;I3</f>
        <v>( 12 - 5 ) · 7</v>
      </c>
      <c r="D3">
        <f ca="1">(G3-H3)*I3</f>
        <v>49</v>
      </c>
      <c r="E3" s="3" t="s">
        <v>9</v>
      </c>
      <c r="F3" s="4" t="s">
        <v>11</v>
      </c>
      <c r="G3">
        <f ca="1">RANDBETWEEN(2,10)+H3</f>
        <v>12</v>
      </c>
      <c r="H3">
        <f ca="1">RANDBETWEEN(2,10)</f>
        <v>5</v>
      </c>
      <c r="I3">
        <f ca="1">RANDBETWEEN(2,10)</f>
        <v>7</v>
      </c>
      <c r="J3">
        <f ca="1">RANDBETWEEN(2,9)</f>
        <v>9</v>
      </c>
      <c r="K3">
        <f ca="1">G3-H3</f>
        <v>7</v>
      </c>
      <c r="L3" t="str">
        <f ca="1">"= "&amp;K3&amp;" "&amp;F3&amp;" "&amp;I3</f>
        <v>= 7 · 7</v>
      </c>
      <c r="O3">
        <v>2</v>
      </c>
      <c r="P3" s="3" t="s">
        <v>9</v>
      </c>
    </row>
    <row r="4" spans="1:16" ht="13" x14ac:dyDescent="0.3">
      <c r="A4">
        <f t="shared" ca="1" si="1"/>
        <v>2</v>
      </c>
      <c r="B4">
        <f t="shared" ca="1" si="0"/>
        <v>0.65654011956914859</v>
      </c>
      <c r="C4" t="str">
        <f ca="1">"( "&amp;G4&amp;" + "&amp;H4&amp;" ) : "&amp;I4</f>
        <v>( 51 + 13 ) : 8</v>
      </c>
      <c r="D4">
        <f ca="1">(G4+H4)/I4</f>
        <v>8</v>
      </c>
      <c r="E4" s="3" t="s">
        <v>8</v>
      </c>
      <c r="F4" s="3" t="s">
        <v>67</v>
      </c>
      <c r="G4">
        <f ca="1">I4*J4-H4</f>
        <v>51</v>
      </c>
      <c r="H4">
        <f ca="1">RANDBETWEEN(2,I4*J4)</f>
        <v>13</v>
      </c>
      <c r="I4">
        <f t="shared" ref="I4:I9" ca="1" si="2">RANDBETWEEN(2,10)</f>
        <v>8</v>
      </c>
      <c r="J4">
        <f ca="1">RANDBETWEEN(2,9)</f>
        <v>8</v>
      </c>
      <c r="K4">
        <f ca="1">G4+H4</f>
        <v>64</v>
      </c>
      <c r="L4" t="str">
        <f t="shared" ref="L4:L9" ca="1" si="3">"= "&amp;K4&amp;" "&amp;F4&amp;" "&amp;I4</f>
        <v>= 64 : 8</v>
      </c>
      <c r="O4">
        <v>3</v>
      </c>
      <c r="P4" s="4" t="s">
        <v>11</v>
      </c>
    </row>
    <row r="5" spans="1:16" x14ac:dyDescent="0.25">
      <c r="A5">
        <f t="shared" ca="1" si="1"/>
        <v>8</v>
      </c>
      <c r="B5">
        <f t="shared" ca="1" si="0"/>
        <v>0.12525109598686801</v>
      </c>
      <c r="C5" t="str">
        <f ca="1">"( "&amp;G5&amp;" - "&amp;H5&amp;" ) : "&amp;I5</f>
        <v>( 57 - 8 ) : 7</v>
      </c>
      <c r="D5">
        <f ca="1">(G5-H5)/I5</f>
        <v>7</v>
      </c>
      <c r="E5" s="3" t="s">
        <v>9</v>
      </c>
      <c r="F5" s="3" t="s">
        <v>67</v>
      </c>
      <c r="G5">
        <f ca="1">I5*J5+H5</f>
        <v>57</v>
      </c>
      <c r="H5">
        <f ca="1">RANDBETWEEN(2,10)</f>
        <v>8</v>
      </c>
      <c r="I5">
        <f t="shared" ca="1" si="2"/>
        <v>7</v>
      </c>
      <c r="J5">
        <f ca="1">RANDBETWEEN(2,9)</f>
        <v>7</v>
      </c>
      <c r="K5">
        <f ca="1">G5-H5</f>
        <v>49</v>
      </c>
      <c r="L5" t="str">
        <f t="shared" ca="1" si="3"/>
        <v>= 49 : 7</v>
      </c>
      <c r="O5">
        <v>4</v>
      </c>
      <c r="P5" s="3" t="s">
        <v>67</v>
      </c>
    </row>
    <row r="6" spans="1:16" ht="13" x14ac:dyDescent="0.3">
      <c r="A6">
        <f t="shared" ca="1" si="1"/>
        <v>7</v>
      </c>
      <c r="B6">
        <f t="shared" ca="1" si="0"/>
        <v>0.23719308860208466</v>
      </c>
      <c r="C6" t="str">
        <f ca="1">"( "&amp;G6&amp;" + "&amp;H6&amp;" ) - "&amp;I6</f>
        <v>( 17 + 9 ) - 10</v>
      </c>
      <c r="D6">
        <f ca="1">(G6+H6)-I6</f>
        <v>16</v>
      </c>
      <c r="E6" s="3" t="s">
        <v>8</v>
      </c>
      <c r="F6" s="4" t="s">
        <v>9</v>
      </c>
      <c r="G6">
        <f ca="1">RANDBETWEEN(2,10)+I6</f>
        <v>17</v>
      </c>
      <c r="H6">
        <f ca="1">RANDBETWEEN(2,10)</f>
        <v>9</v>
      </c>
      <c r="I6">
        <f t="shared" ca="1" si="2"/>
        <v>10</v>
      </c>
      <c r="K6">
        <f ca="1">G6+H6</f>
        <v>26</v>
      </c>
      <c r="L6" t="str">
        <f t="shared" ca="1" si="3"/>
        <v>= 26 - 10</v>
      </c>
    </row>
    <row r="7" spans="1:16" ht="13" x14ac:dyDescent="0.3">
      <c r="A7">
        <f t="shared" ca="1" si="1"/>
        <v>1</v>
      </c>
      <c r="B7">
        <f t="shared" ca="1" si="0"/>
        <v>0.73286055570724329</v>
      </c>
      <c r="C7" t="str">
        <f ca="1">"( "&amp;G7&amp;" - "&amp;H7&amp;" ) + "&amp;I7</f>
        <v>( 18 - 9 ) + 2</v>
      </c>
      <c r="D7">
        <f ca="1">(G7-H7)+I7</f>
        <v>11</v>
      </c>
      <c r="E7" s="3" t="s">
        <v>9</v>
      </c>
      <c r="F7" s="4" t="s">
        <v>8</v>
      </c>
      <c r="G7">
        <f ca="1">RANDBETWEEN(2,10)+H7</f>
        <v>18</v>
      </c>
      <c r="H7">
        <f ca="1">RANDBETWEEN(2,10)</f>
        <v>9</v>
      </c>
      <c r="I7">
        <f t="shared" ca="1" si="2"/>
        <v>2</v>
      </c>
      <c r="J7">
        <f ca="1">RANDBETWEEN(2,9)</f>
        <v>2</v>
      </c>
      <c r="K7">
        <f ca="1">G7-H7</f>
        <v>9</v>
      </c>
      <c r="L7" t="str">
        <f t="shared" ca="1" si="3"/>
        <v>= 9 + 2</v>
      </c>
    </row>
    <row r="8" spans="1:16" ht="13" x14ac:dyDescent="0.3">
      <c r="A8">
        <f t="shared" ca="1" si="1"/>
        <v>3</v>
      </c>
      <c r="B8">
        <f t="shared" ca="1" si="0"/>
        <v>0.60171264064300878</v>
      </c>
      <c r="C8" t="str">
        <f ca="1">"( "&amp;G8&amp;" : "&amp;H8&amp;" ) · "&amp;I8</f>
        <v>( 30 : 5 ) · 6</v>
      </c>
      <c r="D8">
        <f ca="1">(G8/H8)*I8</f>
        <v>36</v>
      </c>
      <c r="E8" s="3" t="s">
        <v>67</v>
      </c>
      <c r="F8" s="4" t="s">
        <v>11</v>
      </c>
      <c r="G8">
        <f ca="1">H8*J8</f>
        <v>30</v>
      </c>
      <c r="H8">
        <f ca="1">RANDBETWEEN(2,10)</f>
        <v>5</v>
      </c>
      <c r="I8">
        <f t="shared" ca="1" si="2"/>
        <v>6</v>
      </c>
      <c r="J8">
        <f ca="1">RANDBETWEEN(2,9)</f>
        <v>6</v>
      </c>
      <c r="K8">
        <f ca="1">G8/H8</f>
        <v>6</v>
      </c>
      <c r="L8" t="str">
        <f t="shared" ca="1" si="3"/>
        <v>= 6 · 6</v>
      </c>
    </row>
    <row r="9" spans="1:16" ht="13" x14ac:dyDescent="0.3">
      <c r="A9">
        <f t="shared" ca="1" si="1"/>
        <v>4</v>
      </c>
      <c r="B9">
        <f t="shared" ca="1" si="0"/>
        <v>0.59348172165763124</v>
      </c>
      <c r="C9" t="str">
        <f ca="1">"( "&amp;G9&amp;" : "&amp;H9&amp;" ) + "&amp;I9</f>
        <v>( 42 : 6 ) + 4</v>
      </c>
      <c r="D9">
        <f ca="1">(G9/H9)+I9</f>
        <v>11</v>
      </c>
      <c r="E9" s="3" t="s">
        <v>67</v>
      </c>
      <c r="F9" s="4" t="s">
        <v>8</v>
      </c>
      <c r="G9">
        <f ca="1">H9*J9</f>
        <v>42</v>
      </c>
      <c r="H9">
        <f ca="1">RANDBETWEEN(2,10)</f>
        <v>6</v>
      </c>
      <c r="I9">
        <f t="shared" ca="1" si="2"/>
        <v>4</v>
      </c>
      <c r="J9">
        <f ca="1">RANDBETWEEN(2,9)</f>
        <v>7</v>
      </c>
      <c r="K9">
        <f ca="1">G9/H9</f>
        <v>7</v>
      </c>
      <c r="L9" t="str">
        <f t="shared" ca="1" si="3"/>
        <v>= 7 + 4</v>
      </c>
    </row>
    <row r="11" spans="1:16" x14ac:dyDescent="0.25">
      <c r="G11" s="13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5810-C8AE-4C9C-8D51-329F3FAA37EC}">
  <dimension ref="A1:M169"/>
  <sheetViews>
    <sheetView workbookViewId="0">
      <selection activeCell="J2" sqref="J2:J38"/>
    </sheetView>
  </sheetViews>
  <sheetFormatPr baseColWidth="10" defaultRowHeight="12.5" x14ac:dyDescent="0.25"/>
  <cols>
    <col min="2" max="2" width="11.81640625" bestFit="1" customWidth="1"/>
    <col min="4" max="4" width="11.453125" style="3" customWidth="1"/>
    <col min="6" max="7" width="13.36328125" bestFit="1" customWidth="1"/>
    <col min="12" max="12" width="12.7265625" bestFit="1" customWidth="1"/>
  </cols>
  <sheetData>
    <row r="1" spans="1:13" x14ac:dyDescent="0.25">
      <c r="A1">
        <v>50</v>
      </c>
      <c r="C1" s="3" t="s">
        <v>3</v>
      </c>
    </row>
    <row r="2" spans="1:13" ht="15.5" x14ac:dyDescent="0.35">
      <c r="A2">
        <f ca="1">_xlfn.RANK.EQ(B2,$B$2:$B$38)</f>
        <v>14</v>
      </c>
      <c r="B2">
        <f ca="1">RAND()</f>
        <v>0.64927619195733499</v>
      </c>
      <c r="C2">
        <f ca="1">VLOOKUP(I2,$K$2:$M$15,2)</f>
        <v>20</v>
      </c>
      <c r="D2">
        <f ca="1">IF(MOD(J2,10)=0,J2+1,J2)</f>
        <v>18</v>
      </c>
      <c r="E2">
        <f ca="1">VLOOKUP(I2,$K$2:$M$15,3)</f>
        <v>5</v>
      </c>
      <c r="F2" t="str">
        <f ca="1">C2&amp;" · "&amp;D2&amp;" · "&amp;E2&amp;" ="</f>
        <v>20 · 18 · 5 =</v>
      </c>
      <c r="G2" t="str">
        <f ca="1">C2&amp;" · "&amp;E2&amp;" · "&amp;D2&amp;" = "&amp;C2*E2&amp;" · "&amp;D2&amp;" = "&amp;C2*D2*E2</f>
        <v>20 · 5 · 18 = 100 · 18 = 1800</v>
      </c>
      <c r="I2">
        <f ca="1">RANDBETWEEN(1,14)</f>
        <v>1</v>
      </c>
      <c r="J2">
        <f ca="1">RANDBETWEEN(2,$A$1)</f>
        <v>18</v>
      </c>
      <c r="K2">
        <v>1</v>
      </c>
      <c r="L2" s="2">
        <v>20</v>
      </c>
      <c r="M2">
        <v>5</v>
      </c>
    </row>
    <row r="3" spans="1:13" ht="15.5" x14ac:dyDescent="0.35">
      <c r="A3">
        <f t="shared" ref="A3:A38" ca="1" si="0">_xlfn.RANK.EQ(B3,$B$2:$B$38)</f>
        <v>9</v>
      </c>
      <c r="B3">
        <f t="shared" ref="B3:B38" ca="1" si="1">RAND()</f>
        <v>0.72998245965685493</v>
      </c>
      <c r="C3">
        <f t="shared" ref="C3:C38" ca="1" si="2">VLOOKUP(I3,$K$2:$M$15,2)</f>
        <v>2</v>
      </c>
      <c r="D3">
        <f t="shared" ref="D3:D38" ca="1" si="3">IF(MOD(J3,10)=0,J3+1,J3)</f>
        <v>33</v>
      </c>
      <c r="E3">
        <f t="shared" ref="E3:E38" ca="1" si="4">VLOOKUP(I3,$K$2:$M$15,3)</f>
        <v>500</v>
      </c>
      <c r="F3" t="str">
        <f t="shared" ref="F3:F38" ca="1" si="5">C3&amp;" · "&amp;D3&amp;" · "&amp;E3&amp;" ="</f>
        <v>2 · 33 · 500 =</v>
      </c>
      <c r="G3" t="str">
        <f t="shared" ref="G3:G38" ca="1" si="6">C3&amp;" · "&amp;E3&amp;" · "&amp;D3&amp;" = "&amp;C3*E3&amp;" · "&amp;D3&amp;" = "&amp;C3*D3*E3</f>
        <v>2 · 500 · 33 = 1000 · 33 = 33000</v>
      </c>
      <c r="I3">
        <f t="shared" ref="I3:I38" ca="1" si="7">RANDBETWEEN(1,14)</f>
        <v>14</v>
      </c>
      <c r="J3">
        <f t="shared" ref="J3:J38" ca="1" si="8">RANDBETWEEN(2,$A$1)</f>
        <v>33</v>
      </c>
      <c r="K3">
        <f>K2+1</f>
        <v>2</v>
      </c>
      <c r="L3" s="2">
        <v>25</v>
      </c>
      <c r="M3">
        <v>4</v>
      </c>
    </row>
    <row r="4" spans="1:13" ht="15.5" x14ac:dyDescent="0.35">
      <c r="A4">
        <f t="shared" ca="1" si="0"/>
        <v>18</v>
      </c>
      <c r="B4">
        <f t="shared" ca="1" si="1"/>
        <v>0.59490616599864177</v>
      </c>
      <c r="C4">
        <f t="shared" ca="1" si="2"/>
        <v>500</v>
      </c>
      <c r="D4">
        <f t="shared" ca="1" si="3"/>
        <v>48</v>
      </c>
      <c r="E4">
        <f t="shared" ca="1" si="4"/>
        <v>2</v>
      </c>
      <c r="F4" t="str">
        <f t="shared" ca="1" si="5"/>
        <v>500 · 48 · 2 =</v>
      </c>
      <c r="G4" t="str">
        <f t="shared" ca="1" si="6"/>
        <v>500 · 2 · 48 = 1000 · 48 = 48000</v>
      </c>
      <c r="I4">
        <f t="shared" ca="1" si="7"/>
        <v>13</v>
      </c>
      <c r="J4">
        <f t="shared" ca="1" si="8"/>
        <v>48</v>
      </c>
      <c r="K4">
        <f t="shared" ref="K4:K15" si="9">K3+1</f>
        <v>3</v>
      </c>
      <c r="L4" s="2">
        <v>50</v>
      </c>
      <c r="M4">
        <v>2</v>
      </c>
    </row>
    <row r="5" spans="1:13" ht="15.5" x14ac:dyDescent="0.35">
      <c r="A5">
        <f t="shared" ca="1" si="0"/>
        <v>24</v>
      </c>
      <c r="B5">
        <f t="shared" ca="1" si="1"/>
        <v>0.32029126060144808</v>
      </c>
      <c r="C5">
        <f t="shared" ca="1" si="2"/>
        <v>25</v>
      </c>
      <c r="D5">
        <f t="shared" ca="1" si="3"/>
        <v>48</v>
      </c>
      <c r="E5">
        <f t="shared" ca="1" si="4"/>
        <v>4</v>
      </c>
      <c r="F5" t="str">
        <f t="shared" ca="1" si="5"/>
        <v>25 · 48 · 4 =</v>
      </c>
      <c r="G5" t="str">
        <f t="shared" ca="1" si="6"/>
        <v>25 · 4 · 48 = 100 · 48 = 4800</v>
      </c>
      <c r="I5">
        <f t="shared" ca="1" si="7"/>
        <v>2</v>
      </c>
      <c r="J5">
        <f t="shared" ca="1" si="8"/>
        <v>48</v>
      </c>
      <c r="K5">
        <f t="shared" si="9"/>
        <v>4</v>
      </c>
      <c r="L5" s="2">
        <v>2</v>
      </c>
      <c r="M5">
        <v>50</v>
      </c>
    </row>
    <row r="6" spans="1:13" ht="15.5" x14ac:dyDescent="0.35">
      <c r="A6">
        <f t="shared" ca="1" si="0"/>
        <v>2</v>
      </c>
      <c r="B6">
        <f t="shared" ca="1" si="1"/>
        <v>0.97816263583167062</v>
      </c>
      <c r="C6">
        <f t="shared" ca="1" si="2"/>
        <v>50</v>
      </c>
      <c r="D6">
        <f t="shared" ca="1" si="3"/>
        <v>24</v>
      </c>
      <c r="E6">
        <f t="shared" ca="1" si="4"/>
        <v>2</v>
      </c>
      <c r="F6" t="str">
        <f t="shared" ca="1" si="5"/>
        <v>50 · 24 · 2 =</v>
      </c>
      <c r="G6" t="str">
        <f t="shared" ca="1" si="6"/>
        <v>50 · 2 · 24 = 100 · 24 = 2400</v>
      </c>
      <c r="I6">
        <f t="shared" ca="1" si="7"/>
        <v>3</v>
      </c>
      <c r="J6">
        <f t="shared" ca="1" si="8"/>
        <v>24</v>
      </c>
      <c r="K6">
        <f t="shared" si="9"/>
        <v>5</v>
      </c>
      <c r="L6" s="2">
        <v>4</v>
      </c>
      <c r="M6">
        <v>25</v>
      </c>
    </row>
    <row r="7" spans="1:13" ht="15.5" x14ac:dyDescent="0.35">
      <c r="A7">
        <f t="shared" ca="1" si="0"/>
        <v>33</v>
      </c>
      <c r="B7">
        <f t="shared" ca="1" si="1"/>
        <v>0.12999078959297927</v>
      </c>
      <c r="C7">
        <f t="shared" ca="1" si="2"/>
        <v>250</v>
      </c>
      <c r="D7">
        <f t="shared" ca="1" si="3"/>
        <v>22</v>
      </c>
      <c r="E7">
        <f t="shared" ca="1" si="4"/>
        <v>4</v>
      </c>
      <c r="F7" t="str">
        <f t="shared" ca="1" si="5"/>
        <v>250 · 22 · 4 =</v>
      </c>
      <c r="G7" t="str">
        <f t="shared" ca="1" si="6"/>
        <v>250 · 4 · 22 = 1000 · 22 = 22000</v>
      </c>
      <c r="I7">
        <f t="shared" ca="1" si="7"/>
        <v>11</v>
      </c>
      <c r="J7">
        <f t="shared" ca="1" si="8"/>
        <v>22</v>
      </c>
      <c r="K7">
        <f t="shared" si="9"/>
        <v>6</v>
      </c>
      <c r="L7" s="2">
        <v>5</v>
      </c>
      <c r="M7">
        <v>20</v>
      </c>
    </row>
    <row r="8" spans="1:13" ht="15.5" x14ac:dyDescent="0.35">
      <c r="A8">
        <f t="shared" ca="1" si="0"/>
        <v>16</v>
      </c>
      <c r="B8">
        <f t="shared" ca="1" si="1"/>
        <v>0.63027437971291389</v>
      </c>
      <c r="C8">
        <f t="shared" ca="1" si="2"/>
        <v>500</v>
      </c>
      <c r="D8">
        <f t="shared" ca="1" si="3"/>
        <v>13</v>
      </c>
      <c r="E8">
        <f t="shared" ca="1" si="4"/>
        <v>2</v>
      </c>
      <c r="F8" t="str">
        <f t="shared" ca="1" si="5"/>
        <v>500 · 13 · 2 =</v>
      </c>
      <c r="G8" t="str">
        <f t="shared" ca="1" si="6"/>
        <v>500 · 2 · 13 = 1000 · 13 = 13000</v>
      </c>
      <c r="I8">
        <f t="shared" ca="1" si="7"/>
        <v>13</v>
      </c>
      <c r="J8">
        <f t="shared" ca="1" si="8"/>
        <v>13</v>
      </c>
      <c r="K8">
        <f t="shared" si="9"/>
        <v>7</v>
      </c>
      <c r="L8" s="2">
        <v>2</v>
      </c>
      <c r="M8">
        <v>5</v>
      </c>
    </row>
    <row r="9" spans="1:13" ht="15.5" x14ac:dyDescent="0.35">
      <c r="A9">
        <f t="shared" ca="1" si="0"/>
        <v>3</v>
      </c>
      <c r="B9">
        <f t="shared" ca="1" si="1"/>
        <v>0.97199642630628269</v>
      </c>
      <c r="C9">
        <f t="shared" ca="1" si="2"/>
        <v>250</v>
      </c>
      <c r="D9">
        <f t="shared" ca="1" si="3"/>
        <v>6</v>
      </c>
      <c r="E9">
        <f t="shared" ca="1" si="4"/>
        <v>4</v>
      </c>
      <c r="F9" t="str">
        <f t="shared" ca="1" si="5"/>
        <v>250 · 6 · 4 =</v>
      </c>
      <c r="G9" t="str">
        <f t="shared" ca="1" si="6"/>
        <v>250 · 4 · 6 = 1000 · 6 = 6000</v>
      </c>
      <c r="I9">
        <f t="shared" ca="1" si="7"/>
        <v>11</v>
      </c>
      <c r="J9">
        <f t="shared" ca="1" si="8"/>
        <v>6</v>
      </c>
      <c r="K9">
        <f t="shared" si="9"/>
        <v>8</v>
      </c>
      <c r="L9" s="2">
        <v>5</v>
      </c>
      <c r="M9">
        <v>2</v>
      </c>
    </row>
    <row r="10" spans="1:13" ht="15.5" x14ac:dyDescent="0.35">
      <c r="A10">
        <f t="shared" ca="1" si="0"/>
        <v>13</v>
      </c>
      <c r="B10">
        <f t="shared" ca="1" si="1"/>
        <v>0.66139708841053857</v>
      </c>
      <c r="C10">
        <f t="shared" ca="1" si="2"/>
        <v>25</v>
      </c>
      <c r="D10">
        <f t="shared" ca="1" si="3"/>
        <v>25</v>
      </c>
      <c r="E10">
        <f t="shared" ca="1" si="4"/>
        <v>4</v>
      </c>
      <c r="F10" t="str">
        <f t="shared" ca="1" si="5"/>
        <v>25 · 25 · 4 =</v>
      </c>
      <c r="G10" t="str">
        <f t="shared" ca="1" si="6"/>
        <v>25 · 4 · 25 = 100 · 25 = 2500</v>
      </c>
      <c r="I10">
        <f t="shared" ca="1" si="7"/>
        <v>2</v>
      </c>
      <c r="J10">
        <f t="shared" ca="1" si="8"/>
        <v>25</v>
      </c>
      <c r="K10">
        <f t="shared" si="9"/>
        <v>9</v>
      </c>
      <c r="L10" s="2">
        <v>200</v>
      </c>
      <c r="M10">
        <v>5</v>
      </c>
    </row>
    <row r="11" spans="1:13" ht="15.5" x14ac:dyDescent="0.35">
      <c r="A11">
        <f t="shared" ca="1" si="0"/>
        <v>26</v>
      </c>
      <c r="B11">
        <f t="shared" ca="1" si="1"/>
        <v>0.22485743346802145</v>
      </c>
      <c r="C11">
        <f t="shared" ca="1" si="2"/>
        <v>5</v>
      </c>
      <c r="D11">
        <f t="shared" ca="1" si="3"/>
        <v>39</v>
      </c>
      <c r="E11">
        <f t="shared" ca="1" si="4"/>
        <v>20</v>
      </c>
      <c r="F11" t="str">
        <f t="shared" ca="1" si="5"/>
        <v>5 · 39 · 20 =</v>
      </c>
      <c r="G11" t="str">
        <f t="shared" ca="1" si="6"/>
        <v>5 · 20 · 39 = 100 · 39 = 3900</v>
      </c>
      <c r="I11">
        <f t="shared" ca="1" si="7"/>
        <v>6</v>
      </c>
      <c r="J11">
        <f t="shared" ca="1" si="8"/>
        <v>39</v>
      </c>
      <c r="K11">
        <f t="shared" si="9"/>
        <v>10</v>
      </c>
      <c r="L11" s="2">
        <v>5</v>
      </c>
      <c r="M11">
        <v>200</v>
      </c>
    </row>
    <row r="12" spans="1:13" ht="15.5" x14ac:dyDescent="0.35">
      <c r="A12">
        <f t="shared" ca="1" si="0"/>
        <v>11</v>
      </c>
      <c r="B12">
        <f t="shared" ca="1" si="1"/>
        <v>0.70420370838169588</v>
      </c>
      <c r="C12">
        <f t="shared" ca="1" si="2"/>
        <v>2</v>
      </c>
      <c r="D12">
        <f t="shared" ca="1" si="3"/>
        <v>38</v>
      </c>
      <c r="E12">
        <f t="shared" ca="1" si="4"/>
        <v>50</v>
      </c>
      <c r="F12" t="str">
        <f t="shared" ca="1" si="5"/>
        <v>2 · 38 · 50 =</v>
      </c>
      <c r="G12" t="str">
        <f t="shared" ca="1" si="6"/>
        <v>2 · 50 · 38 = 100 · 38 = 3800</v>
      </c>
      <c r="I12">
        <f t="shared" ca="1" si="7"/>
        <v>4</v>
      </c>
      <c r="J12">
        <f t="shared" ca="1" si="8"/>
        <v>38</v>
      </c>
      <c r="K12">
        <f t="shared" si="9"/>
        <v>11</v>
      </c>
      <c r="L12" s="2">
        <v>250</v>
      </c>
      <c r="M12">
        <v>4</v>
      </c>
    </row>
    <row r="13" spans="1:13" ht="15.5" x14ac:dyDescent="0.35">
      <c r="A13">
        <f t="shared" ca="1" si="0"/>
        <v>10</v>
      </c>
      <c r="B13">
        <f t="shared" ca="1" si="1"/>
        <v>0.71410514963098992</v>
      </c>
      <c r="C13">
        <f t="shared" ca="1" si="2"/>
        <v>4</v>
      </c>
      <c r="D13">
        <f t="shared" ca="1" si="3"/>
        <v>3</v>
      </c>
      <c r="E13">
        <f t="shared" ca="1" si="4"/>
        <v>25</v>
      </c>
      <c r="F13" t="str">
        <f t="shared" ca="1" si="5"/>
        <v>4 · 3 · 25 =</v>
      </c>
      <c r="G13" t="str">
        <f t="shared" ca="1" si="6"/>
        <v>4 · 25 · 3 = 100 · 3 = 300</v>
      </c>
      <c r="I13">
        <f t="shared" ca="1" si="7"/>
        <v>5</v>
      </c>
      <c r="J13">
        <f t="shared" ca="1" si="8"/>
        <v>3</v>
      </c>
      <c r="K13">
        <f t="shared" si="9"/>
        <v>12</v>
      </c>
      <c r="L13" s="2">
        <v>4</v>
      </c>
      <c r="M13">
        <v>250</v>
      </c>
    </row>
    <row r="14" spans="1:13" ht="15.5" x14ac:dyDescent="0.35">
      <c r="A14">
        <f t="shared" ca="1" si="0"/>
        <v>5</v>
      </c>
      <c r="B14">
        <f t="shared" ca="1" si="1"/>
        <v>0.90040167067217436</v>
      </c>
      <c r="C14">
        <f t="shared" ca="1" si="2"/>
        <v>4</v>
      </c>
      <c r="D14">
        <f t="shared" ca="1" si="3"/>
        <v>2</v>
      </c>
      <c r="E14">
        <f t="shared" ca="1" si="4"/>
        <v>25</v>
      </c>
      <c r="F14" t="str">
        <f t="shared" ca="1" si="5"/>
        <v>4 · 2 · 25 =</v>
      </c>
      <c r="G14" t="str">
        <f t="shared" ca="1" si="6"/>
        <v>4 · 25 · 2 = 100 · 2 = 200</v>
      </c>
      <c r="I14">
        <f t="shared" ca="1" si="7"/>
        <v>5</v>
      </c>
      <c r="J14">
        <f t="shared" ca="1" si="8"/>
        <v>2</v>
      </c>
      <c r="K14">
        <f t="shared" si="9"/>
        <v>13</v>
      </c>
      <c r="L14" s="2">
        <v>500</v>
      </c>
      <c r="M14">
        <v>2</v>
      </c>
    </row>
    <row r="15" spans="1:13" ht="15.5" x14ac:dyDescent="0.35">
      <c r="A15">
        <f t="shared" ca="1" si="0"/>
        <v>23</v>
      </c>
      <c r="B15">
        <f t="shared" ca="1" si="1"/>
        <v>0.37879410892780518</v>
      </c>
      <c r="C15">
        <f t="shared" ca="1" si="2"/>
        <v>2</v>
      </c>
      <c r="D15">
        <f t="shared" ca="1" si="3"/>
        <v>26</v>
      </c>
      <c r="E15">
        <f t="shared" ca="1" si="4"/>
        <v>5</v>
      </c>
      <c r="F15" t="str">
        <f t="shared" ca="1" si="5"/>
        <v>2 · 26 · 5 =</v>
      </c>
      <c r="G15" t="str">
        <f t="shared" ca="1" si="6"/>
        <v>2 · 5 · 26 = 10 · 26 = 260</v>
      </c>
      <c r="I15">
        <f t="shared" ca="1" si="7"/>
        <v>7</v>
      </c>
      <c r="J15">
        <f t="shared" ca="1" si="8"/>
        <v>26</v>
      </c>
      <c r="K15">
        <f t="shared" si="9"/>
        <v>14</v>
      </c>
      <c r="L15" s="2">
        <v>2</v>
      </c>
      <c r="M15">
        <v>500</v>
      </c>
    </row>
    <row r="16" spans="1:13" ht="15.5" x14ac:dyDescent="0.35">
      <c r="A16">
        <f t="shared" ca="1" si="0"/>
        <v>4</v>
      </c>
      <c r="B16">
        <f t="shared" ca="1" si="1"/>
        <v>0.96569495981036724</v>
      </c>
      <c r="C16">
        <f t="shared" ca="1" si="2"/>
        <v>20</v>
      </c>
      <c r="D16">
        <f t="shared" ca="1" si="3"/>
        <v>47</v>
      </c>
      <c r="E16">
        <f t="shared" ca="1" si="4"/>
        <v>5</v>
      </c>
      <c r="F16" t="str">
        <f t="shared" ca="1" si="5"/>
        <v>20 · 47 · 5 =</v>
      </c>
      <c r="G16" t="str">
        <f t="shared" ca="1" si="6"/>
        <v>20 · 5 · 47 = 100 · 47 = 4700</v>
      </c>
      <c r="I16">
        <f t="shared" ca="1" si="7"/>
        <v>1</v>
      </c>
      <c r="J16">
        <f t="shared" ca="1" si="8"/>
        <v>47</v>
      </c>
      <c r="L16" s="2"/>
    </row>
    <row r="17" spans="1:12" ht="15.5" x14ac:dyDescent="0.35">
      <c r="A17">
        <f t="shared" ca="1" si="0"/>
        <v>28</v>
      </c>
      <c r="B17">
        <f t="shared" ca="1" si="1"/>
        <v>0.19029145915935441</v>
      </c>
      <c r="C17">
        <f t="shared" ca="1" si="2"/>
        <v>500</v>
      </c>
      <c r="D17">
        <f t="shared" ca="1" si="3"/>
        <v>11</v>
      </c>
      <c r="E17">
        <f t="shared" ca="1" si="4"/>
        <v>2</v>
      </c>
      <c r="F17" t="str">
        <f t="shared" ca="1" si="5"/>
        <v>500 · 11 · 2 =</v>
      </c>
      <c r="G17" t="str">
        <f t="shared" ca="1" si="6"/>
        <v>500 · 2 · 11 = 1000 · 11 = 11000</v>
      </c>
      <c r="I17">
        <f t="shared" ca="1" si="7"/>
        <v>13</v>
      </c>
      <c r="J17">
        <f t="shared" ca="1" si="8"/>
        <v>10</v>
      </c>
      <c r="L17" s="2"/>
    </row>
    <row r="18" spans="1:12" ht="15.5" x14ac:dyDescent="0.35">
      <c r="A18">
        <f t="shared" ca="1" si="0"/>
        <v>34</v>
      </c>
      <c r="B18">
        <f t="shared" ca="1" si="1"/>
        <v>0.10101693255268129</v>
      </c>
      <c r="C18">
        <f t="shared" ca="1" si="2"/>
        <v>250</v>
      </c>
      <c r="D18">
        <f t="shared" ca="1" si="3"/>
        <v>12</v>
      </c>
      <c r="E18">
        <f t="shared" ca="1" si="4"/>
        <v>4</v>
      </c>
      <c r="F18" t="str">
        <f t="shared" ca="1" si="5"/>
        <v>250 · 12 · 4 =</v>
      </c>
      <c r="G18" t="str">
        <f t="shared" ca="1" si="6"/>
        <v>250 · 4 · 12 = 1000 · 12 = 12000</v>
      </c>
      <c r="I18">
        <f t="shared" ca="1" si="7"/>
        <v>11</v>
      </c>
      <c r="J18">
        <f t="shared" ca="1" si="8"/>
        <v>12</v>
      </c>
      <c r="L18" s="2"/>
    </row>
    <row r="19" spans="1:12" ht="15.5" x14ac:dyDescent="0.35">
      <c r="A19">
        <f t="shared" ca="1" si="0"/>
        <v>19</v>
      </c>
      <c r="B19">
        <f t="shared" ca="1" si="1"/>
        <v>0.58121623905853315</v>
      </c>
      <c r="C19">
        <f t="shared" ca="1" si="2"/>
        <v>2</v>
      </c>
      <c r="D19">
        <f t="shared" ca="1" si="3"/>
        <v>31</v>
      </c>
      <c r="E19">
        <f t="shared" ca="1" si="4"/>
        <v>50</v>
      </c>
      <c r="F19" t="str">
        <f t="shared" ca="1" si="5"/>
        <v>2 · 31 · 50 =</v>
      </c>
      <c r="G19" t="str">
        <f t="shared" ca="1" si="6"/>
        <v>2 · 50 · 31 = 100 · 31 = 3100</v>
      </c>
      <c r="I19">
        <f t="shared" ca="1" si="7"/>
        <v>4</v>
      </c>
      <c r="J19">
        <f t="shared" ca="1" si="8"/>
        <v>30</v>
      </c>
      <c r="L19" s="2"/>
    </row>
    <row r="20" spans="1:12" ht="15.5" x14ac:dyDescent="0.35">
      <c r="A20">
        <f t="shared" ca="1" si="0"/>
        <v>20</v>
      </c>
      <c r="B20">
        <f t="shared" ca="1" si="1"/>
        <v>0.48802585061492998</v>
      </c>
      <c r="C20">
        <f t="shared" ca="1" si="2"/>
        <v>5</v>
      </c>
      <c r="D20">
        <f t="shared" ca="1" si="3"/>
        <v>8</v>
      </c>
      <c r="E20">
        <f t="shared" ca="1" si="4"/>
        <v>200</v>
      </c>
      <c r="F20" t="str">
        <f t="shared" ca="1" si="5"/>
        <v>5 · 8 · 200 =</v>
      </c>
      <c r="G20" t="str">
        <f t="shared" ca="1" si="6"/>
        <v>5 · 200 · 8 = 1000 · 8 = 8000</v>
      </c>
      <c r="I20">
        <f t="shared" ca="1" si="7"/>
        <v>10</v>
      </c>
      <c r="J20">
        <f t="shared" ca="1" si="8"/>
        <v>8</v>
      </c>
      <c r="L20" s="2"/>
    </row>
    <row r="21" spans="1:12" ht="15.5" x14ac:dyDescent="0.35">
      <c r="A21">
        <f t="shared" ca="1" si="0"/>
        <v>37</v>
      </c>
      <c r="B21">
        <f t="shared" ca="1" si="1"/>
        <v>4.7499213230178472E-2</v>
      </c>
      <c r="C21">
        <f t="shared" ca="1" si="2"/>
        <v>250</v>
      </c>
      <c r="D21">
        <f t="shared" ca="1" si="3"/>
        <v>39</v>
      </c>
      <c r="E21">
        <f t="shared" ca="1" si="4"/>
        <v>4</v>
      </c>
      <c r="F21" t="str">
        <f t="shared" ca="1" si="5"/>
        <v>250 · 39 · 4 =</v>
      </c>
      <c r="G21" t="str">
        <f t="shared" ca="1" si="6"/>
        <v>250 · 4 · 39 = 1000 · 39 = 39000</v>
      </c>
      <c r="I21">
        <f t="shared" ca="1" si="7"/>
        <v>11</v>
      </c>
      <c r="J21">
        <f t="shared" ca="1" si="8"/>
        <v>39</v>
      </c>
      <c r="L21" s="2"/>
    </row>
    <row r="22" spans="1:12" x14ac:dyDescent="0.25">
      <c r="A22">
        <f t="shared" ca="1" si="0"/>
        <v>30</v>
      </c>
      <c r="B22">
        <f t="shared" ca="1" si="1"/>
        <v>0.16295643758375555</v>
      </c>
      <c r="C22">
        <f t="shared" ca="1" si="2"/>
        <v>500</v>
      </c>
      <c r="D22">
        <f t="shared" ca="1" si="3"/>
        <v>45</v>
      </c>
      <c r="E22">
        <f t="shared" ca="1" si="4"/>
        <v>2</v>
      </c>
      <c r="F22" t="str">
        <f t="shared" ca="1" si="5"/>
        <v>500 · 45 · 2 =</v>
      </c>
      <c r="G22" t="str">
        <f t="shared" ca="1" si="6"/>
        <v>500 · 2 · 45 = 1000 · 45 = 45000</v>
      </c>
      <c r="I22">
        <f t="shared" ca="1" si="7"/>
        <v>13</v>
      </c>
      <c r="J22">
        <f t="shared" ca="1" si="8"/>
        <v>45</v>
      </c>
    </row>
    <row r="23" spans="1:12" x14ac:dyDescent="0.25">
      <c r="A23">
        <f t="shared" ca="1" si="0"/>
        <v>12</v>
      </c>
      <c r="B23">
        <f t="shared" ca="1" si="1"/>
        <v>0.68890804428460839</v>
      </c>
      <c r="C23">
        <f t="shared" ca="1" si="2"/>
        <v>2</v>
      </c>
      <c r="D23">
        <f t="shared" ca="1" si="3"/>
        <v>19</v>
      </c>
      <c r="E23">
        <f t="shared" ca="1" si="4"/>
        <v>50</v>
      </c>
      <c r="F23" t="str">
        <f t="shared" ca="1" si="5"/>
        <v>2 · 19 · 50 =</v>
      </c>
      <c r="G23" t="str">
        <f t="shared" ca="1" si="6"/>
        <v>2 · 50 · 19 = 100 · 19 = 1900</v>
      </c>
      <c r="I23">
        <f t="shared" ca="1" si="7"/>
        <v>4</v>
      </c>
      <c r="J23">
        <f t="shared" ca="1" si="8"/>
        <v>19</v>
      </c>
    </row>
    <row r="24" spans="1:12" x14ac:dyDescent="0.25">
      <c r="A24">
        <f t="shared" ca="1" si="0"/>
        <v>7</v>
      </c>
      <c r="B24">
        <f t="shared" ca="1" si="1"/>
        <v>0.84678930768146099</v>
      </c>
      <c r="C24">
        <f t="shared" ca="1" si="2"/>
        <v>200</v>
      </c>
      <c r="D24">
        <f t="shared" ca="1" si="3"/>
        <v>31</v>
      </c>
      <c r="E24">
        <f t="shared" ca="1" si="4"/>
        <v>5</v>
      </c>
      <c r="F24" t="str">
        <f t="shared" ca="1" si="5"/>
        <v>200 · 31 · 5 =</v>
      </c>
      <c r="G24" t="str">
        <f t="shared" ca="1" si="6"/>
        <v>200 · 5 · 31 = 1000 · 31 = 31000</v>
      </c>
      <c r="I24">
        <f t="shared" ca="1" si="7"/>
        <v>9</v>
      </c>
      <c r="J24">
        <f t="shared" ca="1" si="8"/>
        <v>31</v>
      </c>
    </row>
    <row r="25" spans="1:12" x14ac:dyDescent="0.25">
      <c r="A25">
        <f t="shared" ca="1" si="0"/>
        <v>29</v>
      </c>
      <c r="B25">
        <f t="shared" ca="1" si="1"/>
        <v>0.16928248140712432</v>
      </c>
      <c r="C25">
        <f t="shared" ca="1" si="2"/>
        <v>2</v>
      </c>
      <c r="D25">
        <f t="shared" ca="1" si="3"/>
        <v>17</v>
      </c>
      <c r="E25">
        <f t="shared" ca="1" si="4"/>
        <v>50</v>
      </c>
      <c r="F25" t="str">
        <f t="shared" ca="1" si="5"/>
        <v>2 · 17 · 50 =</v>
      </c>
      <c r="G25" t="str">
        <f t="shared" ca="1" si="6"/>
        <v>2 · 50 · 17 = 100 · 17 = 1700</v>
      </c>
      <c r="I25">
        <f t="shared" ca="1" si="7"/>
        <v>4</v>
      </c>
      <c r="J25">
        <f t="shared" ca="1" si="8"/>
        <v>17</v>
      </c>
    </row>
    <row r="26" spans="1:12" x14ac:dyDescent="0.25">
      <c r="A26">
        <f t="shared" ca="1" si="0"/>
        <v>21</v>
      </c>
      <c r="B26">
        <f t="shared" ca="1" si="1"/>
        <v>0.45343371219229622</v>
      </c>
      <c r="C26">
        <f t="shared" ca="1" si="2"/>
        <v>4</v>
      </c>
      <c r="D26">
        <f t="shared" ca="1" si="3"/>
        <v>27</v>
      </c>
      <c r="E26">
        <f t="shared" ca="1" si="4"/>
        <v>25</v>
      </c>
      <c r="F26" t="str">
        <f t="shared" ca="1" si="5"/>
        <v>4 · 27 · 25 =</v>
      </c>
      <c r="G26" t="str">
        <f t="shared" ca="1" si="6"/>
        <v>4 · 25 · 27 = 100 · 27 = 2700</v>
      </c>
      <c r="I26">
        <f t="shared" ca="1" si="7"/>
        <v>5</v>
      </c>
      <c r="J26">
        <f t="shared" ca="1" si="8"/>
        <v>27</v>
      </c>
    </row>
    <row r="27" spans="1:12" x14ac:dyDescent="0.25">
      <c r="A27">
        <f t="shared" ca="1" si="0"/>
        <v>6</v>
      </c>
      <c r="B27">
        <f t="shared" ca="1" si="1"/>
        <v>0.89950513750360883</v>
      </c>
      <c r="C27">
        <f t="shared" ca="1" si="2"/>
        <v>4</v>
      </c>
      <c r="D27">
        <f t="shared" ca="1" si="3"/>
        <v>24</v>
      </c>
      <c r="E27">
        <f t="shared" ca="1" si="4"/>
        <v>250</v>
      </c>
      <c r="F27" t="str">
        <f t="shared" ca="1" si="5"/>
        <v>4 · 24 · 250 =</v>
      </c>
      <c r="G27" t="str">
        <f t="shared" ca="1" si="6"/>
        <v>4 · 250 · 24 = 1000 · 24 = 24000</v>
      </c>
      <c r="I27">
        <f t="shared" ca="1" si="7"/>
        <v>12</v>
      </c>
      <c r="J27">
        <f t="shared" ca="1" si="8"/>
        <v>24</v>
      </c>
    </row>
    <row r="28" spans="1:12" x14ac:dyDescent="0.25">
      <c r="A28">
        <f t="shared" ca="1" si="0"/>
        <v>32</v>
      </c>
      <c r="B28">
        <f t="shared" ca="1" si="1"/>
        <v>0.13841352853345257</v>
      </c>
      <c r="C28">
        <f t="shared" ca="1" si="2"/>
        <v>2</v>
      </c>
      <c r="D28">
        <f t="shared" ca="1" si="3"/>
        <v>41</v>
      </c>
      <c r="E28">
        <f t="shared" ca="1" si="4"/>
        <v>5</v>
      </c>
      <c r="F28" t="str">
        <f t="shared" ca="1" si="5"/>
        <v>2 · 41 · 5 =</v>
      </c>
      <c r="G28" t="str">
        <f t="shared" ca="1" si="6"/>
        <v>2 · 5 · 41 = 10 · 41 = 410</v>
      </c>
      <c r="I28">
        <f t="shared" ca="1" si="7"/>
        <v>7</v>
      </c>
      <c r="J28">
        <f t="shared" ca="1" si="8"/>
        <v>41</v>
      </c>
    </row>
    <row r="29" spans="1:12" x14ac:dyDescent="0.25">
      <c r="A29">
        <f t="shared" ca="1" si="0"/>
        <v>15</v>
      </c>
      <c r="B29">
        <f t="shared" ca="1" si="1"/>
        <v>0.63662067126973909</v>
      </c>
      <c r="C29">
        <f t="shared" ca="1" si="2"/>
        <v>2</v>
      </c>
      <c r="D29">
        <f t="shared" ca="1" si="3"/>
        <v>9</v>
      </c>
      <c r="E29">
        <f t="shared" ca="1" si="4"/>
        <v>500</v>
      </c>
      <c r="F29" t="str">
        <f t="shared" ca="1" si="5"/>
        <v>2 · 9 · 500 =</v>
      </c>
      <c r="G29" t="str">
        <f t="shared" ca="1" si="6"/>
        <v>2 · 500 · 9 = 1000 · 9 = 9000</v>
      </c>
      <c r="I29">
        <f t="shared" ca="1" si="7"/>
        <v>14</v>
      </c>
      <c r="J29">
        <f t="shared" ca="1" si="8"/>
        <v>9</v>
      </c>
    </row>
    <row r="30" spans="1:12" x14ac:dyDescent="0.25">
      <c r="A30">
        <f t="shared" ca="1" si="0"/>
        <v>35</v>
      </c>
      <c r="B30">
        <f t="shared" ca="1" si="1"/>
        <v>9.7107093382092113E-2</v>
      </c>
      <c r="C30">
        <f t="shared" ca="1" si="2"/>
        <v>250</v>
      </c>
      <c r="D30">
        <f t="shared" ca="1" si="3"/>
        <v>15</v>
      </c>
      <c r="E30">
        <f t="shared" ca="1" si="4"/>
        <v>4</v>
      </c>
      <c r="F30" t="str">
        <f t="shared" ca="1" si="5"/>
        <v>250 · 15 · 4 =</v>
      </c>
      <c r="G30" t="str">
        <f t="shared" ca="1" si="6"/>
        <v>250 · 4 · 15 = 1000 · 15 = 15000</v>
      </c>
      <c r="I30">
        <f t="shared" ca="1" si="7"/>
        <v>11</v>
      </c>
      <c r="J30">
        <f t="shared" ca="1" si="8"/>
        <v>15</v>
      </c>
    </row>
    <row r="31" spans="1:12" x14ac:dyDescent="0.25">
      <c r="A31">
        <f t="shared" ca="1" si="0"/>
        <v>31</v>
      </c>
      <c r="B31">
        <f t="shared" ca="1" si="1"/>
        <v>0.14570750276544653</v>
      </c>
      <c r="C31">
        <f t="shared" ca="1" si="2"/>
        <v>500</v>
      </c>
      <c r="D31">
        <f t="shared" ca="1" si="3"/>
        <v>19</v>
      </c>
      <c r="E31">
        <f t="shared" ca="1" si="4"/>
        <v>2</v>
      </c>
      <c r="F31" t="str">
        <f t="shared" ca="1" si="5"/>
        <v>500 · 19 · 2 =</v>
      </c>
      <c r="G31" t="str">
        <f t="shared" ca="1" si="6"/>
        <v>500 · 2 · 19 = 1000 · 19 = 19000</v>
      </c>
      <c r="I31">
        <f t="shared" ca="1" si="7"/>
        <v>13</v>
      </c>
      <c r="J31">
        <f t="shared" ca="1" si="8"/>
        <v>19</v>
      </c>
    </row>
    <row r="32" spans="1:12" x14ac:dyDescent="0.25">
      <c r="A32">
        <f t="shared" ca="1" si="0"/>
        <v>8</v>
      </c>
      <c r="B32">
        <f t="shared" ca="1" si="1"/>
        <v>0.81835604284426722</v>
      </c>
      <c r="C32">
        <f t="shared" ca="1" si="2"/>
        <v>250</v>
      </c>
      <c r="D32">
        <f t="shared" ca="1" si="3"/>
        <v>22</v>
      </c>
      <c r="E32">
        <f t="shared" ca="1" si="4"/>
        <v>4</v>
      </c>
      <c r="F32" t="str">
        <f t="shared" ca="1" si="5"/>
        <v>250 · 22 · 4 =</v>
      </c>
      <c r="G32" t="str">
        <f t="shared" ca="1" si="6"/>
        <v>250 · 4 · 22 = 1000 · 22 = 22000</v>
      </c>
      <c r="I32">
        <f t="shared" ca="1" si="7"/>
        <v>11</v>
      </c>
      <c r="J32">
        <f t="shared" ca="1" si="8"/>
        <v>22</v>
      </c>
    </row>
    <row r="33" spans="1:10" x14ac:dyDescent="0.25">
      <c r="A33">
        <f t="shared" ca="1" si="0"/>
        <v>1</v>
      </c>
      <c r="B33">
        <f t="shared" ca="1" si="1"/>
        <v>0.99187544468451161</v>
      </c>
      <c r="C33">
        <f t="shared" ca="1" si="2"/>
        <v>5</v>
      </c>
      <c r="D33">
        <f t="shared" ca="1" si="3"/>
        <v>8</v>
      </c>
      <c r="E33">
        <f t="shared" ca="1" si="4"/>
        <v>200</v>
      </c>
      <c r="F33" t="str">
        <f t="shared" ca="1" si="5"/>
        <v>5 · 8 · 200 =</v>
      </c>
      <c r="G33" t="str">
        <f t="shared" ca="1" si="6"/>
        <v>5 · 200 · 8 = 1000 · 8 = 8000</v>
      </c>
      <c r="I33">
        <f t="shared" ca="1" si="7"/>
        <v>10</v>
      </c>
      <c r="J33">
        <f t="shared" ca="1" si="8"/>
        <v>8</v>
      </c>
    </row>
    <row r="34" spans="1:10" x14ac:dyDescent="0.25">
      <c r="A34">
        <f t="shared" ca="1" si="0"/>
        <v>22</v>
      </c>
      <c r="B34">
        <f t="shared" ca="1" si="1"/>
        <v>0.44276586899758841</v>
      </c>
      <c r="C34">
        <f t="shared" ca="1" si="2"/>
        <v>5</v>
      </c>
      <c r="D34">
        <f t="shared" ca="1" si="3"/>
        <v>21</v>
      </c>
      <c r="E34">
        <f t="shared" ca="1" si="4"/>
        <v>20</v>
      </c>
      <c r="F34" t="str">
        <f t="shared" ca="1" si="5"/>
        <v>5 · 21 · 20 =</v>
      </c>
      <c r="G34" t="str">
        <f t="shared" ca="1" si="6"/>
        <v>5 · 20 · 21 = 100 · 21 = 2100</v>
      </c>
      <c r="I34">
        <f t="shared" ca="1" si="7"/>
        <v>6</v>
      </c>
      <c r="J34">
        <f t="shared" ca="1" si="8"/>
        <v>21</v>
      </c>
    </row>
    <row r="35" spans="1:10" x14ac:dyDescent="0.25">
      <c r="A35">
        <f t="shared" ca="1" si="0"/>
        <v>36</v>
      </c>
      <c r="B35">
        <f t="shared" ca="1" si="1"/>
        <v>6.6809021483997144E-2</v>
      </c>
      <c r="C35">
        <f t="shared" ca="1" si="2"/>
        <v>5</v>
      </c>
      <c r="D35">
        <f t="shared" ca="1" si="3"/>
        <v>24</v>
      </c>
      <c r="E35">
        <f t="shared" ca="1" si="4"/>
        <v>200</v>
      </c>
      <c r="F35" t="str">
        <f t="shared" ca="1" si="5"/>
        <v>5 · 24 · 200 =</v>
      </c>
      <c r="G35" t="str">
        <f t="shared" ca="1" si="6"/>
        <v>5 · 200 · 24 = 1000 · 24 = 24000</v>
      </c>
      <c r="I35">
        <f t="shared" ca="1" si="7"/>
        <v>10</v>
      </c>
      <c r="J35">
        <f t="shared" ca="1" si="8"/>
        <v>24</v>
      </c>
    </row>
    <row r="36" spans="1:10" x14ac:dyDescent="0.25">
      <c r="A36">
        <f t="shared" ca="1" si="0"/>
        <v>17</v>
      </c>
      <c r="B36">
        <f t="shared" ca="1" si="1"/>
        <v>0.62990762215110929</v>
      </c>
      <c r="C36">
        <f t="shared" ca="1" si="2"/>
        <v>2</v>
      </c>
      <c r="D36">
        <f t="shared" ca="1" si="3"/>
        <v>44</v>
      </c>
      <c r="E36">
        <f t="shared" ca="1" si="4"/>
        <v>500</v>
      </c>
      <c r="F36" t="str">
        <f t="shared" ca="1" si="5"/>
        <v>2 · 44 · 500 =</v>
      </c>
      <c r="G36" t="str">
        <f t="shared" ca="1" si="6"/>
        <v>2 · 500 · 44 = 1000 · 44 = 44000</v>
      </c>
      <c r="I36">
        <f t="shared" ca="1" si="7"/>
        <v>14</v>
      </c>
      <c r="J36">
        <f t="shared" ca="1" si="8"/>
        <v>44</v>
      </c>
    </row>
    <row r="37" spans="1:10" x14ac:dyDescent="0.25">
      <c r="A37">
        <f t="shared" ca="1" si="0"/>
        <v>25</v>
      </c>
      <c r="B37">
        <f t="shared" ca="1" si="1"/>
        <v>0.27326728777544229</v>
      </c>
      <c r="C37">
        <f t="shared" ca="1" si="2"/>
        <v>2</v>
      </c>
      <c r="D37">
        <f t="shared" ca="1" si="3"/>
        <v>4</v>
      </c>
      <c r="E37">
        <f t="shared" ca="1" si="4"/>
        <v>50</v>
      </c>
      <c r="F37" t="str">
        <f t="shared" ca="1" si="5"/>
        <v>2 · 4 · 50 =</v>
      </c>
      <c r="G37" t="str">
        <f t="shared" ca="1" si="6"/>
        <v>2 · 50 · 4 = 100 · 4 = 400</v>
      </c>
      <c r="I37">
        <f t="shared" ca="1" si="7"/>
        <v>4</v>
      </c>
      <c r="J37">
        <f t="shared" ca="1" si="8"/>
        <v>4</v>
      </c>
    </row>
    <row r="38" spans="1:10" x14ac:dyDescent="0.25">
      <c r="A38">
        <f t="shared" ca="1" si="0"/>
        <v>27</v>
      </c>
      <c r="B38">
        <f t="shared" ca="1" si="1"/>
        <v>0.20916819616797444</v>
      </c>
      <c r="C38">
        <f t="shared" ca="1" si="2"/>
        <v>5</v>
      </c>
      <c r="D38">
        <f t="shared" ca="1" si="3"/>
        <v>31</v>
      </c>
      <c r="E38">
        <f t="shared" ca="1" si="4"/>
        <v>20</v>
      </c>
      <c r="F38" t="str">
        <f t="shared" ca="1" si="5"/>
        <v>5 · 31 · 20 =</v>
      </c>
      <c r="G38" t="str">
        <f t="shared" ca="1" si="6"/>
        <v>5 · 20 · 31 = 100 · 31 = 3100</v>
      </c>
      <c r="I38">
        <f t="shared" ca="1" si="7"/>
        <v>6</v>
      </c>
      <c r="J38">
        <f t="shared" ca="1" si="8"/>
        <v>31</v>
      </c>
    </row>
    <row r="39" spans="1:10" ht="15.5" x14ac:dyDescent="0.35">
      <c r="B39" s="1"/>
    </row>
    <row r="41" spans="1:10" ht="15.5" x14ac:dyDescent="0.35">
      <c r="B41" s="2"/>
    </row>
    <row r="43" spans="1:10" ht="15.5" x14ac:dyDescent="0.35">
      <c r="B43" s="1"/>
    </row>
    <row r="44" spans="1:10" ht="15.5" x14ac:dyDescent="0.35">
      <c r="B44" s="1"/>
    </row>
    <row r="45" spans="1:10" ht="15.5" x14ac:dyDescent="0.35">
      <c r="B45" s="1"/>
    </row>
    <row r="46" spans="1:10" ht="15.5" x14ac:dyDescent="0.35">
      <c r="B46" s="1"/>
    </row>
    <row r="47" spans="1:10" ht="15.5" x14ac:dyDescent="0.35">
      <c r="B47" s="1"/>
    </row>
    <row r="48" spans="1:10" ht="15.5" x14ac:dyDescent="0.35">
      <c r="B48" s="1"/>
    </row>
    <row r="49" spans="2:2" ht="15.5" x14ac:dyDescent="0.35">
      <c r="B49" s="1"/>
    </row>
    <row r="51" spans="2:2" ht="15.5" x14ac:dyDescent="0.35">
      <c r="B51" s="2"/>
    </row>
    <row r="53" spans="2:2" ht="15.5" x14ac:dyDescent="0.35">
      <c r="B53" s="1"/>
    </row>
    <row r="54" spans="2:2" ht="15.5" x14ac:dyDescent="0.35">
      <c r="B54" s="1"/>
    </row>
    <row r="55" spans="2:2" ht="15.5" x14ac:dyDescent="0.35">
      <c r="B55" s="1"/>
    </row>
    <row r="56" spans="2:2" ht="15.5" x14ac:dyDescent="0.35">
      <c r="B56" s="1"/>
    </row>
    <row r="57" spans="2:2" ht="15.5" x14ac:dyDescent="0.35">
      <c r="B57" s="1"/>
    </row>
    <row r="58" spans="2:2" ht="15.5" x14ac:dyDescent="0.35">
      <c r="B58" s="1"/>
    </row>
    <row r="59" spans="2:2" ht="15.5" x14ac:dyDescent="0.35">
      <c r="B59" s="1"/>
    </row>
    <row r="61" spans="2:2" ht="15.5" x14ac:dyDescent="0.35">
      <c r="B61" s="2"/>
    </row>
    <row r="63" spans="2:2" ht="15.5" x14ac:dyDescent="0.35">
      <c r="B63" s="1"/>
    </row>
    <row r="64" spans="2:2" ht="15.5" x14ac:dyDescent="0.35">
      <c r="B64" s="1"/>
    </row>
    <row r="65" spans="2:2" ht="15.5" x14ac:dyDescent="0.35">
      <c r="B65" s="1"/>
    </row>
    <row r="66" spans="2:2" ht="15.5" x14ac:dyDescent="0.35">
      <c r="B66" s="1"/>
    </row>
    <row r="67" spans="2:2" ht="15.5" x14ac:dyDescent="0.35">
      <c r="B67" s="1"/>
    </row>
    <row r="68" spans="2:2" ht="15.5" x14ac:dyDescent="0.35">
      <c r="B68" s="1"/>
    </row>
    <row r="69" spans="2:2" ht="15.5" x14ac:dyDescent="0.35">
      <c r="B69" s="1"/>
    </row>
    <row r="71" spans="2:2" ht="15.5" x14ac:dyDescent="0.35">
      <c r="B71" s="2"/>
    </row>
    <row r="73" spans="2:2" ht="15.5" x14ac:dyDescent="0.35">
      <c r="B73" s="1"/>
    </row>
    <row r="74" spans="2:2" ht="15.5" x14ac:dyDescent="0.35">
      <c r="B74" s="1"/>
    </row>
    <row r="75" spans="2:2" ht="15.5" x14ac:dyDescent="0.35">
      <c r="B75" s="1"/>
    </row>
    <row r="76" spans="2:2" ht="15.5" x14ac:dyDescent="0.35">
      <c r="B76" s="1"/>
    </row>
    <row r="77" spans="2:2" ht="15.5" x14ac:dyDescent="0.35">
      <c r="B77" s="1"/>
    </row>
    <row r="78" spans="2:2" ht="15.5" x14ac:dyDescent="0.35">
      <c r="B78" s="1"/>
    </row>
    <row r="79" spans="2:2" ht="15.5" x14ac:dyDescent="0.35">
      <c r="B79" s="1"/>
    </row>
    <row r="81" spans="2:2" ht="15.5" x14ac:dyDescent="0.35">
      <c r="B81" s="2"/>
    </row>
    <row r="83" spans="2:2" ht="15.5" x14ac:dyDescent="0.35">
      <c r="B83" s="1"/>
    </row>
    <row r="84" spans="2:2" ht="15.5" x14ac:dyDescent="0.35">
      <c r="B84" s="1"/>
    </row>
    <row r="85" spans="2:2" ht="15.5" x14ac:dyDescent="0.35">
      <c r="B85" s="1"/>
    </row>
    <row r="86" spans="2:2" ht="15.5" x14ac:dyDescent="0.35">
      <c r="B86" s="1"/>
    </row>
    <row r="87" spans="2:2" ht="15.5" x14ac:dyDescent="0.35">
      <c r="B87" s="1"/>
    </row>
    <row r="88" spans="2:2" ht="15.5" x14ac:dyDescent="0.35">
      <c r="B88" s="1"/>
    </row>
    <row r="89" spans="2:2" ht="15.5" x14ac:dyDescent="0.35">
      <c r="B89" s="1"/>
    </row>
    <row r="91" spans="2:2" ht="15.5" x14ac:dyDescent="0.35">
      <c r="B91" s="2"/>
    </row>
    <row r="93" spans="2:2" ht="15.5" x14ac:dyDescent="0.35">
      <c r="B93" s="1"/>
    </row>
    <row r="94" spans="2:2" ht="15.5" x14ac:dyDescent="0.35">
      <c r="B94" s="1"/>
    </row>
    <row r="95" spans="2:2" ht="15.5" x14ac:dyDescent="0.35">
      <c r="B95" s="1"/>
    </row>
    <row r="96" spans="2:2" ht="15.5" x14ac:dyDescent="0.35">
      <c r="B96" s="1"/>
    </row>
    <row r="97" spans="2:2" ht="15.5" x14ac:dyDescent="0.35">
      <c r="B97" s="1"/>
    </row>
    <row r="98" spans="2:2" ht="15.5" x14ac:dyDescent="0.35">
      <c r="B98" s="1"/>
    </row>
    <row r="99" spans="2:2" ht="15.5" x14ac:dyDescent="0.35">
      <c r="B99" s="1"/>
    </row>
    <row r="101" spans="2:2" ht="15.5" x14ac:dyDescent="0.35">
      <c r="B101" s="2"/>
    </row>
    <row r="103" spans="2:2" ht="15.5" x14ac:dyDescent="0.35">
      <c r="B103" s="1"/>
    </row>
    <row r="104" spans="2:2" ht="15.5" x14ac:dyDescent="0.35">
      <c r="B104" s="1"/>
    </row>
    <row r="105" spans="2:2" ht="15.5" x14ac:dyDescent="0.35">
      <c r="B105" s="1"/>
    </row>
    <row r="106" spans="2:2" ht="15.5" x14ac:dyDescent="0.35">
      <c r="B106" s="1"/>
    </row>
    <row r="107" spans="2:2" ht="15.5" x14ac:dyDescent="0.35">
      <c r="B107" s="1"/>
    </row>
    <row r="108" spans="2:2" ht="15.5" x14ac:dyDescent="0.35">
      <c r="B108" s="1"/>
    </row>
    <row r="109" spans="2:2" ht="15.5" x14ac:dyDescent="0.35">
      <c r="B109" s="1"/>
    </row>
    <row r="113" spans="2:2" ht="15.5" x14ac:dyDescent="0.35">
      <c r="B113" s="1"/>
    </row>
    <row r="114" spans="2:2" ht="15.5" x14ac:dyDescent="0.35">
      <c r="B114" s="1"/>
    </row>
    <row r="115" spans="2:2" ht="15.5" x14ac:dyDescent="0.35">
      <c r="B115" s="1"/>
    </row>
    <row r="116" spans="2:2" ht="15.5" x14ac:dyDescent="0.35">
      <c r="B116" s="1"/>
    </row>
    <row r="117" spans="2:2" ht="15.5" x14ac:dyDescent="0.35">
      <c r="B117" s="1"/>
    </row>
    <row r="118" spans="2:2" ht="15.5" x14ac:dyDescent="0.35">
      <c r="B118" s="1"/>
    </row>
    <row r="119" spans="2:2" ht="15.5" x14ac:dyDescent="0.35">
      <c r="B119" s="1"/>
    </row>
    <row r="123" spans="2:2" ht="15.5" x14ac:dyDescent="0.35">
      <c r="B123" s="1"/>
    </row>
    <row r="124" spans="2:2" ht="15.5" x14ac:dyDescent="0.35">
      <c r="B124" s="1"/>
    </row>
    <row r="125" spans="2:2" ht="15.5" x14ac:dyDescent="0.35">
      <c r="B125" s="1"/>
    </row>
    <row r="126" spans="2:2" ht="15.5" x14ac:dyDescent="0.35">
      <c r="B126" s="1"/>
    </row>
    <row r="127" spans="2:2" ht="15.5" x14ac:dyDescent="0.35">
      <c r="B127" s="1"/>
    </row>
    <row r="128" spans="2:2" ht="15.5" x14ac:dyDescent="0.35">
      <c r="B128" s="1"/>
    </row>
    <row r="129" spans="2:2" ht="15.5" x14ac:dyDescent="0.35">
      <c r="B129" s="1"/>
    </row>
    <row r="133" spans="2:2" ht="15.5" x14ac:dyDescent="0.35">
      <c r="B133" s="1"/>
    </row>
    <row r="134" spans="2:2" ht="15.5" x14ac:dyDescent="0.35">
      <c r="B134" s="1"/>
    </row>
    <row r="135" spans="2:2" ht="15.5" x14ac:dyDescent="0.35">
      <c r="B135" s="1"/>
    </row>
    <row r="136" spans="2:2" ht="15.5" x14ac:dyDescent="0.35">
      <c r="B136" s="1"/>
    </row>
    <row r="137" spans="2:2" ht="15.5" x14ac:dyDescent="0.35">
      <c r="B137" s="1"/>
    </row>
    <row r="138" spans="2:2" ht="15.5" x14ac:dyDescent="0.35">
      <c r="B138" s="1"/>
    </row>
    <row r="139" spans="2:2" ht="15.5" x14ac:dyDescent="0.35">
      <c r="B139" s="1"/>
    </row>
    <row r="143" spans="2:2" ht="15.5" x14ac:dyDescent="0.35">
      <c r="B143" s="1"/>
    </row>
    <row r="144" spans="2:2" ht="15.5" x14ac:dyDescent="0.35">
      <c r="B144" s="1"/>
    </row>
    <row r="145" spans="2:2" ht="15.5" x14ac:dyDescent="0.35">
      <c r="B145" s="1"/>
    </row>
    <row r="146" spans="2:2" ht="15.5" x14ac:dyDescent="0.35">
      <c r="B146" s="1"/>
    </row>
    <row r="147" spans="2:2" ht="15.5" x14ac:dyDescent="0.35">
      <c r="B147" s="1"/>
    </row>
    <row r="148" spans="2:2" ht="15.5" x14ac:dyDescent="0.35">
      <c r="B148" s="1"/>
    </row>
    <row r="149" spans="2:2" ht="15.5" x14ac:dyDescent="0.35">
      <c r="B149" s="1"/>
    </row>
    <row r="153" spans="2:2" ht="15.5" x14ac:dyDescent="0.35">
      <c r="B153" s="1"/>
    </row>
    <row r="154" spans="2:2" ht="15.5" x14ac:dyDescent="0.35">
      <c r="B154" s="1"/>
    </row>
    <row r="155" spans="2:2" ht="15.5" x14ac:dyDescent="0.35">
      <c r="B155" s="1"/>
    </row>
    <row r="156" spans="2:2" ht="15.5" x14ac:dyDescent="0.35">
      <c r="B156" s="1"/>
    </row>
    <row r="157" spans="2:2" ht="15.5" x14ac:dyDescent="0.35">
      <c r="B157" s="1"/>
    </row>
    <row r="158" spans="2:2" ht="15.5" x14ac:dyDescent="0.35">
      <c r="B158" s="1"/>
    </row>
    <row r="159" spans="2:2" ht="15.5" x14ac:dyDescent="0.35">
      <c r="B159" s="1"/>
    </row>
    <row r="161" spans="2:2" ht="15.5" x14ac:dyDescent="0.35">
      <c r="B161" s="2"/>
    </row>
    <row r="163" spans="2:2" ht="15.5" x14ac:dyDescent="0.35">
      <c r="B163" s="1"/>
    </row>
    <row r="164" spans="2:2" ht="15.5" x14ac:dyDescent="0.35">
      <c r="B164" s="1"/>
    </row>
    <row r="165" spans="2:2" ht="15.5" x14ac:dyDescent="0.35">
      <c r="B165" s="1"/>
    </row>
    <row r="166" spans="2:2" ht="15.5" x14ac:dyDescent="0.35">
      <c r="B166" s="1"/>
    </row>
    <row r="167" spans="2:2" ht="15.5" x14ac:dyDescent="0.35">
      <c r="B167" s="1"/>
    </row>
    <row r="168" spans="2:2" ht="15.5" x14ac:dyDescent="0.35">
      <c r="B168" s="1"/>
    </row>
    <row r="169" spans="2:2" ht="15.5" x14ac:dyDescent="0.35">
      <c r="B169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4370-E49A-4856-A0B0-0FCC8D813CC9}">
  <dimension ref="A1:M169"/>
  <sheetViews>
    <sheetView workbookViewId="0">
      <selection activeCell="J2" sqref="J2"/>
    </sheetView>
  </sheetViews>
  <sheetFormatPr baseColWidth="10" defaultRowHeight="12.5" x14ac:dyDescent="0.25"/>
  <cols>
    <col min="2" max="2" width="11.81640625" bestFit="1" customWidth="1"/>
    <col min="4" max="4" width="11.453125" style="3" customWidth="1"/>
    <col min="6" max="7" width="13.36328125" bestFit="1" customWidth="1"/>
    <col min="12" max="12" width="12.7265625" bestFit="1" customWidth="1"/>
  </cols>
  <sheetData>
    <row r="1" spans="1:13" x14ac:dyDescent="0.25">
      <c r="A1">
        <v>50</v>
      </c>
      <c r="C1" s="3" t="s">
        <v>3</v>
      </c>
    </row>
    <row r="2" spans="1:13" ht="15.5" x14ac:dyDescent="0.35">
      <c r="A2">
        <f ca="1">_xlfn.RANK.EQ(B2,$B$2:$B$38)</f>
        <v>11</v>
      </c>
      <c r="B2">
        <f ca="1">RAND()</f>
        <v>0.82354739681117362</v>
      </c>
      <c r="C2">
        <f ca="1">VLOOKUP(I2,$K$2:$M$15,2)</f>
        <v>250</v>
      </c>
      <c r="D2">
        <f ca="1">IF(MOD(J2,10)=0,J2+1,J2)</f>
        <v>13</v>
      </c>
      <c r="E2">
        <f ca="1">VLOOKUP(I2,$K$2:$M$15,3)</f>
        <v>4</v>
      </c>
      <c r="F2" t="str">
        <f ca="1">"( "&amp;D2&amp;" · "&amp;C2&amp;" ) · "&amp;E2&amp;" ="</f>
        <v>( 13 · 250 ) · 4 =</v>
      </c>
      <c r="G2" t="str">
        <f ca="1">D2&amp;" · ( "&amp;C2&amp;" · "&amp;E2&amp;" ) = "&amp;D2&amp;" · "&amp;C2*E2&amp;" = "&amp;C2*D2*E2</f>
        <v>13 · ( 250 · 4 ) = 13 · 1000 = 13000</v>
      </c>
      <c r="I2">
        <f ca="1">RANDBETWEEN(1,14)</f>
        <v>11</v>
      </c>
      <c r="J2">
        <f ca="1">RANDBETWEEN(2,$A$1)</f>
        <v>13</v>
      </c>
      <c r="K2">
        <v>1</v>
      </c>
      <c r="L2" s="2">
        <v>20</v>
      </c>
      <c r="M2">
        <v>5</v>
      </c>
    </row>
    <row r="3" spans="1:13" ht="15.5" x14ac:dyDescent="0.35">
      <c r="A3">
        <f t="shared" ref="A3:A38" ca="1" si="0">_xlfn.RANK.EQ(B3,$B$2:$B$38)</f>
        <v>21</v>
      </c>
      <c r="B3">
        <f t="shared" ref="B3:B38" ca="1" si="1">RAND()</f>
        <v>0.45278936433100148</v>
      </c>
      <c r="C3">
        <f t="shared" ref="C3:C38" ca="1" si="2">VLOOKUP(I3,$K$2:$M$15,2)</f>
        <v>5</v>
      </c>
      <c r="D3">
        <f t="shared" ref="D3:D38" ca="1" si="3">IF(MOD(J3,10)=0,J3+1,J3)</f>
        <v>29</v>
      </c>
      <c r="E3">
        <f t="shared" ref="E3:E38" ca="1" si="4">VLOOKUP(I3,$K$2:$M$15,3)</f>
        <v>2</v>
      </c>
      <c r="F3" t="str">
        <f t="shared" ref="F3:F38" ca="1" si="5">"( "&amp;D3&amp;" · "&amp;C3&amp;" ) · "&amp;E3&amp;" ="</f>
        <v>( 29 · 5 ) · 2 =</v>
      </c>
      <c r="G3" t="str">
        <f t="shared" ref="G3:G38" ca="1" si="6">D3&amp;" · ( "&amp;C3&amp;" · "&amp;E3&amp;" ) = "&amp;D3&amp;" · "&amp;C3*E3&amp;" = "&amp;C3*D3*E3</f>
        <v>29 · ( 5 · 2 ) = 29 · 10 = 290</v>
      </c>
      <c r="I3">
        <f t="shared" ref="I3:I38" ca="1" si="7">RANDBETWEEN(1,14)</f>
        <v>8</v>
      </c>
      <c r="J3">
        <f t="shared" ref="J3:J38" ca="1" si="8">RANDBETWEEN(2,$A$1)</f>
        <v>29</v>
      </c>
      <c r="K3">
        <f>K2+1</f>
        <v>2</v>
      </c>
      <c r="L3" s="2">
        <v>25</v>
      </c>
      <c r="M3">
        <v>4</v>
      </c>
    </row>
    <row r="4" spans="1:13" ht="15.5" x14ac:dyDescent="0.35">
      <c r="A4">
        <f t="shared" ca="1" si="0"/>
        <v>23</v>
      </c>
      <c r="B4">
        <f t="shared" ca="1" si="1"/>
        <v>0.39248745913023431</v>
      </c>
      <c r="C4">
        <f t="shared" ca="1" si="2"/>
        <v>2</v>
      </c>
      <c r="D4">
        <f t="shared" ca="1" si="3"/>
        <v>14</v>
      </c>
      <c r="E4">
        <f t="shared" ca="1" si="4"/>
        <v>5</v>
      </c>
      <c r="F4" t="str">
        <f t="shared" ca="1" si="5"/>
        <v>( 14 · 2 ) · 5 =</v>
      </c>
      <c r="G4" t="str">
        <f t="shared" ca="1" si="6"/>
        <v>14 · ( 2 · 5 ) = 14 · 10 = 140</v>
      </c>
      <c r="I4">
        <f t="shared" ca="1" si="7"/>
        <v>7</v>
      </c>
      <c r="J4">
        <f t="shared" ca="1" si="8"/>
        <v>14</v>
      </c>
      <c r="K4">
        <f t="shared" ref="K4:K15" si="9">K3+1</f>
        <v>3</v>
      </c>
      <c r="L4" s="2">
        <v>50</v>
      </c>
      <c r="M4">
        <v>2</v>
      </c>
    </row>
    <row r="5" spans="1:13" ht="15.5" x14ac:dyDescent="0.35">
      <c r="A5">
        <f t="shared" ca="1" si="0"/>
        <v>8</v>
      </c>
      <c r="B5">
        <f t="shared" ca="1" si="1"/>
        <v>0.88136953828246245</v>
      </c>
      <c r="C5">
        <f t="shared" ca="1" si="2"/>
        <v>20</v>
      </c>
      <c r="D5">
        <f t="shared" ca="1" si="3"/>
        <v>2</v>
      </c>
      <c r="E5">
        <f t="shared" ca="1" si="4"/>
        <v>5</v>
      </c>
      <c r="F5" t="str">
        <f t="shared" ca="1" si="5"/>
        <v>( 2 · 20 ) · 5 =</v>
      </c>
      <c r="G5" t="str">
        <f t="shared" ca="1" si="6"/>
        <v>2 · ( 20 · 5 ) = 2 · 100 = 200</v>
      </c>
      <c r="I5">
        <f t="shared" ca="1" si="7"/>
        <v>1</v>
      </c>
      <c r="J5">
        <f t="shared" ca="1" si="8"/>
        <v>2</v>
      </c>
      <c r="K5">
        <f t="shared" si="9"/>
        <v>4</v>
      </c>
      <c r="L5" s="2">
        <v>2</v>
      </c>
      <c r="M5">
        <v>50</v>
      </c>
    </row>
    <row r="6" spans="1:13" ht="15.5" x14ac:dyDescent="0.35">
      <c r="A6">
        <f t="shared" ca="1" si="0"/>
        <v>20</v>
      </c>
      <c r="B6">
        <f t="shared" ca="1" si="1"/>
        <v>0.45539457706099762</v>
      </c>
      <c r="C6">
        <f t="shared" ca="1" si="2"/>
        <v>200</v>
      </c>
      <c r="D6">
        <f t="shared" ca="1" si="3"/>
        <v>7</v>
      </c>
      <c r="E6">
        <f t="shared" ca="1" si="4"/>
        <v>5</v>
      </c>
      <c r="F6" t="str">
        <f t="shared" ca="1" si="5"/>
        <v>( 7 · 200 ) · 5 =</v>
      </c>
      <c r="G6" t="str">
        <f t="shared" ca="1" si="6"/>
        <v>7 · ( 200 · 5 ) = 7 · 1000 = 7000</v>
      </c>
      <c r="I6">
        <f t="shared" ca="1" si="7"/>
        <v>9</v>
      </c>
      <c r="J6">
        <f t="shared" ca="1" si="8"/>
        <v>7</v>
      </c>
      <c r="K6">
        <f t="shared" si="9"/>
        <v>5</v>
      </c>
      <c r="L6" s="2">
        <v>4</v>
      </c>
      <c r="M6">
        <v>25</v>
      </c>
    </row>
    <row r="7" spans="1:13" ht="15.5" x14ac:dyDescent="0.35">
      <c r="A7">
        <f t="shared" ca="1" si="0"/>
        <v>1</v>
      </c>
      <c r="B7">
        <f t="shared" ca="1" si="1"/>
        <v>0.98979694985323508</v>
      </c>
      <c r="C7">
        <f t="shared" ca="1" si="2"/>
        <v>5</v>
      </c>
      <c r="D7">
        <f t="shared" ca="1" si="3"/>
        <v>28</v>
      </c>
      <c r="E7">
        <f t="shared" ca="1" si="4"/>
        <v>20</v>
      </c>
      <c r="F7" t="str">
        <f t="shared" ca="1" si="5"/>
        <v>( 28 · 5 ) · 20 =</v>
      </c>
      <c r="G7" t="str">
        <f t="shared" ca="1" si="6"/>
        <v>28 · ( 5 · 20 ) = 28 · 100 = 2800</v>
      </c>
      <c r="I7">
        <f t="shared" ca="1" si="7"/>
        <v>6</v>
      </c>
      <c r="J7">
        <f t="shared" ca="1" si="8"/>
        <v>28</v>
      </c>
      <c r="K7">
        <f t="shared" si="9"/>
        <v>6</v>
      </c>
      <c r="L7" s="2">
        <v>5</v>
      </c>
      <c r="M7">
        <v>20</v>
      </c>
    </row>
    <row r="8" spans="1:13" ht="15.5" x14ac:dyDescent="0.35">
      <c r="A8">
        <f t="shared" ca="1" si="0"/>
        <v>16</v>
      </c>
      <c r="B8">
        <f t="shared" ca="1" si="1"/>
        <v>0.57118156742190229</v>
      </c>
      <c r="C8">
        <f t="shared" ca="1" si="2"/>
        <v>250</v>
      </c>
      <c r="D8">
        <f t="shared" ca="1" si="3"/>
        <v>9</v>
      </c>
      <c r="E8">
        <f t="shared" ca="1" si="4"/>
        <v>4</v>
      </c>
      <c r="F8" t="str">
        <f t="shared" ca="1" si="5"/>
        <v>( 9 · 250 ) · 4 =</v>
      </c>
      <c r="G8" t="str">
        <f t="shared" ca="1" si="6"/>
        <v>9 · ( 250 · 4 ) = 9 · 1000 = 9000</v>
      </c>
      <c r="I8">
        <f t="shared" ca="1" si="7"/>
        <v>11</v>
      </c>
      <c r="J8">
        <f t="shared" ca="1" si="8"/>
        <v>9</v>
      </c>
      <c r="K8">
        <f t="shared" si="9"/>
        <v>7</v>
      </c>
      <c r="L8" s="2">
        <v>2</v>
      </c>
      <c r="M8">
        <v>5</v>
      </c>
    </row>
    <row r="9" spans="1:13" ht="15.5" x14ac:dyDescent="0.35">
      <c r="A9">
        <f t="shared" ca="1" si="0"/>
        <v>33</v>
      </c>
      <c r="B9">
        <f t="shared" ca="1" si="1"/>
        <v>0.14350422124479112</v>
      </c>
      <c r="C9">
        <f t="shared" ca="1" si="2"/>
        <v>2</v>
      </c>
      <c r="D9">
        <f t="shared" ca="1" si="3"/>
        <v>15</v>
      </c>
      <c r="E9">
        <f t="shared" ca="1" si="4"/>
        <v>5</v>
      </c>
      <c r="F9" t="str">
        <f t="shared" ca="1" si="5"/>
        <v>( 15 · 2 ) · 5 =</v>
      </c>
      <c r="G9" t="str">
        <f t="shared" ca="1" si="6"/>
        <v>15 · ( 2 · 5 ) = 15 · 10 = 150</v>
      </c>
      <c r="I9">
        <f t="shared" ca="1" si="7"/>
        <v>7</v>
      </c>
      <c r="J9">
        <f t="shared" ca="1" si="8"/>
        <v>15</v>
      </c>
      <c r="K9">
        <f t="shared" si="9"/>
        <v>8</v>
      </c>
      <c r="L9" s="2">
        <v>5</v>
      </c>
      <c r="M9">
        <v>2</v>
      </c>
    </row>
    <row r="10" spans="1:13" ht="15.5" x14ac:dyDescent="0.35">
      <c r="A10">
        <f t="shared" ca="1" si="0"/>
        <v>4</v>
      </c>
      <c r="B10">
        <f t="shared" ca="1" si="1"/>
        <v>0.9379707064762709</v>
      </c>
      <c r="C10">
        <f t="shared" ca="1" si="2"/>
        <v>4</v>
      </c>
      <c r="D10">
        <f t="shared" ca="1" si="3"/>
        <v>47</v>
      </c>
      <c r="E10">
        <f t="shared" ca="1" si="4"/>
        <v>250</v>
      </c>
      <c r="F10" t="str">
        <f t="shared" ca="1" si="5"/>
        <v>( 47 · 4 ) · 250 =</v>
      </c>
      <c r="G10" t="str">
        <f t="shared" ca="1" si="6"/>
        <v>47 · ( 4 · 250 ) = 47 · 1000 = 47000</v>
      </c>
      <c r="I10">
        <f t="shared" ca="1" si="7"/>
        <v>12</v>
      </c>
      <c r="J10">
        <f t="shared" ca="1" si="8"/>
        <v>47</v>
      </c>
      <c r="K10">
        <f t="shared" si="9"/>
        <v>9</v>
      </c>
      <c r="L10" s="2">
        <v>200</v>
      </c>
      <c r="M10">
        <v>5</v>
      </c>
    </row>
    <row r="11" spans="1:13" ht="15.5" x14ac:dyDescent="0.35">
      <c r="A11">
        <f t="shared" ca="1" si="0"/>
        <v>29</v>
      </c>
      <c r="B11">
        <f t="shared" ca="1" si="1"/>
        <v>0.29963528117823623</v>
      </c>
      <c r="C11">
        <f t="shared" ca="1" si="2"/>
        <v>250</v>
      </c>
      <c r="D11">
        <f t="shared" ca="1" si="3"/>
        <v>27</v>
      </c>
      <c r="E11">
        <f t="shared" ca="1" si="4"/>
        <v>4</v>
      </c>
      <c r="F11" t="str">
        <f t="shared" ca="1" si="5"/>
        <v>( 27 · 250 ) · 4 =</v>
      </c>
      <c r="G11" t="str">
        <f t="shared" ca="1" si="6"/>
        <v>27 · ( 250 · 4 ) = 27 · 1000 = 27000</v>
      </c>
      <c r="I11">
        <f t="shared" ca="1" si="7"/>
        <v>11</v>
      </c>
      <c r="J11">
        <f t="shared" ca="1" si="8"/>
        <v>27</v>
      </c>
      <c r="K11">
        <f t="shared" si="9"/>
        <v>10</v>
      </c>
      <c r="L11" s="2">
        <v>5</v>
      </c>
      <c r="M11">
        <v>200</v>
      </c>
    </row>
    <row r="12" spans="1:13" ht="15.5" x14ac:dyDescent="0.35">
      <c r="A12">
        <f t="shared" ca="1" si="0"/>
        <v>28</v>
      </c>
      <c r="B12">
        <f t="shared" ca="1" si="1"/>
        <v>0.30652230142597481</v>
      </c>
      <c r="C12">
        <f t="shared" ca="1" si="2"/>
        <v>5</v>
      </c>
      <c r="D12">
        <f t="shared" ca="1" si="3"/>
        <v>4</v>
      </c>
      <c r="E12">
        <f t="shared" ca="1" si="4"/>
        <v>200</v>
      </c>
      <c r="F12" t="str">
        <f t="shared" ca="1" si="5"/>
        <v>( 4 · 5 ) · 200 =</v>
      </c>
      <c r="G12" t="str">
        <f t="shared" ca="1" si="6"/>
        <v>4 · ( 5 · 200 ) = 4 · 1000 = 4000</v>
      </c>
      <c r="I12">
        <f t="shared" ca="1" si="7"/>
        <v>10</v>
      </c>
      <c r="J12">
        <f t="shared" ca="1" si="8"/>
        <v>4</v>
      </c>
      <c r="K12">
        <f t="shared" si="9"/>
        <v>11</v>
      </c>
      <c r="L12" s="2">
        <v>250</v>
      </c>
      <c r="M12">
        <v>4</v>
      </c>
    </row>
    <row r="13" spans="1:13" ht="15.5" x14ac:dyDescent="0.35">
      <c r="A13">
        <f t="shared" ca="1" si="0"/>
        <v>12</v>
      </c>
      <c r="B13">
        <f t="shared" ca="1" si="1"/>
        <v>0.79975285411081032</v>
      </c>
      <c r="C13">
        <f t="shared" ca="1" si="2"/>
        <v>5</v>
      </c>
      <c r="D13">
        <f t="shared" ca="1" si="3"/>
        <v>31</v>
      </c>
      <c r="E13">
        <f t="shared" ca="1" si="4"/>
        <v>2</v>
      </c>
      <c r="F13" t="str">
        <f t="shared" ca="1" si="5"/>
        <v>( 31 · 5 ) · 2 =</v>
      </c>
      <c r="G13" t="str">
        <f t="shared" ca="1" si="6"/>
        <v>31 · ( 5 · 2 ) = 31 · 10 = 310</v>
      </c>
      <c r="I13">
        <f t="shared" ca="1" si="7"/>
        <v>8</v>
      </c>
      <c r="J13">
        <f t="shared" ca="1" si="8"/>
        <v>31</v>
      </c>
      <c r="K13">
        <f t="shared" si="9"/>
        <v>12</v>
      </c>
      <c r="L13" s="2">
        <v>4</v>
      </c>
      <c r="M13">
        <v>250</v>
      </c>
    </row>
    <row r="14" spans="1:13" ht="15.5" x14ac:dyDescent="0.35">
      <c r="A14">
        <f t="shared" ca="1" si="0"/>
        <v>5</v>
      </c>
      <c r="B14">
        <f t="shared" ca="1" si="1"/>
        <v>0.92185350241422515</v>
      </c>
      <c r="C14">
        <f t="shared" ca="1" si="2"/>
        <v>250</v>
      </c>
      <c r="D14">
        <f t="shared" ca="1" si="3"/>
        <v>6</v>
      </c>
      <c r="E14">
        <f t="shared" ca="1" si="4"/>
        <v>4</v>
      </c>
      <c r="F14" t="str">
        <f t="shared" ca="1" si="5"/>
        <v>( 6 · 250 ) · 4 =</v>
      </c>
      <c r="G14" t="str">
        <f t="shared" ca="1" si="6"/>
        <v>6 · ( 250 · 4 ) = 6 · 1000 = 6000</v>
      </c>
      <c r="I14">
        <f t="shared" ca="1" si="7"/>
        <v>11</v>
      </c>
      <c r="J14">
        <f t="shared" ca="1" si="8"/>
        <v>6</v>
      </c>
      <c r="K14">
        <f t="shared" si="9"/>
        <v>13</v>
      </c>
      <c r="L14" s="2">
        <v>500</v>
      </c>
      <c r="M14">
        <v>2</v>
      </c>
    </row>
    <row r="15" spans="1:13" ht="15.5" x14ac:dyDescent="0.35">
      <c r="A15">
        <f t="shared" ca="1" si="0"/>
        <v>34</v>
      </c>
      <c r="B15">
        <f t="shared" ca="1" si="1"/>
        <v>0.12266704219701252</v>
      </c>
      <c r="C15">
        <f t="shared" ca="1" si="2"/>
        <v>5</v>
      </c>
      <c r="D15">
        <f t="shared" ca="1" si="3"/>
        <v>29</v>
      </c>
      <c r="E15">
        <f t="shared" ca="1" si="4"/>
        <v>200</v>
      </c>
      <c r="F15" t="str">
        <f t="shared" ca="1" si="5"/>
        <v>( 29 · 5 ) · 200 =</v>
      </c>
      <c r="G15" t="str">
        <f t="shared" ca="1" si="6"/>
        <v>29 · ( 5 · 200 ) = 29 · 1000 = 29000</v>
      </c>
      <c r="I15">
        <f t="shared" ca="1" si="7"/>
        <v>10</v>
      </c>
      <c r="J15">
        <f t="shared" ca="1" si="8"/>
        <v>29</v>
      </c>
      <c r="K15">
        <f t="shared" si="9"/>
        <v>14</v>
      </c>
      <c r="L15" s="2">
        <v>2</v>
      </c>
      <c r="M15">
        <v>500</v>
      </c>
    </row>
    <row r="16" spans="1:13" ht="15.5" x14ac:dyDescent="0.35">
      <c r="A16">
        <f t="shared" ca="1" si="0"/>
        <v>15</v>
      </c>
      <c r="B16">
        <f t="shared" ca="1" si="1"/>
        <v>0.61461501514638228</v>
      </c>
      <c r="C16">
        <f t="shared" ca="1" si="2"/>
        <v>20</v>
      </c>
      <c r="D16">
        <f t="shared" ca="1" si="3"/>
        <v>39</v>
      </c>
      <c r="E16">
        <f t="shared" ca="1" si="4"/>
        <v>5</v>
      </c>
      <c r="F16" t="str">
        <f t="shared" ca="1" si="5"/>
        <v>( 39 · 20 ) · 5 =</v>
      </c>
      <c r="G16" t="str">
        <f t="shared" ca="1" si="6"/>
        <v>39 · ( 20 · 5 ) = 39 · 100 = 3900</v>
      </c>
      <c r="I16">
        <f t="shared" ca="1" si="7"/>
        <v>1</v>
      </c>
      <c r="J16">
        <f t="shared" ca="1" si="8"/>
        <v>39</v>
      </c>
      <c r="L16" s="2"/>
    </row>
    <row r="17" spans="1:12" ht="15.5" x14ac:dyDescent="0.35">
      <c r="A17">
        <f t="shared" ca="1" si="0"/>
        <v>32</v>
      </c>
      <c r="B17">
        <f t="shared" ca="1" si="1"/>
        <v>0.20095783531029221</v>
      </c>
      <c r="C17">
        <f t="shared" ca="1" si="2"/>
        <v>2</v>
      </c>
      <c r="D17">
        <f t="shared" ca="1" si="3"/>
        <v>48</v>
      </c>
      <c r="E17">
        <f t="shared" ca="1" si="4"/>
        <v>5</v>
      </c>
      <c r="F17" t="str">
        <f t="shared" ca="1" si="5"/>
        <v>( 48 · 2 ) · 5 =</v>
      </c>
      <c r="G17" t="str">
        <f t="shared" ca="1" si="6"/>
        <v>48 · ( 2 · 5 ) = 48 · 10 = 480</v>
      </c>
      <c r="I17">
        <f t="shared" ca="1" si="7"/>
        <v>7</v>
      </c>
      <c r="J17">
        <f t="shared" ca="1" si="8"/>
        <v>48</v>
      </c>
      <c r="L17" s="2"/>
    </row>
    <row r="18" spans="1:12" ht="15.5" x14ac:dyDescent="0.35">
      <c r="A18">
        <f t="shared" ca="1" si="0"/>
        <v>22</v>
      </c>
      <c r="B18">
        <f t="shared" ca="1" si="1"/>
        <v>0.44140480700284246</v>
      </c>
      <c r="C18">
        <f t="shared" ca="1" si="2"/>
        <v>5</v>
      </c>
      <c r="D18">
        <f t="shared" ca="1" si="3"/>
        <v>42</v>
      </c>
      <c r="E18">
        <f t="shared" ca="1" si="4"/>
        <v>20</v>
      </c>
      <c r="F18" t="str">
        <f t="shared" ca="1" si="5"/>
        <v>( 42 · 5 ) · 20 =</v>
      </c>
      <c r="G18" t="str">
        <f t="shared" ca="1" si="6"/>
        <v>42 · ( 5 · 20 ) = 42 · 100 = 4200</v>
      </c>
      <c r="I18">
        <f t="shared" ca="1" si="7"/>
        <v>6</v>
      </c>
      <c r="J18">
        <f t="shared" ca="1" si="8"/>
        <v>42</v>
      </c>
      <c r="L18" s="2"/>
    </row>
    <row r="19" spans="1:12" ht="15.5" x14ac:dyDescent="0.35">
      <c r="A19">
        <f t="shared" ca="1" si="0"/>
        <v>31</v>
      </c>
      <c r="B19">
        <f t="shared" ca="1" si="1"/>
        <v>0.23161103680516582</v>
      </c>
      <c r="C19">
        <f t="shared" ca="1" si="2"/>
        <v>200</v>
      </c>
      <c r="D19">
        <f t="shared" ca="1" si="3"/>
        <v>46</v>
      </c>
      <c r="E19">
        <f t="shared" ca="1" si="4"/>
        <v>5</v>
      </c>
      <c r="F19" t="str">
        <f t="shared" ca="1" si="5"/>
        <v>( 46 · 200 ) · 5 =</v>
      </c>
      <c r="G19" t="str">
        <f t="shared" ca="1" si="6"/>
        <v>46 · ( 200 · 5 ) = 46 · 1000 = 46000</v>
      </c>
      <c r="I19">
        <f t="shared" ca="1" si="7"/>
        <v>9</v>
      </c>
      <c r="J19">
        <f t="shared" ca="1" si="8"/>
        <v>46</v>
      </c>
      <c r="L19" s="2"/>
    </row>
    <row r="20" spans="1:12" ht="15.5" x14ac:dyDescent="0.35">
      <c r="A20">
        <f t="shared" ca="1" si="0"/>
        <v>27</v>
      </c>
      <c r="B20">
        <f t="shared" ca="1" si="1"/>
        <v>0.33678550842400978</v>
      </c>
      <c r="C20">
        <f t="shared" ca="1" si="2"/>
        <v>20</v>
      </c>
      <c r="D20">
        <f t="shared" ca="1" si="3"/>
        <v>44</v>
      </c>
      <c r="E20">
        <f t="shared" ca="1" si="4"/>
        <v>5</v>
      </c>
      <c r="F20" t="str">
        <f t="shared" ca="1" si="5"/>
        <v>( 44 · 20 ) · 5 =</v>
      </c>
      <c r="G20" t="str">
        <f t="shared" ca="1" si="6"/>
        <v>44 · ( 20 · 5 ) = 44 · 100 = 4400</v>
      </c>
      <c r="I20">
        <f t="shared" ca="1" si="7"/>
        <v>1</v>
      </c>
      <c r="J20">
        <f t="shared" ca="1" si="8"/>
        <v>44</v>
      </c>
      <c r="L20" s="2"/>
    </row>
    <row r="21" spans="1:12" ht="15.5" x14ac:dyDescent="0.35">
      <c r="A21">
        <f t="shared" ca="1" si="0"/>
        <v>18</v>
      </c>
      <c r="B21">
        <f t="shared" ca="1" si="1"/>
        <v>0.5203686893768773</v>
      </c>
      <c r="C21">
        <f t="shared" ca="1" si="2"/>
        <v>500</v>
      </c>
      <c r="D21">
        <f t="shared" ca="1" si="3"/>
        <v>44</v>
      </c>
      <c r="E21">
        <f t="shared" ca="1" si="4"/>
        <v>2</v>
      </c>
      <c r="F21" t="str">
        <f t="shared" ca="1" si="5"/>
        <v>( 44 · 500 ) · 2 =</v>
      </c>
      <c r="G21" t="str">
        <f t="shared" ca="1" si="6"/>
        <v>44 · ( 500 · 2 ) = 44 · 1000 = 44000</v>
      </c>
      <c r="I21">
        <f t="shared" ca="1" si="7"/>
        <v>13</v>
      </c>
      <c r="J21">
        <f t="shared" ca="1" si="8"/>
        <v>44</v>
      </c>
      <c r="L21" s="2"/>
    </row>
    <row r="22" spans="1:12" x14ac:dyDescent="0.25">
      <c r="A22">
        <f t="shared" ca="1" si="0"/>
        <v>26</v>
      </c>
      <c r="B22">
        <f t="shared" ca="1" si="1"/>
        <v>0.36170220311942225</v>
      </c>
      <c r="C22">
        <f t="shared" ca="1" si="2"/>
        <v>25</v>
      </c>
      <c r="D22">
        <f t="shared" ca="1" si="3"/>
        <v>13</v>
      </c>
      <c r="E22">
        <f t="shared" ca="1" si="4"/>
        <v>4</v>
      </c>
      <c r="F22" t="str">
        <f t="shared" ca="1" si="5"/>
        <v>( 13 · 25 ) · 4 =</v>
      </c>
      <c r="G22" t="str">
        <f t="shared" ca="1" si="6"/>
        <v>13 · ( 25 · 4 ) = 13 · 100 = 1300</v>
      </c>
      <c r="I22">
        <f t="shared" ca="1" si="7"/>
        <v>2</v>
      </c>
      <c r="J22">
        <f t="shared" ca="1" si="8"/>
        <v>13</v>
      </c>
    </row>
    <row r="23" spans="1:12" x14ac:dyDescent="0.25">
      <c r="A23">
        <f t="shared" ca="1" si="0"/>
        <v>24</v>
      </c>
      <c r="B23">
        <f t="shared" ca="1" si="1"/>
        <v>0.36625658688244456</v>
      </c>
      <c r="C23">
        <f t="shared" ca="1" si="2"/>
        <v>500</v>
      </c>
      <c r="D23">
        <f t="shared" ca="1" si="3"/>
        <v>13</v>
      </c>
      <c r="E23">
        <f t="shared" ca="1" si="4"/>
        <v>2</v>
      </c>
      <c r="F23" t="str">
        <f t="shared" ca="1" si="5"/>
        <v>( 13 · 500 ) · 2 =</v>
      </c>
      <c r="G23" t="str">
        <f t="shared" ca="1" si="6"/>
        <v>13 · ( 500 · 2 ) = 13 · 1000 = 13000</v>
      </c>
      <c r="I23">
        <f t="shared" ca="1" si="7"/>
        <v>13</v>
      </c>
      <c r="J23">
        <f t="shared" ca="1" si="8"/>
        <v>13</v>
      </c>
    </row>
    <row r="24" spans="1:12" x14ac:dyDescent="0.25">
      <c r="A24">
        <f t="shared" ca="1" si="0"/>
        <v>19</v>
      </c>
      <c r="B24">
        <f t="shared" ca="1" si="1"/>
        <v>0.460646938219062</v>
      </c>
      <c r="C24">
        <f t="shared" ca="1" si="2"/>
        <v>2</v>
      </c>
      <c r="D24">
        <f t="shared" ca="1" si="3"/>
        <v>15</v>
      </c>
      <c r="E24">
        <f t="shared" ca="1" si="4"/>
        <v>5</v>
      </c>
      <c r="F24" t="str">
        <f t="shared" ca="1" si="5"/>
        <v>( 15 · 2 ) · 5 =</v>
      </c>
      <c r="G24" t="str">
        <f t="shared" ca="1" si="6"/>
        <v>15 · ( 2 · 5 ) = 15 · 10 = 150</v>
      </c>
      <c r="I24">
        <f t="shared" ca="1" si="7"/>
        <v>7</v>
      </c>
      <c r="J24">
        <f t="shared" ca="1" si="8"/>
        <v>15</v>
      </c>
    </row>
    <row r="25" spans="1:12" x14ac:dyDescent="0.25">
      <c r="A25">
        <f t="shared" ca="1" si="0"/>
        <v>37</v>
      </c>
      <c r="B25">
        <f t="shared" ca="1" si="1"/>
        <v>6.0785704941089813E-3</v>
      </c>
      <c r="C25">
        <f t="shared" ca="1" si="2"/>
        <v>200</v>
      </c>
      <c r="D25">
        <f t="shared" ca="1" si="3"/>
        <v>31</v>
      </c>
      <c r="E25">
        <f t="shared" ca="1" si="4"/>
        <v>5</v>
      </c>
      <c r="F25" t="str">
        <f t="shared" ca="1" si="5"/>
        <v>( 31 · 200 ) · 5 =</v>
      </c>
      <c r="G25" t="str">
        <f t="shared" ca="1" si="6"/>
        <v>31 · ( 200 · 5 ) = 31 · 1000 = 31000</v>
      </c>
      <c r="I25">
        <f t="shared" ca="1" si="7"/>
        <v>9</v>
      </c>
      <c r="J25">
        <f t="shared" ca="1" si="8"/>
        <v>31</v>
      </c>
    </row>
    <row r="26" spans="1:12" x14ac:dyDescent="0.25">
      <c r="A26">
        <f t="shared" ca="1" si="0"/>
        <v>25</v>
      </c>
      <c r="B26">
        <f t="shared" ca="1" si="1"/>
        <v>0.36326213000371876</v>
      </c>
      <c r="C26">
        <f t="shared" ca="1" si="2"/>
        <v>20</v>
      </c>
      <c r="D26">
        <f t="shared" ca="1" si="3"/>
        <v>15</v>
      </c>
      <c r="E26">
        <f t="shared" ca="1" si="4"/>
        <v>5</v>
      </c>
      <c r="F26" t="str">
        <f t="shared" ca="1" si="5"/>
        <v>( 15 · 20 ) · 5 =</v>
      </c>
      <c r="G26" t="str">
        <f t="shared" ca="1" si="6"/>
        <v>15 · ( 20 · 5 ) = 15 · 100 = 1500</v>
      </c>
      <c r="I26">
        <f t="shared" ca="1" si="7"/>
        <v>1</v>
      </c>
      <c r="J26">
        <f t="shared" ca="1" si="8"/>
        <v>15</v>
      </c>
    </row>
    <row r="27" spans="1:12" x14ac:dyDescent="0.25">
      <c r="A27">
        <f t="shared" ca="1" si="0"/>
        <v>2</v>
      </c>
      <c r="B27">
        <f t="shared" ca="1" si="1"/>
        <v>0.97669491780029172</v>
      </c>
      <c r="C27">
        <f t="shared" ca="1" si="2"/>
        <v>500</v>
      </c>
      <c r="D27">
        <f t="shared" ca="1" si="3"/>
        <v>29</v>
      </c>
      <c r="E27">
        <f t="shared" ca="1" si="4"/>
        <v>2</v>
      </c>
      <c r="F27" t="str">
        <f t="shared" ca="1" si="5"/>
        <v>( 29 · 500 ) · 2 =</v>
      </c>
      <c r="G27" t="str">
        <f t="shared" ca="1" si="6"/>
        <v>29 · ( 500 · 2 ) = 29 · 1000 = 29000</v>
      </c>
      <c r="I27">
        <f t="shared" ca="1" si="7"/>
        <v>13</v>
      </c>
      <c r="J27">
        <f t="shared" ca="1" si="8"/>
        <v>29</v>
      </c>
    </row>
    <row r="28" spans="1:12" x14ac:dyDescent="0.25">
      <c r="A28">
        <f t="shared" ca="1" si="0"/>
        <v>13</v>
      </c>
      <c r="B28">
        <f t="shared" ca="1" si="1"/>
        <v>0.71797931208302801</v>
      </c>
      <c r="C28">
        <f t="shared" ca="1" si="2"/>
        <v>20</v>
      </c>
      <c r="D28">
        <f t="shared" ca="1" si="3"/>
        <v>6</v>
      </c>
      <c r="E28">
        <f t="shared" ca="1" si="4"/>
        <v>5</v>
      </c>
      <c r="F28" t="str">
        <f t="shared" ca="1" si="5"/>
        <v>( 6 · 20 ) · 5 =</v>
      </c>
      <c r="G28" t="str">
        <f t="shared" ca="1" si="6"/>
        <v>6 · ( 20 · 5 ) = 6 · 100 = 600</v>
      </c>
      <c r="I28">
        <f t="shared" ca="1" si="7"/>
        <v>1</v>
      </c>
      <c r="J28">
        <f t="shared" ca="1" si="8"/>
        <v>6</v>
      </c>
    </row>
    <row r="29" spans="1:12" x14ac:dyDescent="0.25">
      <c r="A29">
        <f t="shared" ca="1" si="0"/>
        <v>7</v>
      </c>
      <c r="B29">
        <f t="shared" ca="1" si="1"/>
        <v>0.89394086100964232</v>
      </c>
      <c r="C29">
        <f t="shared" ca="1" si="2"/>
        <v>20</v>
      </c>
      <c r="D29">
        <f t="shared" ca="1" si="3"/>
        <v>9</v>
      </c>
      <c r="E29">
        <f t="shared" ca="1" si="4"/>
        <v>5</v>
      </c>
      <c r="F29" t="str">
        <f t="shared" ca="1" si="5"/>
        <v>( 9 · 20 ) · 5 =</v>
      </c>
      <c r="G29" t="str">
        <f t="shared" ca="1" si="6"/>
        <v>9 · ( 20 · 5 ) = 9 · 100 = 900</v>
      </c>
      <c r="I29">
        <f t="shared" ca="1" si="7"/>
        <v>1</v>
      </c>
      <c r="J29">
        <f t="shared" ca="1" si="8"/>
        <v>9</v>
      </c>
    </row>
    <row r="30" spans="1:12" x14ac:dyDescent="0.25">
      <c r="A30">
        <f t="shared" ca="1" si="0"/>
        <v>6</v>
      </c>
      <c r="B30">
        <f t="shared" ca="1" si="1"/>
        <v>0.92119941703607755</v>
      </c>
      <c r="C30">
        <f t="shared" ca="1" si="2"/>
        <v>25</v>
      </c>
      <c r="D30">
        <f t="shared" ca="1" si="3"/>
        <v>28</v>
      </c>
      <c r="E30">
        <f t="shared" ca="1" si="4"/>
        <v>4</v>
      </c>
      <c r="F30" t="str">
        <f t="shared" ca="1" si="5"/>
        <v>( 28 · 25 ) · 4 =</v>
      </c>
      <c r="G30" t="str">
        <f t="shared" ca="1" si="6"/>
        <v>28 · ( 25 · 4 ) = 28 · 100 = 2800</v>
      </c>
      <c r="I30">
        <f t="shared" ca="1" si="7"/>
        <v>2</v>
      </c>
      <c r="J30">
        <f t="shared" ca="1" si="8"/>
        <v>28</v>
      </c>
    </row>
    <row r="31" spans="1:12" x14ac:dyDescent="0.25">
      <c r="A31">
        <f t="shared" ca="1" si="0"/>
        <v>35</v>
      </c>
      <c r="B31">
        <f t="shared" ca="1" si="1"/>
        <v>7.7662161384565276E-2</v>
      </c>
      <c r="C31">
        <f t="shared" ca="1" si="2"/>
        <v>200</v>
      </c>
      <c r="D31">
        <f t="shared" ca="1" si="3"/>
        <v>42</v>
      </c>
      <c r="E31">
        <f t="shared" ca="1" si="4"/>
        <v>5</v>
      </c>
      <c r="F31" t="str">
        <f t="shared" ca="1" si="5"/>
        <v>( 42 · 200 ) · 5 =</v>
      </c>
      <c r="G31" t="str">
        <f t="shared" ca="1" si="6"/>
        <v>42 · ( 200 · 5 ) = 42 · 1000 = 42000</v>
      </c>
      <c r="I31">
        <f t="shared" ca="1" si="7"/>
        <v>9</v>
      </c>
      <c r="J31">
        <f t="shared" ca="1" si="8"/>
        <v>42</v>
      </c>
    </row>
    <row r="32" spans="1:12" x14ac:dyDescent="0.25">
      <c r="A32">
        <f t="shared" ca="1" si="0"/>
        <v>3</v>
      </c>
      <c r="B32">
        <f t="shared" ca="1" si="1"/>
        <v>0.96317098341908403</v>
      </c>
      <c r="C32">
        <f t="shared" ca="1" si="2"/>
        <v>2</v>
      </c>
      <c r="D32">
        <f t="shared" ca="1" si="3"/>
        <v>9</v>
      </c>
      <c r="E32">
        <f t="shared" ca="1" si="4"/>
        <v>5</v>
      </c>
      <c r="F32" t="str">
        <f t="shared" ca="1" si="5"/>
        <v>( 9 · 2 ) · 5 =</v>
      </c>
      <c r="G32" t="str">
        <f t="shared" ca="1" si="6"/>
        <v>9 · ( 2 · 5 ) = 9 · 10 = 90</v>
      </c>
      <c r="I32">
        <f t="shared" ca="1" si="7"/>
        <v>7</v>
      </c>
      <c r="J32">
        <f t="shared" ca="1" si="8"/>
        <v>9</v>
      </c>
    </row>
    <row r="33" spans="1:10" x14ac:dyDescent="0.25">
      <c r="A33">
        <f t="shared" ca="1" si="0"/>
        <v>10</v>
      </c>
      <c r="B33">
        <f t="shared" ca="1" si="1"/>
        <v>0.82578463315027562</v>
      </c>
      <c r="C33">
        <f t="shared" ca="1" si="2"/>
        <v>5</v>
      </c>
      <c r="D33">
        <f t="shared" ca="1" si="3"/>
        <v>39</v>
      </c>
      <c r="E33">
        <f t="shared" ca="1" si="4"/>
        <v>200</v>
      </c>
      <c r="F33" t="str">
        <f t="shared" ca="1" si="5"/>
        <v>( 39 · 5 ) · 200 =</v>
      </c>
      <c r="G33" t="str">
        <f t="shared" ca="1" si="6"/>
        <v>39 · ( 5 · 200 ) = 39 · 1000 = 39000</v>
      </c>
      <c r="I33">
        <f t="shared" ca="1" si="7"/>
        <v>10</v>
      </c>
      <c r="J33">
        <f t="shared" ca="1" si="8"/>
        <v>39</v>
      </c>
    </row>
    <row r="34" spans="1:10" x14ac:dyDescent="0.25">
      <c r="A34">
        <f t="shared" ca="1" si="0"/>
        <v>30</v>
      </c>
      <c r="B34">
        <f t="shared" ca="1" si="1"/>
        <v>0.29377474696533856</v>
      </c>
      <c r="C34">
        <f t="shared" ca="1" si="2"/>
        <v>20</v>
      </c>
      <c r="D34">
        <f t="shared" ca="1" si="3"/>
        <v>21</v>
      </c>
      <c r="E34">
        <f t="shared" ca="1" si="4"/>
        <v>5</v>
      </c>
      <c r="F34" t="str">
        <f t="shared" ca="1" si="5"/>
        <v>( 21 · 20 ) · 5 =</v>
      </c>
      <c r="G34" t="str">
        <f t="shared" ca="1" si="6"/>
        <v>21 · ( 20 · 5 ) = 21 · 100 = 2100</v>
      </c>
      <c r="I34">
        <f t="shared" ca="1" si="7"/>
        <v>1</v>
      </c>
      <c r="J34">
        <f t="shared" ca="1" si="8"/>
        <v>21</v>
      </c>
    </row>
    <row r="35" spans="1:10" x14ac:dyDescent="0.25">
      <c r="A35">
        <f t="shared" ca="1" si="0"/>
        <v>9</v>
      </c>
      <c r="B35">
        <f t="shared" ca="1" si="1"/>
        <v>0.83663985570375166</v>
      </c>
      <c r="C35">
        <f t="shared" ca="1" si="2"/>
        <v>200</v>
      </c>
      <c r="D35">
        <f t="shared" ca="1" si="3"/>
        <v>34</v>
      </c>
      <c r="E35">
        <f t="shared" ca="1" si="4"/>
        <v>5</v>
      </c>
      <c r="F35" t="str">
        <f t="shared" ca="1" si="5"/>
        <v>( 34 · 200 ) · 5 =</v>
      </c>
      <c r="G35" t="str">
        <f t="shared" ca="1" si="6"/>
        <v>34 · ( 200 · 5 ) = 34 · 1000 = 34000</v>
      </c>
      <c r="I35">
        <f t="shared" ca="1" si="7"/>
        <v>9</v>
      </c>
      <c r="J35">
        <f t="shared" ca="1" si="8"/>
        <v>34</v>
      </c>
    </row>
    <row r="36" spans="1:10" x14ac:dyDescent="0.25">
      <c r="A36">
        <f t="shared" ca="1" si="0"/>
        <v>14</v>
      </c>
      <c r="B36">
        <f t="shared" ca="1" si="1"/>
        <v>0.68384600193172917</v>
      </c>
      <c r="C36">
        <f t="shared" ca="1" si="2"/>
        <v>500</v>
      </c>
      <c r="D36">
        <f t="shared" ca="1" si="3"/>
        <v>44</v>
      </c>
      <c r="E36">
        <f t="shared" ca="1" si="4"/>
        <v>2</v>
      </c>
      <c r="F36" t="str">
        <f t="shared" ca="1" si="5"/>
        <v>( 44 · 500 ) · 2 =</v>
      </c>
      <c r="G36" t="str">
        <f t="shared" ca="1" si="6"/>
        <v>44 · ( 500 · 2 ) = 44 · 1000 = 44000</v>
      </c>
      <c r="I36">
        <f t="shared" ca="1" si="7"/>
        <v>13</v>
      </c>
      <c r="J36">
        <f t="shared" ca="1" si="8"/>
        <v>44</v>
      </c>
    </row>
    <row r="37" spans="1:10" x14ac:dyDescent="0.25">
      <c r="A37">
        <f t="shared" ca="1" si="0"/>
        <v>36</v>
      </c>
      <c r="B37">
        <f t="shared" ca="1" si="1"/>
        <v>1.3926802149635598E-2</v>
      </c>
      <c r="C37">
        <f t="shared" ca="1" si="2"/>
        <v>2</v>
      </c>
      <c r="D37">
        <f t="shared" ca="1" si="3"/>
        <v>44</v>
      </c>
      <c r="E37">
        <f t="shared" ca="1" si="4"/>
        <v>5</v>
      </c>
      <c r="F37" t="str">
        <f t="shared" ca="1" si="5"/>
        <v>( 44 · 2 ) · 5 =</v>
      </c>
      <c r="G37" t="str">
        <f t="shared" ca="1" si="6"/>
        <v>44 · ( 2 · 5 ) = 44 · 10 = 440</v>
      </c>
      <c r="I37">
        <f t="shared" ca="1" si="7"/>
        <v>7</v>
      </c>
      <c r="J37">
        <f t="shared" ca="1" si="8"/>
        <v>44</v>
      </c>
    </row>
    <row r="38" spans="1:10" x14ac:dyDescent="0.25">
      <c r="A38">
        <f t="shared" ca="1" si="0"/>
        <v>17</v>
      </c>
      <c r="B38">
        <f t="shared" ca="1" si="1"/>
        <v>0.57044092469545016</v>
      </c>
      <c r="C38">
        <f t="shared" ca="1" si="2"/>
        <v>2</v>
      </c>
      <c r="D38">
        <f t="shared" ca="1" si="3"/>
        <v>49</v>
      </c>
      <c r="E38">
        <f t="shared" ca="1" si="4"/>
        <v>5</v>
      </c>
      <c r="F38" t="str">
        <f t="shared" ca="1" si="5"/>
        <v>( 49 · 2 ) · 5 =</v>
      </c>
      <c r="G38" t="str">
        <f t="shared" ca="1" si="6"/>
        <v>49 · ( 2 · 5 ) = 49 · 10 = 490</v>
      </c>
      <c r="I38">
        <f t="shared" ca="1" si="7"/>
        <v>7</v>
      </c>
      <c r="J38">
        <f t="shared" ca="1" si="8"/>
        <v>49</v>
      </c>
    </row>
    <row r="39" spans="1:10" ht="15.5" x14ac:dyDescent="0.35">
      <c r="B39" s="1"/>
    </row>
    <row r="41" spans="1:10" ht="15.5" x14ac:dyDescent="0.35">
      <c r="B41" s="2"/>
    </row>
    <row r="43" spans="1:10" ht="15.5" x14ac:dyDescent="0.35">
      <c r="B43" s="1"/>
    </row>
    <row r="44" spans="1:10" ht="15.5" x14ac:dyDescent="0.35">
      <c r="B44" s="1"/>
    </row>
    <row r="45" spans="1:10" ht="15.5" x14ac:dyDescent="0.35">
      <c r="B45" s="1"/>
    </row>
    <row r="46" spans="1:10" ht="15.5" x14ac:dyDescent="0.35">
      <c r="B46" s="1"/>
    </row>
    <row r="47" spans="1:10" ht="15.5" x14ac:dyDescent="0.35">
      <c r="B47" s="1"/>
    </row>
    <row r="48" spans="1:10" ht="15.5" x14ac:dyDescent="0.35">
      <c r="B48" s="1"/>
    </row>
    <row r="49" spans="2:2" ht="15.5" x14ac:dyDescent="0.35">
      <c r="B49" s="1"/>
    </row>
    <row r="51" spans="2:2" ht="15.5" x14ac:dyDescent="0.35">
      <c r="B51" s="2"/>
    </row>
    <row r="53" spans="2:2" ht="15.5" x14ac:dyDescent="0.35">
      <c r="B53" s="1"/>
    </row>
    <row r="54" spans="2:2" ht="15.5" x14ac:dyDescent="0.35">
      <c r="B54" s="1"/>
    </row>
    <row r="55" spans="2:2" ht="15.5" x14ac:dyDescent="0.35">
      <c r="B55" s="1"/>
    </row>
    <row r="56" spans="2:2" ht="15.5" x14ac:dyDescent="0.35">
      <c r="B56" s="1"/>
    </row>
    <row r="57" spans="2:2" ht="15.5" x14ac:dyDescent="0.35">
      <c r="B57" s="1"/>
    </row>
    <row r="58" spans="2:2" ht="15.5" x14ac:dyDescent="0.35">
      <c r="B58" s="1"/>
    </row>
    <row r="59" spans="2:2" ht="15.5" x14ac:dyDescent="0.35">
      <c r="B59" s="1"/>
    </row>
    <row r="61" spans="2:2" ht="15.5" x14ac:dyDescent="0.35">
      <c r="B61" s="2"/>
    </row>
    <row r="63" spans="2:2" ht="15.5" x14ac:dyDescent="0.35">
      <c r="B63" s="1"/>
    </row>
    <row r="64" spans="2:2" ht="15.5" x14ac:dyDescent="0.35">
      <c r="B64" s="1"/>
    </row>
    <row r="65" spans="2:2" ht="15.5" x14ac:dyDescent="0.35">
      <c r="B65" s="1"/>
    </row>
    <row r="66" spans="2:2" ht="15.5" x14ac:dyDescent="0.35">
      <c r="B66" s="1"/>
    </row>
    <row r="67" spans="2:2" ht="15.5" x14ac:dyDescent="0.35">
      <c r="B67" s="1"/>
    </row>
    <row r="68" spans="2:2" ht="15.5" x14ac:dyDescent="0.35">
      <c r="B68" s="1"/>
    </row>
    <row r="69" spans="2:2" ht="15.5" x14ac:dyDescent="0.35">
      <c r="B69" s="1"/>
    </row>
    <row r="71" spans="2:2" ht="15.5" x14ac:dyDescent="0.35">
      <c r="B71" s="2"/>
    </row>
    <row r="73" spans="2:2" ht="15.5" x14ac:dyDescent="0.35">
      <c r="B73" s="1"/>
    </row>
    <row r="74" spans="2:2" ht="15.5" x14ac:dyDescent="0.35">
      <c r="B74" s="1"/>
    </row>
    <row r="75" spans="2:2" ht="15.5" x14ac:dyDescent="0.35">
      <c r="B75" s="1"/>
    </row>
    <row r="76" spans="2:2" ht="15.5" x14ac:dyDescent="0.35">
      <c r="B76" s="1"/>
    </row>
    <row r="77" spans="2:2" ht="15.5" x14ac:dyDescent="0.35">
      <c r="B77" s="1"/>
    </row>
    <row r="78" spans="2:2" ht="15.5" x14ac:dyDescent="0.35">
      <c r="B78" s="1"/>
    </row>
    <row r="79" spans="2:2" ht="15.5" x14ac:dyDescent="0.35">
      <c r="B79" s="1"/>
    </row>
    <row r="81" spans="2:2" ht="15.5" x14ac:dyDescent="0.35">
      <c r="B81" s="2"/>
    </row>
    <row r="83" spans="2:2" ht="15.5" x14ac:dyDescent="0.35">
      <c r="B83" s="1"/>
    </row>
    <row r="84" spans="2:2" ht="15.5" x14ac:dyDescent="0.35">
      <c r="B84" s="1"/>
    </row>
    <row r="85" spans="2:2" ht="15.5" x14ac:dyDescent="0.35">
      <c r="B85" s="1"/>
    </row>
    <row r="86" spans="2:2" ht="15.5" x14ac:dyDescent="0.35">
      <c r="B86" s="1"/>
    </row>
    <row r="87" spans="2:2" ht="15.5" x14ac:dyDescent="0.35">
      <c r="B87" s="1"/>
    </row>
    <row r="88" spans="2:2" ht="15.5" x14ac:dyDescent="0.35">
      <c r="B88" s="1"/>
    </row>
    <row r="89" spans="2:2" ht="15.5" x14ac:dyDescent="0.35">
      <c r="B89" s="1"/>
    </row>
    <row r="91" spans="2:2" ht="15.5" x14ac:dyDescent="0.35">
      <c r="B91" s="2"/>
    </row>
    <row r="93" spans="2:2" ht="15.5" x14ac:dyDescent="0.35">
      <c r="B93" s="1"/>
    </row>
    <row r="94" spans="2:2" ht="15.5" x14ac:dyDescent="0.35">
      <c r="B94" s="1"/>
    </row>
    <row r="95" spans="2:2" ht="15.5" x14ac:dyDescent="0.35">
      <c r="B95" s="1"/>
    </row>
    <row r="96" spans="2:2" ht="15.5" x14ac:dyDescent="0.35">
      <c r="B96" s="1"/>
    </row>
    <row r="97" spans="2:2" ht="15.5" x14ac:dyDescent="0.35">
      <c r="B97" s="1"/>
    </row>
    <row r="98" spans="2:2" ht="15.5" x14ac:dyDescent="0.35">
      <c r="B98" s="1"/>
    </row>
    <row r="99" spans="2:2" ht="15.5" x14ac:dyDescent="0.35">
      <c r="B99" s="1"/>
    </row>
    <row r="101" spans="2:2" ht="15.5" x14ac:dyDescent="0.35">
      <c r="B101" s="2"/>
    </row>
    <row r="103" spans="2:2" ht="15.5" x14ac:dyDescent="0.35">
      <c r="B103" s="1"/>
    </row>
    <row r="104" spans="2:2" ht="15.5" x14ac:dyDescent="0.35">
      <c r="B104" s="1"/>
    </row>
    <row r="105" spans="2:2" ht="15.5" x14ac:dyDescent="0.35">
      <c r="B105" s="1"/>
    </row>
    <row r="106" spans="2:2" ht="15.5" x14ac:dyDescent="0.35">
      <c r="B106" s="1"/>
    </row>
    <row r="107" spans="2:2" ht="15.5" x14ac:dyDescent="0.35">
      <c r="B107" s="1"/>
    </row>
    <row r="108" spans="2:2" ht="15.5" x14ac:dyDescent="0.35">
      <c r="B108" s="1"/>
    </row>
    <row r="109" spans="2:2" ht="15.5" x14ac:dyDescent="0.35">
      <c r="B109" s="1"/>
    </row>
    <row r="113" spans="2:2" ht="15.5" x14ac:dyDescent="0.35">
      <c r="B113" s="1"/>
    </row>
    <row r="114" spans="2:2" ht="15.5" x14ac:dyDescent="0.35">
      <c r="B114" s="1"/>
    </row>
    <row r="115" spans="2:2" ht="15.5" x14ac:dyDescent="0.35">
      <c r="B115" s="1"/>
    </row>
    <row r="116" spans="2:2" ht="15.5" x14ac:dyDescent="0.35">
      <c r="B116" s="1"/>
    </row>
    <row r="117" spans="2:2" ht="15.5" x14ac:dyDescent="0.35">
      <c r="B117" s="1"/>
    </row>
    <row r="118" spans="2:2" ht="15.5" x14ac:dyDescent="0.35">
      <c r="B118" s="1"/>
    </row>
    <row r="119" spans="2:2" ht="15.5" x14ac:dyDescent="0.35">
      <c r="B119" s="1"/>
    </row>
    <row r="123" spans="2:2" ht="15.5" x14ac:dyDescent="0.35">
      <c r="B123" s="1"/>
    </row>
    <row r="124" spans="2:2" ht="15.5" x14ac:dyDescent="0.35">
      <c r="B124" s="1"/>
    </row>
    <row r="125" spans="2:2" ht="15.5" x14ac:dyDescent="0.35">
      <c r="B125" s="1"/>
    </row>
    <row r="126" spans="2:2" ht="15.5" x14ac:dyDescent="0.35">
      <c r="B126" s="1"/>
    </row>
    <row r="127" spans="2:2" ht="15.5" x14ac:dyDescent="0.35">
      <c r="B127" s="1"/>
    </row>
    <row r="128" spans="2:2" ht="15.5" x14ac:dyDescent="0.35">
      <c r="B128" s="1"/>
    </row>
    <row r="129" spans="2:2" ht="15.5" x14ac:dyDescent="0.35">
      <c r="B129" s="1"/>
    </row>
    <row r="133" spans="2:2" ht="15.5" x14ac:dyDescent="0.35">
      <c r="B133" s="1"/>
    </row>
    <row r="134" spans="2:2" ht="15.5" x14ac:dyDescent="0.35">
      <c r="B134" s="1"/>
    </row>
    <row r="135" spans="2:2" ht="15.5" x14ac:dyDescent="0.35">
      <c r="B135" s="1"/>
    </row>
    <row r="136" spans="2:2" ht="15.5" x14ac:dyDescent="0.35">
      <c r="B136" s="1"/>
    </row>
    <row r="137" spans="2:2" ht="15.5" x14ac:dyDescent="0.35">
      <c r="B137" s="1"/>
    </row>
    <row r="138" spans="2:2" ht="15.5" x14ac:dyDescent="0.35">
      <c r="B138" s="1"/>
    </row>
    <row r="139" spans="2:2" ht="15.5" x14ac:dyDescent="0.35">
      <c r="B139" s="1"/>
    </row>
    <row r="143" spans="2:2" ht="15.5" x14ac:dyDescent="0.35">
      <c r="B143" s="1"/>
    </row>
    <row r="144" spans="2:2" ht="15.5" x14ac:dyDescent="0.35">
      <c r="B144" s="1"/>
    </row>
    <row r="145" spans="2:2" ht="15.5" x14ac:dyDescent="0.35">
      <c r="B145" s="1"/>
    </row>
    <row r="146" spans="2:2" ht="15.5" x14ac:dyDescent="0.35">
      <c r="B146" s="1"/>
    </row>
    <row r="147" spans="2:2" ht="15.5" x14ac:dyDescent="0.35">
      <c r="B147" s="1"/>
    </row>
    <row r="148" spans="2:2" ht="15.5" x14ac:dyDescent="0.35">
      <c r="B148" s="1"/>
    </row>
    <row r="149" spans="2:2" ht="15.5" x14ac:dyDescent="0.35">
      <c r="B149" s="1"/>
    </row>
    <row r="153" spans="2:2" ht="15.5" x14ac:dyDescent="0.35">
      <c r="B153" s="1"/>
    </row>
    <row r="154" spans="2:2" ht="15.5" x14ac:dyDescent="0.35">
      <c r="B154" s="1"/>
    </row>
    <row r="155" spans="2:2" ht="15.5" x14ac:dyDescent="0.35">
      <c r="B155" s="1"/>
    </row>
    <row r="156" spans="2:2" ht="15.5" x14ac:dyDescent="0.35">
      <c r="B156" s="1"/>
    </row>
    <row r="157" spans="2:2" ht="15.5" x14ac:dyDescent="0.35">
      <c r="B157" s="1"/>
    </row>
    <row r="158" spans="2:2" ht="15.5" x14ac:dyDescent="0.35">
      <c r="B158" s="1"/>
    </row>
    <row r="159" spans="2:2" ht="15.5" x14ac:dyDescent="0.35">
      <c r="B159" s="1"/>
    </row>
    <row r="161" spans="2:2" ht="15.5" x14ac:dyDescent="0.35">
      <c r="B161" s="2"/>
    </row>
    <row r="163" spans="2:2" ht="15.5" x14ac:dyDescent="0.35">
      <c r="B163" s="1"/>
    </row>
    <row r="164" spans="2:2" ht="15.5" x14ac:dyDescent="0.35">
      <c r="B164" s="1"/>
    </row>
    <row r="165" spans="2:2" ht="15.5" x14ac:dyDescent="0.35">
      <c r="B165" s="1"/>
    </row>
    <row r="166" spans="2:2" ht="15.5" x14ac:dyDescent="0.35">
      <c r="B166" s="1"/>
    </row>
    <row r="167" spans="2:2" ht="15.5" x14ac:dyDescent="0.35">
      <c r="B167" s="1"/>
    </row>
    <row r="168" spans="2:2" ht="15.5" x14ac:dyDescent="0.35">
      <c r="B168" s="1"/>
    </row>
    <row r="169" spans="2:2" ht="15.5" x14ac:dyDescent="0.35">
      <c r="B169" s="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2F8C0-0A4E-4F91-9B4B-771180C040A8}">
  <dimension ref="A1:M169"/>
  <sheetViews>
    <sheetView workbookViewId="0"/>
  </sheetViews>
  <sheetFormatPr baseColWidth="10" defaultRowHeight="12.5" x14ac:dyDescent="0.25"/>
  <cols>
    <col min="2" max="2" width="35" customWidth="1"/>
    <col min="5" max="5" width="11.453125" style="3" customWidth="1"/>
    <col min="7" max="8" width="13.36328125" bestFit="1" customWidth="1"/>
  </cols>
  <sheetData>
    <row r="1" spans="1:13" x14ac:dyDescent="0.25">
      <c r="A1">
        <v>37</v>
      </c>
      <c r="C1" s="3" t="s">
        <v>2</v>
      </c>
      <c r="D1" s="3" t="s">
        <v>3</v>
      </c>
    </row>
    <row r="2" spans="1:13" ht="15.5" x14ac:dyDescent="0.35">
      <c r="A2">
        <f ca="1">ROUND(RAND()*(A1-1)+0.5,0)</f>
        <v>32</v>
      </c>
      <c r="B2">
        <f t="shared" ref="B2:B37" ca="1" si="0">MOD(B1+$A$2,$A$1)</f>
        <v>32</v>
      </c>
      <c r="C2">
        <f ca="1">ROUND(RAND()*8+1,0)</f>
        <v>9</v>
      </c>
      <c r="D2">
        <f ca="1">C2+ROUND(RAND()*8+1,0)*10</f>
        <v>39</v>
      </c>
      <c r="E2" s="3">
        <f ca="1">ROUND(RAND()*8+1,0)+(10-C2)+ROUND(RAND()*8+1,0)*10</f>
        <v>66</v>
      </c>
      <c r="F2">
        <f ca="1">(10-C2)+ROUND(RAND()*8+1,0)*10</f>
        <v>51</v>
      </c>
      <c r="G2" t="str">
        <f ca="1">D2&amp;" + "&amp;E2&amp;" + "&amp;F2&amp;" ="</f>
        <v>39 + 66 + 51 =</v>
      </c>
      <c r="H2" t="str">
        <f ca="1">D2&amp;" + "&amp;F2&amp;" + "&amp;E2&amp;" = "&amp;D2+F2&amp;" + "&amp;E2&amp;" = "&amp;D2+E2+F2</f>
        <v>39 + 51 + 66 = 90 + 66 = 156</v>
      </c>
      <c r="M2" s="2"/>
    </row>
    <row r="3" spans="1:13" ht="15.5" x14ac:dyDescent="0.35">
      <c r="B3">
        <f t="shared" ca="1" si="0"/>
        <v>27</v>
      </c>
      <c r="C3">
        <f t="shared" ref="C3:C38" ca="1" si="1">ROUND(RAND()*8+1,0)</f>
        <v>2</v>
      </c>
      <c r="D3">
        <f t="shared" ref="D3:D38" ca="1" si="2">C3+ROUND(RAND()*8+1,0)*10</f>
        <v>52</v>
      </c>
      <c r="E3" s="3">
        <f t="shared" ref="E3:E38" ca="1" si="3">ROUND(RAND()*8+1,0)+(10-C3)+ROUND(RAND()*8+1,0)*10</f>
        <v>40</v>
      </c>
      <c r="F3">
        <f t="shared" ref="F3:F38" ca="1" si="4">(10-C3)+ROUND(RAND()*8+1,0)*10</f>
        <v>48</v>
      </c>
      <c r="G3" t="str">
        <f t="shared" ref="G3:G38" ca="1" si="5">D3&amp;" + "&amp;E3&amp;" + "&amp;F3&amp;" ="</f>
        <v>52 + 40 + 48 =</v>
      </c>
      <c r="H3" t="str">
        <f t="shared" ref="H3:H38" ca="1" si="6">D3&amp;" + "&amp;F3&amp;" + "&amp;E3&amp;" = "&amp;D3+F3&amp;" + "&amp;E3&amp;" = "&amp;D3+E3+F3</f>
        <v>52 + 48 + 40 = 100 + 40 = 140</v>
      </c>
      <c r="M3" s="2"/>
    </row>
    <row r="4" spans="1:13" ht="15.5" x14ac:dyDescent="0.35">
      <c r="B4">
        <f t="shared" ca="1" si="0"/>
        <v>22</v>
      </c>
      <c r="C4">
        <f t="shared" ca="1" si="1"/>
        <v>1</v>
      </c>
      <c r="D4">
        <f t="shared" ca="1" si="2"/>
        <v>21</v>
      </c>
      <c r="E4" s="3">
        <f t="shared" ca="1" si="3"/>
        <v>46</v>
      </c>
      <c r="F4">
        <f t="shared" ca="1" si="4"/>
        <v>49</v>
      </c>
      <c r="G4" t="str">
        <f t="shared" ca="1" si="5"/>
        <v>21 + 46 + 49 =</v>
      </c>
      <c r="H4" t="str">
        <f t="shared" ca="1" si="6"/>
        <v>21 + 49 + 46 = 70 + 46 = 116</v>
      </c>
      <c r="M4" s="2"/>
    </row>
    <row r="5" spans="1:13" ht="15.5" x14ac:dyDescent="0.35">
      <c r="B5">
        <f t="shared" ca="1" si="0"/>
        <v>17</v>
      </c>
      <c r="C5">
        <f t="shared" ca="1" si="1"/>
        <v>3</v>
      </c>
      <c r="D5">
        <f t="shared" ca="1" si="2"/>
        <v>73</v>
      </c>
      <c r="E5" s="3">
        <f t="shared" ca="1" si="3"/>
        <v>54</v>
      </c>
      <c r="F5">
        <f t="shared" ca="1" si="4"/>
        <v>37</v>
      </c>
      <c r="G5" t="str">
        <f t="shared" ca="1" si="5"/>
        <v>73 + 54 + 37 =</v>
      </c>
      <c r="H5" t="str">
        <f t="shared" ca="1" si="6"/>
        <v>73 + 37 + 54 = 110 + 54 = 164</v>
      </c>
      <c r="M5" s="2"/>
    </row>
    <row r="6" spans="1:13" ht="15.5" x14ac:dyDescent="0.35">
      <c r="B6">
        <f t="shared" ca="1" si="0"/>
        <v>12</v>
      </c>
      <c r="C6">
        <f t="shared" ca="1" si="1"/>
        <v>3</v>
      </c>
      <c r="D6">
        <f t="shared" ca="1" si="2"/>
        <v>83</v>
      </c>
      <c r="E6" s="3">
        <f t="shared" ca="1" si="3"/>
        <v>60</v>
      </c>
      <c r="F6">
        <f t="shared" ca="1" si="4"/>
        <v>27</v>
      </c>
      <c r="G6" t="str">
        <f t="shared" ca="1" si="5"/>
        <v>83 + 60 + 27 =</v>
      </c>
      <c r="H6" t="str">
        <f t="shared" ca="1" si="6"/>
        <v>83 + 27 + 60 = 110 + 60 = 170</v>
      </c>
      <c r="M6" s="2"/>
    </row>
    <row r="7" spans="1:13" ht="15.5" x14ac:dyDescent="0.35">
      <c r="B7">
        <f t="shared" ca="1" si="0"/>
        <v>7</v>
      </c>
      <c r="C7">
        <f t="shared" ca="1" si="1"/>
        <v>7</v>
      </c>
      <c r="D7">
        <f t="shared" ca="1" si="2"/>
        <v>57</v>
      </c>
      <c r="E7" s="3">
        <f t="shared" ca="1" si="3"/>
        <v>100</v>
      </c>
      <c r="F7">
        <f t="shared" ca="1" si="4"/>
        <v>63</v>
      </c>
      <c r="G7" t="str">
        <f t="shared" ca="1" si="5"/>
        <v>57 + 100 + 63 =</v>
      </c>
      <c r="H7" t="str">
        <f t="shared" ca="1" si="6"/>
        <v>57 + 63 + 100 = 120 + 100 = 220</v>
      </c>
      <c r="M7" s="2"/>
    </row>
    <row r="8" spans="1:13" ht="15.5" x14ac:dyDescent="0.35">
      <c r="B8">
        <f t="shared" ca="1" si="0"/>
        <v>2</v>
      </c>
      <c r="C8">
        <f t="shared" ca="1" si="1"/>
        <v>5</v>
      </c>
      <c r="D8">
        <f t="shared" ca="1" si="2"/>
        <v>55</v>
      </c>
      <c r="E8" s="3">
        <f t="shared" ca="1" si="3"/>
        <v>21</v>
      </c>
      <c r="F8">
        <f t="shared" ca="1" si="4"/>
        <v>65</v>
      </c>
      <c r="G8" t="str">
        <f t="shared" ca="1" si="5"/>
        <v>55 + 21 + 65 =</v>
      </c>
      <c r="H8" t="str">
        <f t="shared" ca="1" si="6"/>
        <v>55 + 65 + 21 = 120 + 21 = 141</v>
      </c>
      <c r="M8" s="2"/>
    </row>
    <row r="9" spans="1:13" ht="15.5" x14ac:dyDescent="0.35">
      <c r="B9">
        <f t="shared" ca="1" si="0"/>
        <v>34</v>
      </c>
      <c r="C9">
        <f t="shared" ca="1" si="1"/>
        <v>6</v>
      </c>
      <c r="D9">
        <f t="shared" ca="1" si="2"/>
        <v>46</v>
      </c>
      <c r="E9" s="3">
        <f t="shared" ca="1" si="3"/>
        <v>37</v>
      </c>
      <c r="F9">
        <f t="shared" ca="1" si="4"/>
        <v>44</v>
      </c>
      <c r="G9" t="str">
        <f t="shared" ca="1" si="5"/>
        <v>46 + 37 + 44 =</v>
      </c>
      <c r="H9" t="str">
        <f t="shared" ca="1" si="6"/>
        <v>46 + 44 + 37 = 90 + 37 = 127</v>
      </c>
      <c r="M9" s="2"/>
    </row>
    <row r="10" spans="1:13" ht="15.5" x14ac:dyDescent="0.35">
      <c r="B10">
        <f t="shared" ca="1" si="0"/>
        <v>29</v>
      </c>
      <c r="C10">
        <f t="shared" ca="1" si="1"/>
        <v>9</v>
      </c>
      <c r="D10">
        <f t="shared" ca="1" si="2"/>
        <v>49</v>
      </c>
      <c r="E10" s="3">
        <f t="shared" ca="1" si="3"/>
        <v>76</v>
      </c>
      <c r="F10">
        <f t="shared" ca="1" si="4"/>
        <v>61</v>
      </c>
      <c r="G10" t="str">
        <f t="shared" ca="1" si="5"/>
        <v>49 + 76 + 61 =</v>
      </c>
      <c r="H10" t="str">
        <f t="shared" ca="1" si="6"/>
        <v>49 + 61 + 76 = 110 + 76 = 186</v>
      </c>
      <c r="M10" s="2"/>
    </row>
    <row r="11" spans="1:13" ht="15.5" x14ac:dyDescent="0.35">
      <c r="B11">
        <f t="shared" ca="1" si="0"/>
        <v>24</v>
      </c>
      <c r="C11">
        <f t="shared" ca="1" si="1"/>
        <v>1</v>
      </c>
      <c r="D11">
        <f t="shared" ca="1" si="2"/>
        <v>41</v>
      </c>
      <c r="E11" s="3">
        <f t="shared" ca="1" si="3"/>
        <v>23</v>
      </c>
      <c r="F11">
        <f t="shared" ca="1" si="4"/>
        <v>89</v>
      </c>
      <c r="G11" t="str">
        <f t="shared" ca="1" si="5"/>
        <v>41 + 23 + 89 =</v>
      </c>
      <c r="H11" t="str">
        <f t="shared" ca="1" si="6"/>
        <v>41 + 89 + 23 = 130 + 23 = 153</v>
      </c>
      <c r="M11" s="2"/>
    </row>
    <row r="12" spans="1:13" ht="15.5" x14ac:dyDescent="0.35">
      <c r="B12">
        <f t="shared" ca="1" si="0"/>
        <v>19</v>
      </c>
      <c r="C12">
        <f t="shared" ca="1" si="1"/>
        <v>4</v>
      </c>
      <c r="D12">
        <f t="shared" ca="1" si="2"/>
        <v>54</v>
      </c>
      <c r="E12" s="3">
        <f t="shared" ca="1" si="3"/>
        <v>62</v>
      </c>
      <c r="F12">
        <f t="shared" ca="1" si="4"/>
        <v>56</v>
      </c>
      <c r="G12" t="str">
        <f t="shared" ca="1" si="5"/>
        <v>54 + 62 + 56 =</v>
      </c>
      <c r="H12" t="str">
        <f t="shared" ca="1" si="6"/>
        <v>54 + 56 + 62 = 110 + 62 = 172</v>
      </c>
      <c r="M12" s="2"/>
    </row>
    <row r="13" spans="1:13" ht="15.5" x14ac:dyDescent="0.35">
      <c r="B13">
        <f t="shared" ca="1" si="0"/>
        <v>14</v>
      </c>
      <c r="C13">
        <f t="shared" ca="1" si="1"/>
        <v>3</v>
      </c>
      <c r="D13">
        <f t="shared" ca="1" si="2"/>
        <v>63</v>
      </c>
      <c r="E13" s="3">
        <f t="shared" ca="1" si="3"/>
        <v>38</v>
      </c>
      <c r="F13">
        <f t="shared" ca="1" si="4"/>
        <v>47</v>
      </c>
      <c r="G13" t="str">
        <f t="shared" ca="1" si="5"/>
        <v>63 + 38 + 47 =</v>
      </c>
      <c r="H13" t="str">
        <f t="shared" ca="1" si="6"/>
        <v>63 + 47 + 38 = 110 + 38 = 148</v>
      </c>
      <c r="M13" s="2"/>
    </row>
    <row r="14" spans="1:13" ht="15.5" x14ac:dyDescent="0.35">
      <c r="B14">
        <f t="shared" ca="1" si="0"/>
        <v>9</v>
      </c>
      <c r="C14">
        <f t="shared" ca="1" si="1"/>
        <v>9</v>
      </c>
      <c r="D14">
        <f t="shared" ca="1" si="2"/>
        <v>29</v>
      </c>
      <c r="E14" s="3">
        <f t="shared" ca="1" si="3"/>
        <v>87</v>
      </c>
      <c r="F14">
        <f t="shared" ca="1" si="4"/>
        <v>91</v>
      </c>
      <c r="G14" t="str">
        <f t="shared" ca="1" si="5"/>
        <v>29 + 87 + 91 =</v>
      </c>
      <c r="H14" t="str">
        <f t="shared" ca="1" si="6"/>
        <v>29 + 91 + 87 = 120 + 87 = 207</v>
      </c>
      <c r="M14" s="2"/>
    </row>
    <row r="15" spans="1:13" ht="15.5" x14ac:dyDescent="0.35">
      <c r="B15">
        <f t="shared" ca="1" si="0"/>
        <v>4</v>
      </c>
      <c r="C15">
        <f t="shared" ca="1" si="1"/>
        <v>4</v>
      </c>
      <c r="D15">
        <f t="shared" ca="1" si="2"/>
        <v>64</v>
      </c>
      <c r="E15" s="3">
        <f t="shared" ca="1" si="3"/>
        <v>65</v>
      </c>
      <c r="F15">
        <f t="shared" ca="1" si="4"/>
        <v>26</v>
      </c>
      <c r="G15" t="str">
        <f t="shared" ca="1" si="5"/>
        <v>64 + 65 + 26 =</v>
      </c>
      <c r="H15" t="str">
        <f t="shared" ca="1" si="6"/>
        <v>64 + 26 + 65 = 90 + 65 = 155</v>
      </c>
      <c r="M15" s="2"/>
    </row>
    <row r="16" spans="1:13" ht="15.5" x14ac:dyDescent="0.35">
      <c r="B16">
        <f t="shared" ca="1" si="0"/>
        <v>36</v>
      </c>
      <c r="C16">
        <f t="shared" ca="1" si="1"/>
        <v>4</v>
      </c>
      <c r="D16">
        <f t="shared" ca="1" si="2"/>
        <v>44</v>
      </c>
      <c r="E16" s="3">
        <f t="shared" ca="1" si="3"/>
        <v>71</v>
      </c>
      <c r="F16">
        <f t="shared" ca="1" si="4"/>
        <v>46</v>
      </c>
      <c r="G16" t="str">
        <f t="shared" ca="1" si="5"/>
        <v>44 + 71 + 46 =</v>
      </c>
      <c r="H16" t="str">
        <f t="shared" ca="1" si="6"/>
        <v>44 + 46 + 71 = 90 + 71 = 161</v>
      </c>
      <c r="M16" s="2"/>
    </row>
    <row r="17" spans="2:13" ht="15.5" x14ac:dyDescent="0.35">
      <c r="B17">
        <f t="shared" ca="1" si="0"/>
        <v>31</v>
      </c>
      <c r="C17">
        <f t="shared" ca="1" si="1"/>
        <v>4</v>
      </c>
      <c r="D17">
        <f t="shared" ca="1" si="2"/>
        <v>54</v>
      </c>
      <c r="E17" s="3">
        <f t="shared" ca="1" si="3"/>
        <v>77</v>
      </c>
      <c r="F17">
        <f t="shared" ca="1" si="4"/>
        <v>76</v>
      </c>
      <c r="G17" t="str">
        <f t="shared" ca="1" si="5"/>
        <v>54 + 77 + 76 =</v>
      </c>
      <c r="H17" t="str">
        <f t="shared" ca="1" si="6"/>
        <v>54 + 76 + 77 = 130 + 77 = 207</v>
      </c>
      <c r="M17" s="2"/>
    </row>
    <row r="18" spans="2:13" ht="15.5" x14ac:dyDescent="0.35">
      <c r="B18">
        <f t="shared" ca="1" si="0"/>
        <v>26</v>
      </c>
      <c r="C18">
        <f t="shared" ca="1" si="1"/>
        <v>7</v>
      </c>
      <c r="D18">
        <f t="shared" ca="1" si="2"/>
        <v>67</v>
      </c>
      <c r="E18" s="3">
        <f t="shared" ca="1" si="3"/>
        <v>44</v>
      </c>
      <c r="F18">
        <f t="shared" ca="1" si="4"/>
        <v>23</v>
      </c>
      <c r="G18" t="str">
        <f t="shared" ca="1" si="5"/>
        <v>67 + 44 + 23 =</v>
      </c>
      <c r="H18" t="str">
        <f t="shared" ca="1" si="6"/>
        <v>67 + 23 + 44 = 90 + 44 = 134</v>
      </c>
      <c r="M18" s="2"/>
    </row>
    <row r="19" spans="2:13" ht="15.5" x14ac:dyDescent="0.35">
      <c r="B19">
        <f t="shared" ca="1" si="0"/>
        <v>21</v>
      </c>
      <c r="C19">
        <f t="shared" ca="1" si="1"/>
        <v>2</v>
      </c>
      <c r="D19">
        <f t="shared" ca="1" si="2"/>
        <v>42</v>
      </c>
      <c r="E19" s="3">
        <f t="shared" ca="1" si="3"/>
        <v>97</v>
      </c>
      <c r="F19">
        <f t="shared" ca="1" si="4"/>
        <v>58</v>
      </c>
      <c r="G19" t="str">
        <f t="shared" ca="1" si="5"/>
        <v>42 + 97 + 58 =</v>
      </c>
      <c r="H19" t="str">
        <f t="shared" ca="1" si="6"/>
        <v>42 + 58 + 97 = 100 + 97 = 197</v>
      </c>
      <c r="M19" s="2"/>
    </row>
    <row r="20" spans="2:13" ht="15.5" x14ac:dyDescent="0.35">
      <c r="B20">
        <f t="shared" ca="1" si="0"/>
        <v>16</v>
      </c>
      <c r="C20">
        <f t="shared" ca="1" si="1"/>
        <v>2</v>
      </c>
      <c r="D20">
        <f t="shared" ca="1" si="2"/>
        <v>52</v>
      </c>
      <c r="E20" s="3">
        <f t="shared" ca="1" si="3"/>
        <v>80</v>
      </c>
      <c r="F20">
        <f t="shared" ca="1" si="4"/>
        <v>38</v>
      </c>
      <c r="G20" t="str">
        <f t="shared" ca="1" si="5"/>
        <v>52 + 80 + 38 =</v>
      </c>
      <c r="H20" t="str">
        <f t="shared" ca="1" si="6"/>
        <v>52 + 38 + 80 = 90 + 80 = 170</v>
      </c>
      <c r="M20" s="2"/>
    </row>
    <row r="21" spans="2:13" ht="15.5" x14ac:dyDescent="0.35">
      <c r="B21">
        <f t="shared" ca="1" si="0"/>
        <v>11</v>
      </c>
      <c r="C21">
        <f t="shared" ca="1" si="1"/>
        <v>8</v>
      </c>
      <c r="D21">
        <f t="shared" ca="1" si="2"/>
        <v>88</v>
      </c>
      <c r="E21" s="3">
        <f t="shared" ca="1" si="3"/>
        <v>74</v>
      </c>
      <c r="F21">
        <f t="shared" ca="1" si="4"/>
        <v>22</v>
      </c>
      <c r="G21" t="str">
        <f t="shared" ca="1" si="5"/>
        <v>88 + 74 + 22 =</v>
      </c>
      <c r="H21" t="str">
        <f t="shared" ca="1" si="6"/>
        <v>88 + 22 + 74 = 110 + 74 = 184</v>
      </c>
      <c r="M21" s="2"/>
    </row>
    <row r="22" spans="2:13" x14ac:dyDescent="0.25">
      <c r="B22">
        <f t="shared" ca="1" si="0"/>
        <v>6</v>
      </c>
      <c r="C22">
        <f t="shared" ca="1" si="1"/>
        <v>3</v>
      </c>
      <c r="D22">
        <f t="shared" ca="1" si="2"/>
        <v>23</v>
      </c>
      <c r="E22" s="3">
        <f t="shared" ca="1" si="3"/>
        <v>75</v>
      </c>
      <c r="F22">
        <f t="shared" ca="1" si="4"/>
        <v>47</v>
      </c>
      <c r="G22" t="str">
        <f t="shared" ca="1" si="5"/>
        <v>23 + 75 + 47 =</v>
      </c>
      <c r="H22" t="str">
        <f t="shared" ca="1" si="6"/>
        <v>23 + 47 + 75 = 70 + 75 = 145</v>
      </c>
    </row>
    <row r="23" spans="2:13" x14ac:dyDescent="0.25">
      <c r="B23">
        <f t="shared" ca="1" si="0"/>
        <v>1</v>
      </c>
      <c r="C23">
        <f t="shared" ca="1" si="1"/>
        <v>6</v>
      </c>
      <c r="D23">
        <f t="shared" ca="1" si="2"/>
        <v>76</v>
      </c>
      <c r="E23" s="3">
        <f t="shared" ca="1" si="3"/>
        <v>28</v>
      </c>
      <c r="F23">
        <f t="shared" ca="1" si="4"/>
        <v>24</v>
      </c>
      <c r="G23" t="str">
        <f t="shared" ca="1" si="5"/>
        <v>76 + 28 + 24 =</v>
      </c>
      <c r="H23" t="str">
        <f t="shared" ca="1" si="6"/>
        <v>76 + 24 + 28 = 100 + 28 = 128</v>
      </c>
    </row>
    <row r="24" spans="2:13" x14ac:dyDescent="0.25">
      <c r="B24">
        <f t="shared" ca="1" si="0"/>
        <v>33</v>
      </c>
      <c r="C24">
        <f t="shared" ca="1" si="1"/>
        <v>2</v>
      </c>
      <c r="D24">
        <f t="shared" ca="1" si="2"/>
        <v>72</v>
      </c>
      <c r="E24" s="3">
        <f t="shared" ca="1" si="3"/>
        <v>51</v>
      </c>
      <c r="F24">
        <f t="shared" ca="1" si="4"/>
        <v>68</v>
      </c>
      <c r="G24" t="str">
        <f t="shared" ca="1" si="5"/>
        <v>72 + 51 + 68 =</v>
      </c>
      <c r="H24" t="str">
        <f t="shared" ca="1" si="6"/>
        <v>72 + 68 + 51 = 140 + 51 = 191</v>
      </c>
    </row>
    <row r="25" spans="2:13" x14ac:dyDescent="0.25">
      <c r="B25">
        <f t="shared" ca="1" si="0"/>
        <v>28</v>
      </c>
      <c r="C25">
        <f t="shared" ca="1" si="1"/>
        <v>5</v>
      </c>
      <c r="D25">
        <f t="shared" ca="1" si="2"/>
        <v>65</v>
      </c>
      <c r="E25" s="3">
        <f t="shared" ca="1" si="3"/>
        <v>48</v>
      </c>
      <c r="F25">
        <f t="shared" ca="1" si="4"/>
        <v>55</v>
      </c>
      <c r="G25" t="str">
        <f t="shared" ca="1" si="5"/>
        <v>65 + 48 + 55 =</v>
      </c>
      <c r="H25" t="str">
        <f t="shared" ca="1" si="6"/>
        <v>65 + 55 + 48 = 120 + 48 = 168</v>
      </c>
    </row>
    <row r="26" spans="2:13" x14ac:dyDescent="0.25">
      <c r="B26">
        <f t="shared" ca="1" si="0"/>
        <v>23</v>
      </c>
      <c r="C26">
        <f t="shared" ca="1" si="1"/>
        <v>9</v>
      </c>
      <c r="D26">
        <f t="shared" ca="1" si="2"/>
        <v>49</v>
      </c>
      <c r="E26" s="3">
        <f t="shared" ca="1" si="3"/>
        <v>74</v>
      </c>
      <c r="F26">
        <f t="shared" ca="1" si="4"/>
        <v>71</v>
      </c>
      <c r="G26" t="str">
        <f t="shared" ca="1" si="5"/>
        <v>49 + 74 + 71 =</v>
      </c>
      <c r="H26" t="str">
        <f t="shared" ca="1" si="6"/>
        <v>49 + 71 + 74 = 120 + 74 = 194</v>
      </c>
    </row>
    <row r="27" spans="2:13" x14ac:dyDescent="0.25">
      <c r="B27">
        <f t="shared" ca="1" si="0"/>
        <v>18</v>
      </c>
      <c r="C27">
        <f t="shared" ca="1" si="1"/>
        <v>8</v>
      </c>
      <c r="D27">
        <f t="shared" ca="1" si="2"/>
        <v>38</v>
      </c>
      <c r="E27" s="3">
        <f t="shared" ca="1" si="3"/>
        <v>34</v>
      </c>
      <c r="F27">
        <f t="shared" ca="1" si="4"/>
        <v>72</v>
      </c>
      <c r="G27" t="str">
        <f t="shared" ca="1" si="5"/>
        <v>38 + 34 + 72 =</v>
      </c>
      <c r="H27" t="str">
        <f t="shared" ca="1" si="6"/>
        <v>38 + 72 + 34 = 110 + 34 = 144</v>
      </c>
    </row>
    <row r="28" spans="2:13" x14ac:dyDescent="0.25">
      <c r="B28">
        <f t="shared" ca="1" si="0"/>
        <v>13</v>
      </c>
      <c r="C28">
        <f t="shared" ca="1" si="1"/>
        <v>6</v>
      </c>
      <c r="D28">
        <f t="shared" ca="1" si="2"/>
        <v>36</v>
      </c>
      <c r="E28" s="3">
        <f t="shared" ca="1" si="3"/>
        <v>58</v>
      </c>
      <c r="F28">
        <f t="shared" ca="1" si="4"/>
        <v>84</v>
      </c>
      <c r="G28" t="str">
        <f t="shared" ca="1" si="5"/>
        <v>36 + 58 + 84 =</v>
      </c>
      <c r="H28" t="str">
        <f t="shared" ca="1" si="6"/>
        <v>36 + 84 + 58 = 120 + 58 = 178</v>
      </c>
    </row>
    <row r="29" spans="2:13" x14ac:dyDescent="0.25">
      <c r="B29">
        <f t="shared" ca="1" si="0"/>
        <v>8</v>
      </c>
      <c r="C29">
        <f t="shared" ca="1" si="1"/>
        <v>7</v>
      </c>
      <c r="D29">
        <f t="shared" ca="1" si="2"/>
        <v>47</v>
      </c>
      <c r="E29" s="3">
        <f t="shared" ca="1" si="3"/>
        <v>79</v>
      </c>
      <c r="F29">
        <f t="shared" ca="1" si="4"/>
        <v>53</v>
      </c>
      <c r="G29" t="str">
        <f t="shared" ca="1" si="5"/>
        <v>47 + 79 + 53 =</v>
      </c>
      <c r="H29" t="str">
        <f t="shared" ca="1" si="6"/>
        <v>47 + 53 + 79 = 100 + 79 = 179</v>
      </c>
    </row>
    <row r="30" spans="2:13" x14ac:dyDescent="0.25">
      <c r="B30">
        <f t="shared" ca="1" si="0"/>
        <v>3</v>
      </c>
      <c r="C30">
        <f t="shared" ca="1" si="1"/>
        <v>7</v>
      </c>
      <c r="D30">
        <f t="shared" ca="1" si="2"/>
        <v>87</v>
      </c>
      <c r="E30" s="3">
        <f t="shared" ca="1" si="3"/>
        <v>48</v>
      </c>
      <c r="F30">
        <f t="shared" ca="1" si="4"/>
        <v>23</v>
      </c>
      <c r="G30" t="str">
        <f t="shared" ca="1" si="5"/>
        <v>87 + 48 + 23 =</v>
      </c>
      <c r="H30" t="str">
        <f t="shared" ca="1" si="6"/>
        <v>87 + 23 + 48 = 110 + 48 = 158</v>
      </c>
    </row>
    <row r="31" spans="2:13" x14ac:dyDescent="0.25">
      <c r="B31">
        <f t="shared" ca="1" si="0"/>
        <v>35</v>
      </c>
      <c r="C31">
        <f t="shared" ca="1" si="1"/>
        <v>3</v>
      </c>
      <c r="D31">
        <f t="shared" ca="1" si="2"/>
        <v>43</v>
      </c>
      <c r="E31" s="3">
        <f t="shared" ca="1" si="3"/>
        <v>33</v>
      </c>
      <c r="F31">
        <f t="shared" ca="1" si="4"/>
        <v>27</v>
      </c>
      <c r="G31" t="str">
        <f t="shared" ca="1" si="5"/>
        <v>43 + 33 + 27 =</v>
      </c>
      <c r="H31" t="str">
        <f t="shared" ca="1" si="6"/>
        <v>43 + 27 + 33 = 70 + 33 = 103</v>
      </c>
    </row>
    <row r="32" spans="2:13" x14ac:dyDescent="0.25">
      <c r="B32">
        <f t="shared" ca="1" si="0"/>
        <v>30</v>
      </c>
      <c r="C32">
        <f t="shared" ca="1" si="1"/>
        <v>2</v>
      </c>
      <c r="D32">
        <f t="shared" ca="1" si="2"/>
        <v>92</v>
      </c>
      <c r="E32" s="3">
        <f t="shared" ca="1" si="3"/>
        <v>63</v>
      </c>
      <c r="F32">
        <f t="shared" ca="1" si="4"/>
        <v>88</v>
      </c>
      <c r="G32" t="str">
        <f t="shared" ca="1" si="5"/>
        <v>92 + 63 + 88 =</v>
      </c>
      <c r="H32" t="str">
        <f t="shared" ca="1" si="6"/>
        <v>92 + 88 + 63 = 180 + 63 = 243</v>
      </c>
    </row>
    <row r="33" spans="2:8" x14ac:dyDescent="0.25">
      <c r="B33">
        <f t="shared" ca="1" si="0"/>
        <v>25</v>
      </c>
      <c r="C33">
        <f t="shared" ca="1" si="1"/>
        <v>7</v>
      </c>
      <c r="D33">
        <f t="shared" ca="1" si="2"/>
        <v>97</v>
      </c>
      <c r="E33" s="3">
        <f t="shared" ca="1" si="3"/>
        <v>57</v>
      </c>
      <c r="F33">
        <f t="shared" ca="1" si="4"/>
        <v>83</v>
      </c>
      <c r="G33" t="str">
        <f t="shared" ca="1" si="5"/>
        <v>97 + 57 + 83 =</v>
      </c>
      <c r="H33" t="str">
        <f t="shared" ca="1" si="6"/>
        <v>97 + 83 + 57 = 180 + 57 = 237</v>
      </c>
    </row>
    <row r="34" spans="2:8" x14ac:dyDescent="0.25">
      <c r="B34">
        <f t="shared" ca="1" si="0"/>
        <v>20</v>
      </c>
      <c r="C34">
        <f t="shared" ca="1" si="1"/>
        <v>7</v>
      </c>
      <c r="D34">
        <f t="shared" ca="1" si="2"/>
        <v>27</v>
      </c>
      <c r="E34" s="3">
        <f t="shared" ca="1" si="3"/>
        <v>25</v>
      </c>
      <c r="F34">
        <f t="shared" ca="1" si="4"/>
        <v>13</v>
      </c>
      <c r="G34" t="str">
        <f t="shared" ca="1" si="5"/>
        <v>27 + 25 + 13 =</v>
      </c>
      <c r="H34" t="str">
        <f t="shared" ca="1" si="6"/>
        <v>27 + 13 + 25 = 40 + 25 = 65</v>
      </c>
    </row>
    <row r="35" spans="2:8" x14ac:dyDescent="0.25">
      <c r="B35">
        <f t="shared" ca="1" si="0"/>
        <v>15</v>
      </c>
      <c r="C35">
        <f t="shared" ca="1" si="1"/>
        <v>6</v>
      </c>
      <c r="D35">
        <f t="shared" ca="1" si="2"/>
        <v>76</v>
      </c>
      <c r="E35" s="3">
        <f t="shared" ca="1" si="3"/>
        <v>92</v>
      </c>
      <c r="F35">
        <f t="shared" ca="1" si="4"/>
        <v>54</v>
      </c>
      <c r="G35" t="str">
        <f t="shared" ca="1" si="5"/>
        <v>76 + 92 + 54 =</v>
      </c>
      <c r="H35" t="str">
        <f t="shared" ca="1" si="6"/>
        <v>76 + 54 + 92 = 130 + 92 = 222</v>
      </c>
    </row>
    <row r="36" spans="2:8" x14ac:dyDescent="0.25">
      <c r="B36">
        <f t="shared" ca="1" si="0"/>
        <v>10</v>
      </c>
      <c r="C36">
        <f t="shared" ca="1" si="1"/>
        <v>6</v>
      </c>
      <c r="D36">
        <f t="shared" ca="1" si="2"/>
        <v>26</v>
      </c>
      <c r="E36" s="3">
        <f t="shared" ca="1" si="3"/>
        <v>39</v>
      </c>
      <c r="F36">
        <f t="shared" ca="1" si="4"/>
        <v>34</v>
      </c>
      <c r="G36" t="str">
        <f t="shared" ca="1" si="5"/>
        <v>26 + 39 + 34 =</v>
      </c>
      <c r="H36" t="str">
        <f t="shared" ca="1" si="6"/>
        <v>26 + 34 + 39 = 60 + 39 = 99</v>
      </c>
    </row>
    <row r="37" spans="2:8" x14ac:dyDescent="0.25">
      <c r="B37">
        <f t="shared" ca="1" si="0"/>
        <v>5</v>
      </c>
      <c r="C37">
        <f t="shared" ca="1" si="1"/>
        <v>8</v>
      </c>
      <c r="D37">
        <f t="shared" ca="1" si="2"/>
        <v>38</v>
      </c>
      <c r="E37" s="3">
        <f t="shared" ca="1" si="3"/>
        <v>25</v>
      </c>
      <c r="F37">
        <f t="shared" ca="1" si="4"/>
        <v>62</v>
      </c>
      <c r="G37" t="str">
        <f t="shared" ca="1" si="5"/>
        <v>38 + 25 + 62 =</v>
      </c>
      <c r="H37" t="str">
        <f t="shared" ca="1" si="6"/>
        <v>38 + 62 + 25 = 100 + 25 = 125</v>
      </c>
    </row>
    <row r="38" spans="2:8" x14ac:dyDescent="0.25">
      <c r="B38">
        <f ca="1">MOD(B37+$A$2,$A$1)</f>
        <v>0</v>
      </c>
      <c r="C38">
        <f t="shared" ca="1" si="1"/>
        <v>5</v>
      </c>
      <c r="D38">
        <f t="shared" ca="1" si="2"/>
        <v>45</v>
      </c>
      <c r="E38" s="3">
        <f t="shared" ca="1" si="3"/>
        <v>30</v>
      </c>
      <c r="F38">
        <f t="shared" ca="1" si="4"/>
        <v>65</v>
      </c>
      <c r="G38" t="str">
        <f t="shared" ca="1" si="5"/>
        <v>45 + 30 + 65 =</v>
      </c>
      <c r="H38" t="str">
        <f t="shared" ca="1" si="6"/>
        <v>45 + 65 + 30 = 110 + 30 = 140</v>
      </c>
    </row>
    <row r="39" spans="2:8" ht="15.5" x14ac:dyDescent="0.35">
      <c r="B39" s="1"/>
    </row>
    <row r="41" spans="2:8" ht="15.5" x14ac:dyDescent="0.35">
      <c r="B41" s="2"/>
    </row>
    <row r="43" spans="2:8" ht="15.5" x14ac:dyDescent="0.35">
      <c r="B43" s="1"/>
    </row>
    <row r="44" spans="2:8" ht="15.5" x14ac:dyDescent="0.35">
      <c r="B44" s="1"/>
    </row>
    <row r="45" spans="2:8" ht="15.5" x14ac:dyDescent="0.35">
      <c r="B45" s="1"/>
    </row>
    <row r="46" spans="2:8" ht="15.5" x14ac:dyDescent="0.35">
      <c r="B46" s="1"/>
    </row>
    <row r="47" spans="2:8" ht="15.5" x14ac:dyDescent="0.35">
      <c r="B47" s="1"/>
    </row>
    <row r="48" spans="2:8" ht="15.5" x14ac:dyDescent="0.35">
      <c r="B48" s="1"/>
    </row>
    <row r="49" spans="2:2" ht="15.5" x14ac:dyDescent="0.35">
      <c r="B49" s="1"/>
    </row>
    <row r="51" spans="2:2" ht="15.5" x14ac:dyDescent="0.35">
      <c r="B51" s="2"/>
    </row>
    <row r="53" spans="2:2" ht="15.5" x14ac:dyDescent="0.35">
      <c r="B53" s="1"/>
    </row>
    <row r="54" spans="2:2" ht="15.5" x14ac:dyDescent="0.35">
      <c r="B54" s="1"/>
    </row>
    <row r="55" spans="2:2" ht="15.5" x14ac:dyDescent="0.35">
      <c r="B55" s="1"/>
    </row>
    <row r="56" spans="2:2" ht="15.5" x14ac:dyDescent="0.35">
      <c r="B56" s="1"/>
    </row>
    <row r="57" spans="2:2" ht="15.5" x14ac:dyDescent="0.35">
      <c r="B57" s="1"/>
    </row>
    <row r="58" spans="2:2" ht="15.5" x14ac:dyDescent="0.35">
      <c r="B58" s="1"/>
    </row>
    <row r="59" spans="2:2" ht="15.5" x14ac:dyDescent="0.35">
      <c r="B59" s="1"/>
    </row>
    <row r="61" spans="2:2" ht="15.5" x14ac:dyDescent="0.35">
      <c r="B61" s="2"/>
    </row>
    <row r="63" spans="2:2" ht="15.5" x14ac:dyDescent="0.35">
      <c r="B63" s="1"/>
    </row>
    <row r="64" spans="2:2" ht="15.5" x14ac:dyDescent="0.35">
      <c r="B64" s="1"/>
    </row>
    <row r="65" spans="2:2" ht="15.5" x14ac:dyDescent="0.35">
      <c r="B65" s="1"/>
    </row>
    <row r="66" spans="2:2" ht="15.5" x14ac:dyDescent="0.35">
      <c r="B66" s="1"/>
    </row>
    <row r="67" spans="2:2" ht="15.5" x14ac:dyDescent="0.35">
      <c r="B67" s="1"/>
    </row>
    <row r="68" spans="2:2" ht="15.5" x14ac:dyDescent="0.35">
      <c r="B68" s="1"/>
    </row>
    <row r="69" spans="2:2" ht="15.5" x14ac:dyDescent="0.35">
      <c r="B69" s="1"/>
    </row>
    <row r="71" spans="2:2" ht="15.5" x14ac:dyDescent="0.35">
      <c r="B71" s="2"/>
    </row>
    <row r="73" spans="2:2" ht="15.5" x14ac:dyDescent="0.35">
      <c r="B73" s="1"/>
    </row>
    <row r="74" spans="2:2" ht="15.5" x14ac:dyDescent="0.35">
      <c r="B74" s="1"/>
    </row>
    <row r="75" spans="2:2" ht="15.5" x14ac:dyDescent="0.35">
      <c r="B75" s="1"/>
    </row>
    <row r="76" spans="2:2" ht="15.5" x14ac:dyDescent="0.35">
      <c r="B76" s="1"/>
    </row>
    <row r="77" spans="2:2" ht="15.5" x14ac:dyDescent="0.35">
      <c r="B77" s="1"/>
    </row>
    <row r="78" spans="2:2" ht="15.5" x14ac:dyDescent="0.35">
      <c r="B78" s="1"/>
    </row>
    <row r="79" spans="2:2" ht="15.5" x14ac:dyDescent="0.35">
      <c r="B79" s="1"/>
    </row>
    <row r="81" spans="2:2" ht="15.5" x14ac:dyDescent="0.35">
      <c r="B81" s="2"/>
    </row>
    <row r="83" spans="2:2" ht="15.5" x14ac:dyDescent="0.35">
      <c r="B83" s="1"/>
    </row>
    <row r="84" spans="2:2" ht="15.5" x14ac:dyDescent="0.35">
      <c r="B84" s="1"/>
    </row>
    <row r="85" spans="2:2" ht="15.5" x14ac:dyDescent="0.35">
      <c r="B85" s="1"/>
    </row>
    <row r="86" spans="2:2" ht="15.5" x14ac:dyDescent="0.35">
      <c r="B86" s="1"/>
    </row>
    <row r="87" spans="2:2" ht="15.5" x14ac:dyDescent="0.35">
      <c r="B87" s="1"/>
    </row>
    <row r="88" spans="2:2" ht="15.5" x14ac:dyDescent="0.35">
      <c r="B88" s="1"/>
    </row>
    <row r="89" spans="2:2" ht="15.5" x14ac:dyDescent="0.35">
      <c r="B89" s="1"/>
    </row>
    <row r="91" spans="2:2" ht="15.5" x14ac:dyDescent="0.35">
      <c r="B91" s="2"/>
    </row>
    <row r="93" spans="2:2" ht="15.5" x14ac:dyDescent="0.35">
      <c r="B93" s="1"/>
    </row>
    <row r="94" spans="2:2" ht="15.5" x14ac:dyDescent="0.35">
      <c r="B94" s="1"/>
    </row>
    <row r="95" spans="2:2" ht="15.5" x14ac:dyDescent="0.35">
      <c r="B95" s="1"/>
    </row>
    <row r="96" spans="2:2" ht="15.5" x14ac:dyDescent="0.35">
      <c r="B96" s="1"/>
    </row>
    <row r="97" spans="2:2" ht="15.5" x14ac:dyDescent="0.35">
      <c r="B97" s="1"/>
    </row>
    <row r="98" spans="2:2" ht="15.5" x14ac:dyDescent="0.35">
      <c r="B98" s="1"/>
    </row>
    <row r="99" spans="2:2" ht="15.5" x14ac:dyDescent="0.35">
      <c r="B99" s="1"/>
    </row>
    <row r="101" spans="2:2" ht="15.5" x14ac:dyDescent="0.35">
      <c r="B101" s="2"/>
    </row>
    <row r="103" spans="2:2" ht="15.5" x14ac:dyDescent="0.35">
      <c r="B103" s="1"/>
    </row>
    <row r="104" spans="2:2" ht="15.5" x14ac:dyDescent="0.35">
      <c r="B104" s="1"/>
    </row>
    <row r="105" spans="2:2" ht="15.5" x14ac:dyDescent="0.35">
      <c r="B105" s="1"/>
    </row>
    <row r="106" spans="2:2" ht="15.5" x14ac:dyDescent="0.35">
      <c r="B106" s="1"/>
    </row>
    <row r="107" spans="2:2" ht="15.5" x14ac:dyDescent="0.35">
      <c r="B107" s="1"/>
    </row>
    <row r="108" spans="2:2" ht="15.5" x14ac:dyDescent="0.35">
      <c r="B108" s="1"/>
    </row>
    <row r="109" spans="2:2" ht="15.5" x14ac:dyDescent="0.35">
      <c r="B109" s="1"/>
    </row>
    <row r="113" spans="2:2" ht="15.5" x14ac:dyDescent="0.35">
      <c r="B113" s="1"/>
    </row>
    <row r="114" spans="2:2" ht="15.5" x14ac:dyDescent="0.35">
      <c r="B114" s="1"/>
    </row>
    <row r="115" spans="2:2" ht="15.5" x14ac:dyDescent="0.35">
      <c r="B115" s="1"/>
    </row>
    <row r="116" spans="2:2" ht="15.5" x14ac:dyDescent="0.35">
      <c r="B116" s="1"/>
    </row>
    <row r="117" spans="2:2" ht="15.5" x14ac:dyDescent="0.35">
      <c r="B117" s="1"/>
    </row>
    <row r="118" spans="2:2" ht="15.5" x14ac:dyDescent="0.35">
      <c r="B118" s="1"/>
    </row>
    <row r="119" spans="2:2" ht="15.5" x14ac:dyDescent="0.35">
      <c r="B119" s="1"/>
    </row>
    <row r="123" spans="2:2" ht="15.5" x14ac:dyDescent="0.35">
      <c r="B123" s="1"/>
    </row>
    <row r="124" spans="2:2" ht="15.5" x14ac:dyDescent="0.35">
      <c r="B124" s="1"/>
    </row>
    <row r="125" spans="2:2" ht="15.5" x14ac:dyDescent="0.35">
      <c r="B125" s="1"/>
    </row>
    <row r="126" spans="2:2" ht="15.5" x14ac:dyDescent="0.35">
      <c r="B126" s="1"/>
    </row>
    <row r="127" spans="2:2" ht="15.5" x14ac:dyDescent="0.35">
      <c r="B127" s="1"/>
    </row>
    <row r="128" spans="2:2" ht="15.5" x14ac:dyDescent="0.35">
      <c r="B128" s="1"/>
    </row>
    <row r="129" spans="2:2" ht="15.5" x14ac:dyDescent="0.35">
      <c r="B129" s="1"/>
    </row>
    <row r="133" spans="2:2" ht="15.5" x14ac:dyDescent="0.35">
      <c r="B133" s="1"/>
    </row>
    <row r="134" spans="2:2" ht="15.5" x14ac:dyDescent="0.35">
      <c r="B134" s="1"/>
    </row>
    <row r="135" spans="2:2" ht="15.5" x14ac:dyDescent="0.35">
      <c r="B135" s="1"/>
    </row>
    <row r="136" spans="2:2" ht="15.5" x14ac:dyDescent="0.35">
      <c r="B136" s="1"/>
    </row>
    <row r="137" spans="2:2" ht="15.5" x14ac:dyDescent="0.35">
      <c r="B137" s="1"/>
    </row>
    <row r="138" spans="2:2" ht="15.5" x14ac:dyDescent="0.35">
      <c r="B138" s="1"/>
    </row>
    <row r="139" spans="2:2" ht="15.5" x14ac:dyDescent="0.35">
      <c r="B139" s="1"/>
    </row>
    <row r="143" spans="2:2" ht="15.5" x14ac:dyDescent="0.35">
      <c r="B143" s="1"/>
    </row>
    <row r="144" spans="2:2" ht="15.5" x14ac:dyDescent="0.35">
      <c r="B144" s="1"/>
    </row>
    <row r="145" spans="2:2" ht="15.5" x14ac:dyDescent="0.35">
      <c r="B145" s="1"/>
    </row>
    <row r="146" spans="2:2" ht="15.5" x14ac:dyDescent="0.35">
      <c r="B146" s="1"/>
    </row>
    <row r="147" spans="2:2" ht="15.5" x14ac:dyDescent="0.35">
      <c r="B147" s="1"/>
    </row>
    <row r="148" spans="2:2" ht="15.5" x14ac:dyDescent="0.35">
      <c r="B148" s="1"/>
    </row>
    <row r="149" spans="2:2" ht="15.5" x14ac:dyDescent="0.35">
      <c r="B149" s="1"/>
    </row>
    <row r="153" spans="2:2" ht="15.5" x14ac:dyDescent="0.35">
      <c r="B153" s="1"/>
    </row>
    <row r="154" spans="2:2" ht="15.5" x14ac:dyDescent="0.35">
      <c r="B154" s="1"/>
    </row>
    <row r="155" spans="2:2" ht="15.5" x14ac:dyDescent="0.35">
      <c r="B155" s="1"/>
    </row>
    <row r="156" spans="2:2" ht="15.5" x14ac:dyDescent="0.35">
      <c r="B156" s="1"/>
    </row>
    <row r="157" spans="2:2" ht="15.5" x14ac:dyDescent="0.35">
      <c r="B157" s="1"/>
    </row>
    <row r="158" spans="2:2" ht="15.5" x14ac:dyDescent="0.35">
      <c r="B158" s="1"/>
    </row>
    <row r="159" spans="2:2" ht="15.5" x14ac:dyDescent="0.35">
      <c r="B159" s="1"/>
    </row>
    <row r="161" spans="2:2" ht="15.5" x14ac:dyDescent="0.35">
      <c r="B161" s="2"/>
    </row>
    <row r="163" spans="2:2" ht="15.5" x14ac:dyDescent="0.35">
      <c r="B163" s="1"/>
    </row>
    <row r="164" spans="2:2" ht="15.5" x14ac:dyDescent="0.35">
      <c r="B164" s="1"/>
    </row>
    <row r="165" spans="2:2" ht="15.5" x14ac:dyDescent="0.35">
      <c r="B165" s="1"/>
    </row>
    <row r="166" spans="2:2" ht="15.5" x14ac:dyDescent="0.35">
      <c r="B166" s="1"/>
    </row>
    <row r="167" spans="2:2" ht="15.5" x14ac:dyDescent="0.35">
      <c r="B167" s="1"/>
    </row>
    <row r="168" spans="2:2" ht="15.5" x14ac:dyDescent="0.35">
      <c r="B168" s="1"/>
    </row>
    <row r="169" spans="2:2" ht="15.5" x14ac:dyDescent="0.35">
      <c r="B169" s="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86CF6-312D-4CA2-9BA0-F7A814232821}">
  <dimension ref="A1:M169"/>
  <sheetViews>
    <sheetView zoomScaleNormal="100" workbookViewId="0">
      <selection activeCell="G1" sqref="G1"/>
    </sheetView>
  </sheetViews>
  <sheetFormatPr baseColWidth="10" defaultRowHeight="12.5" x14ac:dyDescent="0.25"/>
  <cols>
    <col min="2" max="2" width="35" customWidth="1"/>
    <col min="5" max="5" width="11.453125" style="3" customWidth="1"/>
    <col min="7" max="7" width="14.36328125" bestFit="1" customWidth="1"/>
    <col min="8" max="8" width="28.90625" bestFit="1" customWidth="1"/>
  </cols>
  <sheetData>
    <row r="1" spans="1:13" x14ac:dyDescent="0.25">
      <c r="A1">
        <v>37</v>
      </c>
      <c r="C1" s="3" t="s">
        <v>2</v>
      </c>
      <c r="D1" s="3" t="s">
        <v>3</v>
      </c>
    </row>
    <row r="2" spans="1:13" ht="15.5" x14ac:dyDescent="0.35">
      <c r="A2">
        <f ca="1">ROUND(RAND()*(A1-1)+0.5,0)</f>
        <v>4</v>
      </c>
      <c r="B2">
        <f t="shared" ref="B2:B37" ca="1" si="0">MOD(B1+$A$2,$A$1)</f>
        <v>4</v>
      </c>
      <c r="C2">
        <f ca="1">ROUND(RAND()*8+1,0)</f>
        <v>8</v>
      </c>
      <c r="D2">
        <f ca="1">C2+ROUND(RAND()*8+1,0)*10</f>
        <v>88</v>
      </c>
      <c r="E2" s="3">
        <f ca="1">ROUND(RAND()*8+1,0)+(10-C2)+ROUND(RAND()*8+1,0)*10</f>
        <v>60</v>
      </c>
      <c r="F2">
        <f ca="1">(10-C2)+ROUND(RAND()*8+1,0)*10</f>
        <v>72</v>
      </c>
      <c r="G2" t="str">
        <f ca="1">"("&amp;E2&amp;" + "&amp;D2&amp;") + "&amp;F2&amp;" ="</f>
        <v>(60 + 88) + 72 =</v>
      </c>
      <c r="H2" t="str">
        <f ca="1">E2&amp;" + ("&amp;D2&amp;" + "&amp;F2&amp;") = "&amp;E2&amp;" + "&amp;D2+F2&amp;" = "&amp;D2+E2+F2</f>
        <v>60 + (88 + 72) = 60 + 160 = 220</v>
      </c>
      <c r="M2" s="2"/>
    </row>
    <row r="3" spans="1:13" ht="15.5" x14ac:dyDescent="0.35">
      <c r="B3">
        <f t="shared" ca="1" si="0"/>
        <v>8</v>
      </c>
      <c r="C3">
        <f t="shared" ref="C3:C38" ca="1" si="1">ROUND(RAND()*8+1,0)</f>
        <v>8</v>
      </c>
      <c r="D3">
        <f t="shared" ref="D3:D38" ca="1" si="2">C3+ROUND(RAND()*8+1,0)*10</f>
        <v>38</v>
      </c>
      <c r="E3" s="3">
        <f t="shared" ref="E3:E38" ca="1" si="3">ROUND(RAND()*8+1,0)+(10-C3)+ROUND(RAND()*8+1,0)*10</f>
        <v>76</v>
      </c>
      <c r="F3">
        <f t="shared" ref="F3:F38" ca="1" si="4">(10-C3)+ROUND(RAND()*8+1,0)*10</f>
        <v>12</v>
      </c>
      <c r="G3" t="str">
        <f t="shared" ref="G3:G38" ca="1" si="5">"("&amp;E3&amp;" + "&amp;D3&amp;") + "&amp;F3&amp;" ="</f>
        <v>(76 + 38) + 12 =</v>
      </c>
      <c r="H3" t="str">
        <f t="shared" ref="H3:H38" ca="1" si="6">E3&amp;" + ("&amp;D3&amp;" + "&amp;F3&amp;") = "&amp;E3&amp;" + "&amp;D3+F3&amp;" = "&amp;D3+E3+F3</f>
        <v>76 + (38 + 12) = 76 + 50 = 126</v>
      </c>
      <c r="M3" s="2"/>
    </row>
    <row r="4" spans="1:13" ht="15.5" x14ac:dyDescent="0.35">
      <c r="B4">
        <f t="shared" ca="1" si="0"/>
        <v>12</v>
      </c>
      <c r="C4">
        <f t="shared" ca="1" si="1"/>
        <v>7</v>
      </c>
      <c r="D4">
        <f t="shared" ca="1" si="2"/>
        <v>97</v>
      </c>
      <c r="E4" s="3">
        <f t="shared" ca="1" si="3"/>
        <v>80</v>
      </c>
      <c r="F4">
        <f t="shared" ca="1" si="4"/>
        <v>73</v>
      </c>
      <c r="G4" t="str">
        <f t="shared" ca="1" si="5"/>
        <v>(80 + 97) + 73 =</v>
      </c>
      <c r="H4" t="str">
        <f t="shared" ca="1" si="6"/>
        <v>80 + (97 + 73) = 80 + 170 = 250</v>
      </c>
      <c r="M4" s="2"/>
    </row>
    <row r="5" spans="1:13" ht="15.5" x14ac:dyDescent="0.35">
      <c r="B5">
        <f t="shared" ca="1" si="0"/>
        <v>16</v>
      </c>
      <c r="C5">
        <f t="shared" ca="1" si="1"/>
        <v>5</v>
      </c>
      <c r="D5">
        <f t="shared" ca="1" si="2"/>
        <v>75</v>
      </c>
      <c r="E5" s="3">
        <f t="shared" ca="1" si="3"/>
        <v>31</v>
      </c>
      <c r="F5">
        <f t="shared" ca="1" si="4"/>
        <v>95</v>
      </c>
      <c r="G5" t="str">
        <f t="shared" ca="1" si="5"/>
        <v>(31 + 75) + 95 =</v>
      </c>
      <c r="H5" t="str">
        <f t="shared" ca="1" si="6"/>
        <v>31 + (75 + 95) = 31 + 170 = 201</v>
      </c>
      <c r="M5" s="2"/>
    </row>
    <row r="6" spans="1:13" ht="15.5" x14ac:dyDescent="0.35">
      <c r="B6">
        <f t="shared" ca="1" si="0"/>
        <v>20</v>
      </c>
      <c r="C6">
        <f t="shared" ca="1" si="1"/>
        <v>6</v>
      </c>
      <c r="D6">
        <f t="shared" ca="1" si="2"/>
        <v>96</v>
      </c>
      <c r="E6" s="3">
        <f t="shared" ca="1" si="3"/>
        <v>61</v>
      </c>
      <c r="F6">
        <f t="shared" ca="1" si="4"/>
        <v>44</v>
      </c>
      <c r="G6" t="str">
        <f t="shared" ca="1" si="5"/>
        <v>(61 + 96) + 44 =</v>
      </c>
      <c r="H6" t="str">
        <f t="shared" ca="1" si="6"/>
        <v>61 + (96 + 44) = 61 + 140 = 201</v>
      </c>
      <c r="M6" s="2"/>
    </row>
    <row r="7" spans="1:13" ht="15.5" x14ac:dyDescent="0.35">
      <c r="B7">
        <f t="shared" ca="1" si="0"/>
        <v>24</v>
      </c>
      <c r="C7">
        <f t="shared" ca="1" si="1"/>
        <v>6</v>
      </c>
      <c r="D7">
        <f t="shared" ca="1" si="2"/>
        <v>36</v>
      </c>
      <c r="E7" s="3">
        <f t="shared" ca="1" si="3"/>
        <v>47</v>
      </c>
      <c r="F7">
        <f t="shared" ca="1" si="4"/>
        <v>94</v>
      </c>
      <c r="G7" t="str">
        <f t="shared" ca="1" si="5"/>
        <v>(47 + 36) + 94 =</v>
      </c>
      <c r="H7" t="str">
        <f t="shared" ca="1" si="6"/>
        <v>47 + (36 + 94) = 47 + 130 = 177</v>
      </c>
      <c r="M7" s="2"/>
    </row>
    <row r="8" spans="1:13" ht="15.5" x14ac:dyDescent="0.35">
      <c r="B8">
        <f t="shared" ca="1" si="0"/>
        <v>28</v>
      </c>
      <c r="C8">
        <f t="shared" ca="1" si="1"/>
        <v>3</v>
      </c>
      <c r="D8">
        <f t="shared" ca="1" si="2"/>
        <v>53</v>
      </c>
      <c r="E8" s="3">
        <f t="shared" ca="1" si="3"/>
        <v>73</v>
      </c>
      <c r="F8">
        <f t="shared" ca="1" si="4"/>
        <v>87</v>
      </c>
      <c r="G8" t="str">
        <f t="shared" ca="1" si="5"/>
        <v>(73 + 53) + 87 =</v>
      </c>
      <c r="H8" t="str">
        <f t="shared" ca="1" si="6"/>
        <v>73 + (53 + 87) = 73 + 140 = 213</v>
      </c>
      <c r="M8" s="2"/>
    </row>
    <row r="9" spans="1:13" ht="15.5" x14ac:dyDescent="0.35">
      <c r="B9">
        <f t="shared" ca="1" si="0"/>
        <v>32</v>
      </c>
      <c r="C9">
        <f t="shared" ca="1" si="1"/>
        <v>5</v>
      </c>
      <c r="D9">
        <f t="shared" ca="1" si="2"/>
        <v>75</v>
      </c>
      <c r="E9" s="3">
        <f t="shared" ca="1" si="3"/>
        <v>19</v>
      </c>
      <c r="F9">
        <f t="shared" ca="1" si="4"/>
        <v>85</v>
      </c>
      <c r="G9" t="str">
        <f t="shared" ca="1" si="5"/>
        <v>(19 + 75) + 85 =</v>
      </c>
      <c r="H9" t="str">
        <f t="shared" ca="1" si="6"/>
        <v>19 + (75 + 85) = 19 + 160 = 179</v>
      </c>
      <c r="M9" s="2"/>
    </row>
    <row r="10" spans="1:13" ht="15.5" x14ac:dyDescent="0.35">
      <c r="B10">
        <f t="shared" ca="1" si="0"/>
        <v>36</v>
      </c>
      <c r="C10">
        <f t="shared" ca="1" si="1"/>
        <v>8</v>
      </c>
      <c r="D10">
        <f t="shared" ca="1" si="2"/>
        <v>78</v>
      </c>
      <c r="E10" s="3">
        <f t="shared" ca="1" si="3"/>
        <v>36</v>
      </c>
      <c r="F10">
        <f t="shared" ca="1" si="4"/>
        <v>82</v>
      </c>
      <c r="G10" t="str">
        <f t="shared" ca="1" si="5"/>
        <v>(36 + 78) + 82 =</v>
      </c>
      <c r="H10" t="str">
        <f t="shared" ca="1" si="6"/>
        <v>36 + (78 + 82) = 36 + 160 = 196</v>
      </c>
      <c r="M10" s="2"/>
    </row>
    <row r="11" spans="1:13" ht="15.5" x14ac:dyDescent="0.35">
      <c r="B11">
        <f t="shared" ca="1" si="0"/>
        <v>3</v>
      </c>
      <c r="C11">
        <f t="shared" ca="1" si="1"/>
        <v>8</v>
      </c>
      <c r="D11">
        <f t="shared" ca="1" si="2"/>
        <v>48</v>
      </c>
      <c r="E11" s="3">
        <f t="shared" ca="1" si="3"/>
        <v>21</v>
      </c>
      <c r="F11">
        <f t="shared" ca="1" si="4"/>
        <v>72</v>
      </c>
      <c r="G11" t="str">
        <f t="shared" ca="1" si="5"/>
        <v>(21 + 48) + 72 =</v>
      </c>
      <c r="H11" t="str">
        <f t="shared" ca="1" si="6"/>
        <v>21 + (48 + 72) = 21 + 120 = 141</v>
      </c>
      <c r="M11" s="2"/>
    </row>
    <row r="12" spans="1:13" ht="15.5" x14ac:dyDescent="0.35">
      <c r="B12">
        <f t="shared" ca="1" si="0"/>
        <v>7</v>
      </c>
      <c r="C12">
        <f t="shared" ca="1" si="1"/>
        <v>6</v>
      </c>
      <c r="D12">
        <f t="shared" ca="1" si="2"/>
        <v>76</v>
      </c>
      <c r="E12" s="3">
        <f t="shared" ca="1" si="3"/>
        <v>58</v>
      </c>
      <c r="F12">
        <f t="shared" ca="1" si="4"/>
        <v>54</v>
      </c>
      <c r="G12" t="str">
        <f t="shared" ca="1" si="5"/>
        <v>(58 + 76) + 54 =</v>
      </c>
      <c r="H12" t="str">
        <f t="shared" ca="1" si="6"/>
        <v>58 + (76 + 54) = 58 + 130 = 188</v>
      </c>
      <c r="M12" s="2"/>
    </row>
    <row r="13" spans="1:13" ht="15.5" x14ac:dyDescent="0.35">
      <c r="B13">
        <f t="shared" ca="1" si="0"/>
        <v>11</v>
      </c>
      <c r="C13">
        <f t="shared" ca="1" si="1"/>
        <v>6</v>
      </c>
      <c r="D13">
        <f t="shared" ca="1" si="2"/>
        <v>66</v>
      </c>
      <c r="E13" s="3">
        <f t="shared" ca="1" si="3"/>
        <v>38</v>
      </c>
      <c r="F13">
        <f t="shared" ca="1" si="4"/>
        <v>44</v>
      </c>
      <c r="G13" t="str">
        <f t="shared" ca="1" si="5"/>
        <v>(38 + 66) + 44 =</v>
      </c>
      <c r="H13" t="str">
        <f t="shared" ca="1" si="6"/>
        <v>38 + (66 + 44) = 38 + 110 = 148</v>
      </c>
      <c r="M13" s="2"/>
    </row>
    <row r="14" spans="1:13" ht="15.5" x14ac:dyDescent="0.35">
      <c r="B14">
        <f t="shared" ca="1" si="0"/>
        <v>15</v>
      </c>
      <c r="C14">
        <f t="shared" ca="1" si="1"/>
        <v>3</v>
      </c>
      <c r="D14">
        <f t="shared" ca="1" si="2"/>
        <v>33</v>
      </c>
      <c r="E14" s="3">
        <f t="shared" ca="1" si="3"/>
        <v>84</v>
      </c>
      <c r="F14">
        <f t="shared" ca="1" si="4"/>
        <v>27</v>
      </c>
      <c r="G14" t="str">
        <f t="shared" ca="1" si="5"/>
        <v>(84 + 33) + 27 =</v>
      </c>
      <c r="H14" t="str">
        <f t="shared" ca="1" si="6"/>
        <v>84 + (33 + 27) = 84 + 60 = 144</v>
      </c>
      <c r="M14" s="2"/>
    </row>
    <row r="15" spans="1:13" ht="15.5" x14ac:dyDescent="0.35">
      <c r="B15">
        <f t="shared" ca="1" si="0"/>
        <v>19</v>
      </c>
      <c r="C15">
        <f t="shared" ca="1" si="1"/>
        <v>2</v>
      </c>
      <c r="D15">
        <f t="shared" ca="1" si="2"/>
        <v>42</v>
      </c>
      <c r="E15" s="3">
        <f t="shared" ca="1" si="3"/>
        <v>26</v>
      </c>
      <c r="F15">
        <f t="shared" ca="1" si="4"/>
        <v>28</v>
      </c>
      <c r="G15" t="str">
        <f t="shared" ca="1" si="5"/>
        <v>(26 + 42) + 28 =</v>
      </c>
      <c r="H15" t="str">
        <f t="shared" ca="1" si="6"/>
        <v>26 + (42 + 28) = 26 + 70 = 96</v>
      </c>
      <c r="M15" s="2"/>
    </row>
    <row r="16" spans="1:13" ht="15.5" x14ac:dyDescent="0.35">
      <c r="B16">
        <f t="shared" ca="1" si="0"/>
        <v>23</v>
      </c>
      <c r="C16">
        <f t="shared" ca="1" si="1"/>
        <v>4</v>
      </c>
      <c r="D16">
        <f t="shared" ca="1" si="2"/>
        <v>84</v>
      </c>
      <c r="E16" s="3">
        <f t="shared" ca="1" si="3"/>
        <v>28</v>
      </c>
      <c r="F16">
        <f t="shared" ca="1" si="4"/>
        <v>86</v>
      </c>
      <c r="G16" t="str">
        <f t="shared" ca="1" si="5"/>
        <v>(28 + 84) + 86 =</v>
      </c>
      <c r="H16" t="str">
        <f t="shared" ca="1" si="6"/>
        <v>28 + (84 + 86) = 28 + 170 = 198</v>
      </c>
      <c r="M16" s="2"/>
    </row>
    <row r="17" spans="2:13" ht="15.5" x14ac:dyDescent="0.35">
      <c r="B17">
        <f t="shared" ca="1" si="0"/>
        <v>27</v>
      </c>
      <c r="C17">
        <f t="shared" ca="1" si="1"/>
        <v>7</v>
      </c>
      <c r="D17">
        <f t="shared" ca="1" si="2"/>
        <v>67</v>
      </c>
      <c r="E17" s="3">
        <f t="shared" ca="1" si="3"/>
        <v>32</v>
      </c>
      <c r="F17">
        <f t="shared" ca="1" si="4"/>
        <v>33</v>
      </c>
      <c r="G17" t="str">
        <f t="shared" ca="1" si="5"/>
        <v>(32 + 67) + 33 =</v>
      </c>
      <c r="H17" t="str">
        <f t="shared" ca="1" si="6"/>
        <v>32 + (67 + 33) = 32 + 100 = 132</v>
      </c>
      <c r="M17" s="2"/>
    </row>
    <row r="18" spans="2:13" ht="15.5" x14ac:dyDescent="0.35">
      <c r="B18">
        <f t="shared" ca="1" si="0"/>
        <v>31</v>
      </c>
      <c r="C18">
        <f t="shared" ca="1" si="1"/>
        <v>4</v>
      </c>
      <c r="D18">
        <f t="shared" ca="1" si="2"/>
        <v>44</v>
      </c>
      <c r="E18" s="3">
        <f t="shared" ca="1" si="3"/>
        <v>95</v>
      </c>
      <c r="F18">
        <f t="shared" ca="1" si="4"/>
        <v>56</v>
      </c>
      <c r="G18" t="str">
        <f t="shared" ca="1" si="5"/>
        <v>(95 + 44) + 56 =</v>
      </c>
      <c r="H18" t="str">
        <f t="shared" ca="1" si="6"/>
        <v>95 + (44 + 56) = 95 + 100 = 195</v>
      </c>
      <c r="M18" s="2"/>
    </row>
    <row r="19" spans="2:13" ht="15.5" x14ac:dyDescent="0.35">
      <c r="B19">
        <f t="shared" ca="1" si="0"/>
        <v>35</v>
      </c>
      <c r="C19">
        <f t="shared" ca="1" si="1"/>
        <v>4</v>
      </c>
      <c r="D19">
        <f t="shared" ca="1" si="2"/>
        <v>84</v>
      </c>
      <c r="E19" s="3">
        <f t="shared" ca="1" si="3"/>
        <v>78</v>
      </c>
      <c r="F19">
        <f t="shared" ca="1" si="4"/>
        <v>56</v>
      </c>
      <c r="G19" t="str">
        <f t="shared" ca="1" si="5"/>
        <v>(78 + 84) + 56 =</v>
      </c>
      <c r="H19" t="str">
        <f t="shared" ca="1" si="6"/>
        <v>78 + (84 + 56) = 78 + 140 = 218</v>
      </c>
      <c r="M19" s="2"/>
    </row>
    <row r="20" spans="2:13" ht="15.5" x14ac:dyDescent="0.35">
      <c r="B20">
        <f t="shared" ca="1" si="0"/>
        <v>2</v>
      </c>
      <c r="C20">
        <f t="shared" ca="1" si="1"/>
        <v>7</v>
      </c>
      <c r="D20">
        <f t="shared" ca="1" si="2"/>
        <v>57</v>
      </c>
      <c r="E20" s="3">
        <f t="shared" ca="1" si="3"/>
        <v>97</v>
      </c>
      <c r="F20">
        <f t="shared" ca="1" si="4"/>
        <v>43</v>
      </c>
      <c r="G20" t="str">
        <f t="shared" ca="1" si="5"/>
        <v>(97 + 57) + 43 =</v>
      </c>
      <c r="H20" t="str">
        <f t="shared" ca="1" si="6"/>
        <v>97 + (57 + 43) = 97 + 100 = 197</v>
      </c>
      <c r="M20" s="2"/>
    </row>
    <row r="21" spans="2:13" ht="15.5" x14ac:dyDescent="0.35">
      <c r="B21">
        <f t="shared" ca="1" si="0"/>
        <v>6</v>
      </c>
      <c r="C21">
        <f t="shared" ca="1" si="1"/>
        <v>8</v>
      </c>
      <c r="D21">
        <f t="shared" ca="1" si="2"/>
        <v>78</v>
      </c>
      <c r="E21" s="3">
        <f t="shared" ca="1" si="3"/>
        <v>34</v>
      </c>
      <c r="F21">
        <f t="shared" ca="1" si="4"/>
        <v>82</v>
      </c>
      <c r="G21" t="str">
        <f t="shared" ca="1" si="5"/>
        <v>(34 + 78) + 82 =</v>
      </c>
      <c r="H21" t="str">
        <f t="shared" ca="1" si="6"/>
        <v>34 + (78 + 82) = 34 + 160 = 194</v>
      </c>
      <c r="M21" s="2"/>
    </row>
    <row r="22" spans="2:13" x14ac:dyDescent="0.25">
      <c r="B22">
        <f t="shared" ca="1" si="0"/>
        <v>10</v>
      </c>
      <c r="C22">
        <f t="shared" ca="1" si="1"/>
        <v>7</v>
      </c>
      <c r="D22">
        <f t="shared" ca="1" si="2"/>
        <v>87</v>
      </c>
      <c r="E22" s="3">
        <f t="shared" ca="1" si="3"/>
        <v>40</v>
      </c>
      <c r="F22">
        <f t="shared" ca="1" si="4"/>
        <v>43</v>
      </c>
      <c r="G22" t="str">
        <f t="shared" ca="1" si="5"/>
        <v>(40 + 87) + 43 =</v>
      </c>
      <c r="H22" t="str">
        <f t="shared" ca="1" si="6"/>
        <v>40 + (87 + 43) = 40 + 130 = 170</v>
      </c>
    </row>
    <row r="23" spans="2:13" x14ac:dyDescent="0.25">
      <c r="B23">
        <f t="shared" ca="1" si="0"/>
        <v>14</v>
      </c>
      <c r="C23">
        <f t="shared" ca="1" si="1"/>
        <v>4</v>
      </c>
      <c r="D23">
        <f t="shared" ca="1" si="2"/>
        <v>54</v>
      </c>
      <c r="E23" s="3">
        <f t="shared" ca="1" si="3"/>
        <v>34</v>
      </c>
      <c r="F23">
        <f t="shared" ca="1" si="4"/>
        <v>96</v>
      </c>
      <c r="G23" t="str">
        <f t="shared" ca="1" si="5"/>
        <v>(34 + 54) + 96 =</v>
      </c>
      <c r="H23" t="str">
        <f t="shared" ca="1" si="6"/>
        <v>34 + (54 + 96) = 34 + 150 = 184</v>
      </c>
    </row>
    <row r="24" spans="2:13" x14ac:dyDescent="0.25">
      <c r="B24">
        <f t="shared" ca="1" si="0"/>
        <v>18</v>
      </c>
      <c r="C24">
        <f t="shared" ca="1" si="1"/>
        <v>5</v>
      </c>
      <c r="D24">
        <f t="shared" ca="1" si="2"/>
        <v>25</v>
      </c>
      <c r="E24" s="3">
        <f t="shared" ca="1" si="3"/>
        <v>40</v>
      </c>
      <c r="F24">
        <f t="shared" ca="1" si="4"/>
        <v>95</v>
      </c>
      <c r="G24" t="str">
        <f t="shared" ca="1" si="5"/>
        <v>(40 + 25) + 95 =</v>
      </c>
      <c r="H24" t="str">
        <f t="shared" ca="1" si="6"/>
        <v>40 + (25 + 95) = 40 + 120 = 160</v>
      </c>
    </row>
    <row r="25" spans="2:13" x14ac:dyDescent="0.25">
      <c r="B25">
        <f t="shared" ca="1" si="0"/>
        <v>22</v>
      </c>
      <c r="C25">
        <f t="shared" ca="1" si="1"/>
        <v>5</v>
      </c>
      <c r="D25">
        <f t="shared" ca="1" si="2"/>
        <v>85</v>
      </c>
      <c r="E25" s="3">
        <f t="shared" ca="1" si="3"/>
        <v>53</v>
      </c>
      <c r="F25">
        <f t="shared" ca="1" si="4"/>
        <v>55</v>
      </c>
      <c r="G25" t="str">
        <f t="shared" ca="1" si="5"/>
        <v>(53 + 85) + 55 =</v>
      </c>
      <c r="H25" t="str">
        <f t="shared" ca="1" si="6"/>
        <v>53 + (85 + 55) = 53 + 140 = 193</v>
      </c>
    </row>
    <row r="26" spans="2:13" x14ac:dyDescent="0.25">
      <c r="B26">
        <f t="shared" ca="1" si="0"/>
        <v>26</v>
      </c>
      <c r="C26">
        <f t="shared" ca="1" si="1"/>
        <v>7</v>
      </c>
      <c r="D26">
        <f t="shared" ca="1" si="2"/>
        <v>87</v>
      </c>
      <c r="E26" s="3">
        <f t="shared" ca="1" si="3"/>
        <v>39</v>
      </c>
      <c r="F26">
        <f t="shared" ca="1" si="4"/>
        <v>33</v>
      </c>
      <c r="G26" t="str">
        <f t="shared" ca="1" si="5"/>
        <v>(39 + 87) + 33 =</v>
      </c>
      <c r="H26" t="str">
        <f t="shared" ca="1" si="6"/>
        <v>39 + (87 + 33) = 39 + 120 = 159</v>
      </c>
    </row>
    <row r="27" spans="2:13" x14ac:dyDescent="0.25">
      <c r="B27">
        <f t="shared" ca="1" si="0"/>
        <v>30</v>
      </c>
      <c r="C27">
        <f t="shared" ca="1" si="1"/>
        <v>7</v>
      </c>
      <c r="D27">
        <f t="shared" ca="1" si="2"/>
        <v>87</v>
      </c>
      <c r="E27" s="3">
        <f t="shared" ca="1" si="3"/>
        <v>75</v>
      </c>
      <c r="F27">
        <f t="shared" ca="1" si="4"/>
        <v>23</v>
      </c>
      <c r="G27" t="str">
        <f t="shared" ca="1" si="5"/>
        <v>(75 + 87) + 23 =</v>
      </c>
      <c r="H27" t="str">
        <f t="shared" ca="1" si="6"/>
        <v>75 + (87 + 23) = 75 + 110 = 185</v>
      </c>
    </row>
    <row r="28" spans="2:13" x14ac:dyDescent="0.25">
      <c r="B28">
        <f t="shared" ca="1" si="0"/>
        <v>34</v>
      </c>
      <c r="C28">
        <f t="shared" ca="1" si="1"/>
        <v>4</v>
      </c>
      <c r="D28">
        <f t="shared" ca="1" si="2"/>
        <v>64</v>
      </c>
      <c r="E28" s="3">
        <f t="shared" ca="1" si="3"/>
        <v>59</v>
      </c>
      <c r="F28">
        <f t="shared" ca="1" si="4"/>
        <v>46</v>
      </c>
      <c r="G28" t="str">
        <f t="shared" ca="1" si="5"/>
        <v>(59 + 64) + 46 =</v>
      </c>
      <c r="H28" t="str">
        <f t="shared" ca="1" si="6"/>
        <v>59 + (64 + 46) = 59 + 110 = 169</v>
      </c>
    </row>
    <row r="29" spans="2:13" x14ac:dyDescent="0.25">
      <c r="B29">
        <f t="shared" ca="1" si="0"/>
        <v>1</v>
      </c>
      <c r="C29">
        <f t="shared" ca="1" si="1"/>
        <v>5</v>
      </c>
      <c r="D29">
        <f t="shared" ca="1" si="2"/>
        <v>75</v>
      </c>
      <c r="E29" s="3">
        <f t="shared" ca="1" si="3"/>
        <v>70</v>
      </c>
      <c r="F29">
        <f t="shared" ca="1" si="4"/>
        <v>65</v>
      </c>
      <c r="G29" t="str">
        <f t="shared" ca="1" si="5"/>
        <v>(70 + 75) + 65 =</v>
      </c>
      <c r="H29" t="str">
        <f t="shared" ca="1" si="6"/>
        <v>70 + (75 + 65) = 70 + 140 = 210</v>
      </c>
    </row>
    <row r="30" spans="2:13" x14ac:dyDescent="0.25">
      <c r="B30">
        <f t="shared" ca="1" si="0"/>
        <v>5</v>
      </c>
      <c r="C30">
        <f t="shared" ca="1" si="1"/>
        <v>2</v>
      </c>
      <c r="D30">
        <f t="shared" ca="1" si="2"/>
        <v>92</v>
      </c>
      <c r="E30" s="3">
        <f t="shared" ca="1" si="3"/>
        <v>63</v>
      </c>
      <c r="F30">
        <f t="shared" ca="1" si="4"/>
        <v>68</v>
      </c>
      <c r="G30" t="str">
        <f t="shared" ca="1" si="5"/>
        <v>(63 + 92) + 68 =</v>
      </c>
      <c r="H30" t="str">
        <f t="shared" ca="1" si="6"/>
        <v>63 + (92 + 68) = 63 + 160 = 223</v>
      </c>
    </row>
    <row r="31" spans="2:13" x14ac:dyDescent="0.25">
      <c r="B31">
        <f t="shared" ca="1" si="0"/>
        <v>9</v>
      </c>
      <c r="C31">
        <f t="shared" ca="1" si="1"/>
        <v>5</v>
      </c>
      <c r="D31">
        <f t="shared" ca="1" si="2"/>
        <v>65</v>
      </c>
      <c r="E31" s="3">
        <f t="shared" ca="1" si="3"/>
        <v>28</v>
      </c>
      <c r="F31">
        <f t="shared" ca="1" si="4"/>
        <v>75</v>
      </c>
      <c r="G31" t="str">
        <f t="shared" ca="1" si="5"/>
        <v>(28 + 65) + 75 =</v>
      </c>
      <c r="H31" t="str">
        <f t="shared" ca="1" si="6"/>
        <v>28 + (65 + 75) = 28 + 140 = 168</v>
      </c>
    </row>
    <row r="32" spans="2:13" x14ac:dyDescent="0.25">
      <c r="B32">
        <f t="shared" ca="1" si="0"/>
        <v>13</v>
      </c>
      <c r="C32">
        <f t="shared" ca="1" si="1"/>
        <v>4</v>
      </c>
      <c r="D32">
        <f t="shared" ca="1" si="2"/>
        <v>64</v>
      </c>
      <c r="E32" s="3">
        <f t="shared" ca="1" si="3"/>
        <v>57</v>
      </c>
      <c r="F32">
        <f t="shared" ca="1" si="4"/>
        <v>66</v>
      </c>
      <c r="G32" t="str">
        <f t="shared" ca="1" si="5"/>
        <v>(57 + 64) + 66 =</v>
      </c>
      <c r="H32" t="str">
        <f t="shared" ca="1" si="6"/>
        <v>57 + (64 + 66) = 57 + 130 = 187</v>
      </c>
    </row>
    <row r="33" spans="2:8" x14ac:dyDescent="0.25">
      <c r="B33">
        <f t="shared" ca="1" si="0"/>
        <v>17</v>
      </c>
      <c r="C33">
        <f t="shared" ca="1" si="1"/>
        <v>5</v>
      </c>
      <c r="D33">
        <f t="shared" ca="1" si="2"/>
        <v>15</v>
      </c>
      <c r="E33" s="3">
        <f t="shared" ca="1" si="3"/>
        <v>32</v>
      </c>
      <c r="F33">
        <f t="shared" ca="1" si="4"/>
        <v>55</v>
      </c>
      <c r="G33" t="str">
        <f t="shared" ca="1" si="5"/>
        <v>(32 + 15) + 55 =</v>
      </c>
      <c r="H33" t="str">
        <f t="shared" ca="1" si="6"/>
        <v>32 + (15 + 55) = 32 + 70 = 102</v>
      </c>
    </row>
    <row r="34" spans="2:8" x14ac:dyDescent="0.25">
      <c r="B34">
        <f t="shared" ca="1" si="0"/>
        <v>21</v>
      </c>
      <c r="C34">
        <f t="shared" ca="1" si="1"/>
        <v>3</v>
      </c>
      <c r="D34">
        <f t="shared" ca="1" si="2"/>
        <v>23</v>
      </c>
      <c r="E34" s="3">
        <f t="shared" ca="1" si="3"/>
        <v>79</v>
      </c>
      <c r="F34">
        <f t="shared" ca="1" si="4"/>
        <v>67</v>
      </c>
      <c r="G34" t="str">
        <f t="shared" ca="1" si="5"/>
        <v>(79 + 23) + 67 =</v>
      </c>
      <c r="H34" t="str">
        <f t="shared" ca="1" si="6"/>
        <v>79 + (23 + 67) = 79 + 90 = 169</v>
      </c>
    </row>
    <row r="35" spans="2:8" x14ac:dyDescent="0.25">
      <c r="B35">
        <f t="shared" ca="1" si="0"/>
        <v>25</v>
      </c>
      <c r="C35">
        <f t="shared" ca="1" si="1"/>
        <v>3</v>
      </c>
      <c r="D35">
        <f t="shared" ca="1" si="2"/>
        <v>53</v>
      </c>
      <c r="E35" s="3">
        <f t="shared" ca="1" si="3"/>
        <v>74</v>
      </c>
      <c r="F35">
        <f t="shared" ca="1" si="4"/>
        <v>57</v>
      </c>
      <c r="G35" t="str">
        <f t="shared" ca="1" si="5"/>
        <v>(74 + 53) + 57 =</v>
      </c>
      <c r="H35" t="str">
        <f t="shared" ca="1" si="6"/>
        <v>74 + (53 + 57) = 74 + 110 = 184</v>
      </c>
    </row>
    <row r="36" spans="2:8" x14ac:dyDescent="0.25">
      <c r="B36">
        <f t="shared" ca="1" si="0"/>
        <v>29</v>
      </c>
      <c r="C36">
        <f t="shared" ca="1" si="1"/>
        <v>2</v>
      </c>
      <c r="D36">
        <f t="shared" ca="1" si="2"/>
        <v>92</v>
      </c>
      <c r="E36" s="3">
        <f t="shared" ca="1" si="3"/>
        <v>104</v>
      </c>
      <c r="F36">
        <f t="shared" ca="1" si="4"/>
        <v>98</v>
      </c>
      <c r="G36" t="str">
        <f t="shared" ca="1" si="5"/>
        <v>(104 + 92) + 98 =</v>
      </c>
      <c r="H36" t="str">
        <f t="shared" ca="1" si="6"/>
        <v>104 + (92 + 98) = 104 + 190 = 294</v>
      </c>
    </row>
    <row r="37" spans="2:8" x14ac:dyDescent="0.25">
      <c r="B37">
        <f t="shared" ca="1" si="0"/>
        <v>33</v>
      </c>
      <c r="C37">
        <f t="shared" ca="1" si="1"/>
        <v>4</v>
      </c>
      <c r="D37">
        <f t="shared" ca="1" si="2"/>
        <v>44</v>
      </c>
      <c r="E37" s="3">
        <f t="shared" ca="1" si="3"/>
        <v>55</v>
      </c>
      <c r="F37">
        <f t="shared" ca="1" si="4"/>
        <v>86</v>
      </c>
      <c r="G37" t="str">
        <f t="shared" ca="1" si="5"/>
        <v>(55 + 44) + 86 =</v>
      </c>
      <c r="H37" t="str">
        <f t="shared" ca="1" si="6"/>
        <v>55 + (44 + 86) = 55 + 130 = 185</v>
      </c>
    </row>
    <row r="38" spans="2:8" x14ac:dyDescent="0.25">
      <c r="B38">
        <f ca="1">MOD(B37+$A$2,$A$1)</f>
        <v>0</v>
      </c>
      <c r="C38">
        <f t="shared" ca="1" si="1"/>
        <v>5</v>
      </c>
      <c r="D38">
        <f t="shared" ca="1" si="2"/>
        <v>45</v>
      </c>
      <c r="E38" s="3">
        <f t="shared" ca="1" si="3"/>
        <v>89</v>
      </c>
      <c r="F38">
        <f t="shared" ca="1" si="4"/>
        <v>45</v>
      </c>
      <c r="G38" t="str">
        <f t="shared" ca="1" si="5"/>
        <v>(89 + 45) + 45 =</v>
      </c>
      <c r="H38" t="str">
        <f t="shared" ca="1" si="6"/>
        <v>89 + (45 + 45) = 89 + 90 = 179</v>
      </c>
    </row>
    <row r="39" spans="2:8" ht="15.5" x14ac:dyDescent="0.35">
      <c r="B39" s="1"/>
    </row>
    <row r="41" spans="2:8" ht="15.5" x14ac:dyDescent="0.35">
      <c r="B41" s="2"/>
    </row>
    <row r="43" spans="2:8" ht="15.5" x14ac:dyDescent="0.35">
      <c r="B43" s="1"/>
    </row>
    <row r="44" spans="2:8" ht="15.5" x14ac:dyDescent="0.35">
      <c r="B44" s="1"/>
    </row>
    <row r="45" spans="2:8" ht="15.5" x14ac:dyDescent="0.35">
      <c r="B45" s="1"/>
    </row>
    <row r="46" spans="2:8" ht="15.5" x14ac:dyDescent="0.35">
      <c r="B46" s="1"/>
    </row>
    <row r="47" spans="2:8" ht="15.5" x14ac:dyDescent="0.35">
      <c r="B47" s="1"/>
    </row>
    <row r="48" spans="2:8" ht="15.5" x14ac:dyDescent="0.35">
      <c r="B48" s="1"/>
    </row>
    <row r="49" spans="2:2" ht="15.5" x14ac:dyDescent="0.35">
      <c r="B49" s="1"/>
    </row>
    <row r="51" spans="2:2" ht="15.5" x14ac:dyDescent="0.35">
      <c r="B51" s="2"/>
    </row>
    <row r="53" spans="2:2" ht="15.5" x14ac:dyDescent="0.35">
      <c r="B53" s="1"/>
    </row>
    <row r="54" spans="2:2" ht="15.5" x14ac:dyDescent="0.35">
      <c r="B54" s="1"/>
    </row>
    <row r="55" spans="2:2" ht="15.5" x14ac:dyDescent="0.35">
      <c r="B55" s="1"/>
    </row>
    <row r="56" spans="2:2" ht="15.5" x14ac:dyDescent="0.35">
      <c r="B56" s="1"/>
    </row>
    <row r="57" spans="2:2" ht="15.5" x14ac:dyDescent="0.35">
      <c r="B57" s="1"/>
    </row>
    <row r="58" spans="2:2" ht="15.5" x14ac:dyDescent="0.35">
      <c r="B58" s="1"/>
    </row>
    <row r="59" spans="2:2" ht="15.5" x14ac:dyDescent="0.35">
      <c r="B59" s="1"/>
    </row>
    <row r="61" spans="2:2" ht="15.5" x14ac:dyDescent="0.35">
      <c r="B61" s="2"/>
    </row>
    <row r="63" spans="2:2" ht="15.5" x14ac:dyDescent="0.35">
      <c r="B63" s="1"/>
    </row>
    <row r="64" spans="2:2" ht="15.5" x14ac:dyDescent="0.35">
      <c r="B64" s="1"/>
    </row>
    <row r="65" spans="2:2" ht="15.5" x14ac:dyDescent="0.35">
      <c r="B65" s="1"/>
    </row>
    <row r="66" spans="2:2" ht="15.5" x14ac:dyDescent="0.35">
      <c r="B66" s="1"/>
    </row>
    <row r="67" spans="2:2" ht="15.5" x14ac:dyDescent="0.35">
      <c r="B67" s="1"/>
    </row>
    <row r="68" spans="2:2" ht="15.5" x14ac:dyDescent="0.35">
      <c r="B68" s="1"/>
    </row>
    <row r="69" spans="2:2" ht="15.5" x14ac:dyDescent="0.35">
      <c r="B69" s="1"/>
    </row>
    <row r="71" spans="2:2" ht="15.5" x14ac:dyDescent="0.35">
      <c r="B71" s="2"/>
    </row>
    <row r="73" spans="2:2" ht="15.5" x14ac:dyDescent="0.35">
      <c r="B73" s="1"/>
    </row>
    <row r="74" spans="2:2" ht="15.5" x14ac:dyDescent="0.35">
      <c r="B74" s="1"/>
    </row>
    <row r="75" spans="2:2" ht="15.5" x14ac:dyDescent="0.35">
      <c r="B75" s="1"/>
    </row>
    <row r="76" spans="2:2" ht="15.5" x14ac:dyDescent="0.35">
      <c r="B76" s="1"/>
    </row>
    <row r="77" spans="2:2" ht="15.5" x14ac:dyDescent="0.35">
      <c r="B77" s="1"/>
    </row>
    <row r="78" spans="2:2" ht="15.5" x14ac:dyDescent="0.35">
      <c r="B78" s="1"/>
    </row>
    <row r="79" spans="2:2" ht="15.5" x14ac:dyDescent="0.35">
      <c r="B79" s="1"/>
    </row>
    <row r="81" spans="2:2" ht="15.5" x14ac:dyDescent="0.35">
      <c r="B81" s="2"/>
    </row>
    <row r="83" spans="2:2" ht="15.5" x14ac:dyDescent="0.35">
      <c r="B83" s="1"/>
    </row>
    <row r="84" spans="2:2" ht="15.5" x14ac:dyDescent="0.35">
      <c r="B84" s="1"/>
    </row>
    <row r="85" spans="2:2" ht="15.5" x14ac:dyDescent="0.35">
      <c r="B85" s="1"/>
    </row>
    <row r="86" spans="2:2" ht="15.5" x14ac:dyDescent="0.35">
      <c r="B86" s="1"/>
    </row>
    <row r="87" spans="2:2" ht="15.5" x14ac:dyDescent="0.35">
      <c r="B87" s="1"/>
    </row>
    <row r="88" spans="2:2" ht="15.5" x14ac:dyDescent="0.35">
      <c r="B88" s="1"/>
    </row>
    <row r="89" spans="2:2" ht="15.5" x14ac:dyDescent="0.35">
      <c r="B89" s="1"/>
    </row>
    <row r="91" spans="2:2" ht="15.5" x14ac:dyDescent="0.35">
      <c r="B91" s="2"/>
    </row>
    <row r="93" spans="2:2" ht="15.5" x14ac:dyDescent="0.35">
      <c r="B93" s="1"/>
    </row>
    <row r="94" spans="2:2" ht="15.5" x14ac:dyDescent="0.35">
      <c r="B94" s="1"/>
    </row>
    <row r="95" spans="2:2" ht="15.5" x14ac:dyDescent="0.35">
      <c r="B95" s="1"/>
    </row>
    <row r="96" spans="2:2" ht="15.5" x14ac:dyDescent="0.35">
      <c r="B96" s="1"/>
    </row>
    <row r="97" spans="2:2" ht="15.5" x14ac:dyDescent="0.35">
      <c r="B97" s="1"/>
    </row>
    <row r="98" spans="2:2" ht="15.5" x14ac:dyDescent="0.35">
      <c r="B98" s="1"/>
    </row>
    <row r="99" spans="2:2" ht="15.5" x14ac:dyDescent="0.35">
      <c r="B99" s="1"/>
    </row>
    <row r="101" spans="2:2" ht="15.5" x14ac:dyDescent="0.35">
      <c r="B101" s="2"/>
    </row>
    <row r="103" spans="2:2" ht="15.5" x14ac:dyDescent="0.35">
      <c r="B103" s="1"/>
    </row>
    <row r="104" spans="2:2" ht="15.5" x14ac:dyDescent="0.35">
      <c r="B104" s="1"/>
    </row>
    <row r="105" spans="2:2" ht="15.5" x14ac:dyDescent="0.35">
      <c r="B105" s="1"/>
    </row>
    <row r="106" spans="2:2" ht="15.5" x14ac:dyDescent="0.35">
      <c r="B106" s="1"/>
    </row>
    <row r="107" spans="2:2" ht="15.5" x14ac:dyDescent="0.35">
      <c r="B107" s="1"/>
    </row>
    <row r="108" spans="2:2" ht="15.5" x14ac:dyDescent="0.35">
      <c r="B108" s="1"/>
    </row>
    <row r="109" spans="2:2" ht="15.5" x14ac:dyDescent="0.35">
      <c r="B109" s="1"/>
    </row>
    <row r="113" spans="2:2" ht="15.5" x14ac:dyDescent="0.35">
      <c r="B113" s="1"/>
    </row>
    <row r="114" spans="2:2" ht="15.5" x14ac:dyDescent="0.35">
      <c r="B114" s="1"/>
    </row>
    <row r="115" spans="2:2" ht="15.5" x14ac:dyDescent="0.35">
      <c r="B115" s="1"/>
    </row>
    <row r="116" spans="2:2" ht="15.5" x14ac:dyDescent="0.35">
      <c r="B116" s="1"/>
    </row>
    <row r="117" spans="2:2" ht="15.5" x14ac:dyDescent="0.35">
      <c r="B117" s="1"/>
    </row>
    <row r="118" spans="2:2" ht="15.5" x14ac:dyDescent="0.35">
      <c r="B118" s="1"/>
    </row>
    <row r="119" spans="2:2" ht="15.5" x14ac:dyDescent="0.35">
      <c r="B119" s="1"/>
    </row>
    <row r="123" spans="2:2" ht="15.5" x14ac:dyDescent="0.35">
      <c r="B123" s="1"/>
    </row>
    <row r="124" spans="2:2" ht="15.5" x14ac:dyDescent="0.35">
      <c r="B124" s="1"/>
    </row>
    <row r="125" spans="2:2" ht="15.5" x14ac:dyDescent="0.35">
      <c r="B125" s="1"/>
    </row>
    <row r="126" spans="2:2" ht="15.5" x14ac:dyDescent="0.35">
      <c r="B126" s="1"/>
    </row>
    <row r="127" spans="2:2" ht="15.5" x14ac:dyDescent="0.35">
      <c r="B127" s="1"/>
    </row>
    <row r="128" spans="2:2" ht="15.5" x14ac:dyDescent="0.35">
      <c r="B128" s="1"/>
    </row>
    <row r="129" spans="2:2" ht="15.5" x14ac:dyDescent="0.35">
      <c r="B129" s="1"/>
    </row>
    <row r="133" spans="2:2" ht="15.5" x14ac:dyDescent="0.35">
      <c r="B133" s="1"/>
    </row>
    <row r="134" spans="2:2" ht="15.5" x14ac:dyDescent="0.35">
      <c r="B134" s="1"/>
    </row>
    <row r="135" spans="2:2" ht="15.5" x14ac:dyDescent="0.35">
      <c r="B135" s="1"/>
    </row>
    <row r="136" spans="2:2" ht="15.5" x14ac:dyDescent="0.35">
      <c r="B136" s="1"/>
    </row>
    <row r="137" spans="2:2" ht="15.5" x14ac:dyDescent="0.35">
      <c r="B137" s="1"/>
    </row>
    <row r="138" spans="2:2" ht="15.5" x14ac:dyDescent="0.35">
      <c r="B138" s="1"/>
    </row>
    <row r="139" spans="2:2" ht="15.5" x14ac:dyDescent="0.35">
      <c r="B139" s="1"/>
    </row>
    <row r="143" spans="2:2" ht="15.5" x14ac:dyDescent="0.35">
      <c r="B143" s="1"/>
    </row>
    <row r="144" spans="2:2" ht="15.5" x14ac:dyDescent="0.35">
      <c r="B144" s="1"/>
    </row>
    <row r="145" spans="2:2" ht="15.5" x14ac:dyDescent="0.35">
      <c r="B145" s="1"/>
    </row>
    <row r="146" spans="2:2" ht="15.5" x14ac:dyDescent="0.35">
      <c r="B146" s="1"/>
    </row>
    <row r="147" spans="2:2" ht="15.5" x14ac:dyDescent="0.35">
      <c r="B147" s="1"/>
    </row>
    <row r="148" spans="2:2" ht="15.5" x14ac:dyDescent="0.35">
      <c r="B148" s="1"/>
    </row>
    <row r="149" spans="2:2" ht="15.5" x14ac:dyDescent="0.35">
      <c r="B149" s="1"/>
    </row>
    <row r="153" spans="2:2" ht="15.5" x14ac:dyDescent="0.35">
      <c r="B153" s="1"/>
    </row>
    <row r="154" spans="2:2" ht="15.5" x14ac:dyDescent="0.35">
      <c r="B154" s="1"/>
    </row>
    <row r="155" spans="2:2" ht="15.5" x14ac:dyDescent="0.35">
      <c r="B155" s="1"/>
    </row>
    <row r="156" spans="2:2" ht="15.5" x14ac:dyDescent="0.35">
      <c r="B156" s="1"/>
    </row>
    <row r="157" spans="2:2" ht="15.5" x14ac:dyDescent="0.35">
      <c r="B157" s="1"/>
    </row>
    <row r="158" spans="2:2" ht="15.5" x14ac:dyDescent="0.35">
      <c r="B158" s="1"/>
    </row>
    <row r="159" spans="2:2" ht="15.5" x14ac:dyDescent="0.35">
      <c r="B159" s="1"/>
    </row>
    <row r="161" spans="2:2" ht="15.5" x14ac:dyDescent="0.35">
      <c r="B161" s="2"/>
    </row>
    <row r="163" spans="2:2" ht="15.5" x14ac:dyDescent="0.35">
      <c r="B163" s="1"/>
    </row>
    <row r="164" spans="2:2" ht="15.5" x14ac:dyDescent="0.35">
      <c r="B164" s="1"/>
    </row>
    <row r="165" spans="2:2" ht="15.5" x14ac:dyDescent="0.35">
      <c r="B165" s="1"/>
    </row>
    <row r="166" spans="2:2" ht="15.5" x14ac:dyDescent="0.35">
      <c r="B166" s="1"/>
    </row>
    <row r="167" spans="2:2" ht="15.5" x14ac:dyDescent="0.35">
      <c r="B167" s="1"/>
    </row>
    <row r="168" spans="2:2" ht="15.5" x14ac:dyDescent="0.35">
      <c r="B168" s="1"/>
    </row>
    <row r="169" spans="2:2" ht="15.5" x14ac:dyDescent="0.35">
      <c r="B169" s="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D12A-E777-4E29-81A4-AC567AB08B48}">
  <dimension ref="A1:N169"/>
  <sheetViews>
    <sheetView topLeftCell="D87" workbookViewId="0">
      <selection activeCell="J93" sqref="J93"/>
    </sheetView>
  </sheetViews>
  <sheetFormatPr baseColWidth="10" defaultRowHeight="12.5" x14ac:dyDescent="0.25"/>
  <cols>
    <col min="3" max="3" width="35" customWidth="1"/>
    <col min="6" max="6" width="11.453125" style="3" customWidth="1"/>
    <col min="8" max="8" width="23.08984375" customWidth="1"/>
    <col min="9" max="9" width="27" customWidth="1"/>
    <col min="10" max="10" width="39.1796875" customWidth="1"/>
  </cols>
  <sheetData>
    <row r="1" spans="1:14" x14ac:dyDescent="0.25">
      <c r="D1" s="3" t="s">
        <v>2</v>
      </c>
      <c r="E1" s="3" t="s">
        <v>3</v>
      </c>
    </row>
    <row r="2" spans="1:14" ht="15.5" x14ac:dyDescent="0.35">
      <c r="A2">
        <f ca="1">RANK(B2,$B$2:$B$38)</f>
        <v>10</v>
      </c>
      <c r="B2">
        <f ca="1">RAND()</f>
        <v>0.63015046856017543</v>
      </c>
      <c r="C2">
        <f ca="1">ROUND(RAND()*8+1,0)</f>
        <v>8</v>
      </c>
      <c r="D2">
        <f ca="1">ROUND(RAND()*8+1,0)*10-C2</f>
        <v>72</v>
      </c>
      <c r="E2">
        <f ca="1">ROUND(RAND()*20+10,0)</f>
        <v>15</v>
      </c>
      <c r="H2" t="str">
        <f t="shared" ref="H2:H38" ca="1" si="0">C2&amp;" · "&amp;E2&amp;" + "&amp;D2&amp;" · "&amp;E2</f>
        <v>8 · 15 + 72 · 15</v>
      </c>
      <c r="I2" t="str">
        <f ca="1">"= ("&amp;C2&amp;" + "&amp;D2&amp;") · "&amp;E2&amp;" = "&amp;C2+D2&amp;" · "&amp;E2&amp;" = "&amp;(C2+D2)*E2</f>
        <v>= (8 + 72) · 15 = 80 · 15 = 1200</v>
      </c>
      <c r="J2" t="str">
        <f t="shared" ref="J2:J38" ca="1" si="1">" ("&amp;C2&amp;" + "&amp;D2&amp;") · "&amp;E2&amp;" = "</f>
        <v xml:space="preserve"> (8 + 72) · 15 = </v>
      </c>
      <c r="N2" s="2"/>
    </row>
    <row r="3" spans="1:14" ht="15.5" x14ac:dyDescent="0.35">
      <c r="A3">
        <f ca="1">RANK(B3,$B$2:$B$38)</f>
        <v>26</v>
      </c>
      <c r="B3">
        <f t="shared" ref="B3:B38" ca="1" si="2">RAND()</f>
        <v>0.21056688879252727</v>
      </c>
      <c r="C3">
        <f t="shared" ref="C3:C38" ca="1" si="3">ROUND(RAND()*8+1,0)</f>
        <v>3</v>
      </c>
      <c r="D3">
        <f t="shared" ref="D3:D38" ca="1" si="4">ROUND(RAND()*8+1,0)*10-C3</f>
        <v>37</v>
      </c>
      <c r="E3">
        <f t="shared" ref="E3:E38" ca="1" si="5">ROUND(RAND()*20+10,0)</f>
        <v>29</v>
      </c>
      <c r="H3" t="str">
        <f t="shared" ca="1" si="0"/>
        <v>3 · 29 + 37 · 29</v>
      </c>
      <c r="I3" t="str">
        <f t="shared" ref="I3:I38" ca="1" si="6">"= ("&amp;C3&amp;" + "&amp;D3&amp;") · "&amp;E3&amp;" = "&amp;C3+D3&amp;" · "&amp;E3&amp;" = "&amp;(C3+D3)*E3</f>
        <v>= (3 + 37) · 29 = 40 · 29 = 1160</v>
      </c>
      <c r="J3" t="str">
        <f t="shared" ca="1" si="1"/>
        <v xml:space="preserve"> (3 + 37) · 29 = </v>
      </c>
      <c r="N3" s="2"/>
    </row>
    <row r="4" spans="1:14" ht="15.5" x14ac:dyDescent="0.35">
      <c r="A4">
        <f t="shared" ref="A4:A38" ca="1" si="7">RANK(B4,$B$2:$B$38)</f>
        <v>24</v>
      </c>
      <c r="B4">
        <f t="shared" ca="1" si="2"/>
        <v>0.25467253483663732</v>
      </c>
      <c r="C4">
        <f t="shared" ca="1" si="3"/>
        <v>2</v>
      </c>
      <c r="D4">
        <f t="shared" ca="1" si="4"/>
        <v>48</v>
      </c>
      <c r="E4">
        <f t="shared" ca="1" si="5"/>
        <v>11</v>
      </c>
      <c r="H4" t="str">
        <f t="shared" ca="1" si="0"/>
        <v>2 · 11 + 48 · 11</v>
      </c>
      <c r="I4" t="str">
        <f t="shared" ca="1" si="6"/>
        <v>= (2 + 48) · 11 = 50 · 11 = 550</v>
      </c>
      <c r="J4" t="str">
        <f t="shared" ca="1" si="1"/>
        <v xml:space="preserve"> (2 + 48) · 11 = </v>
      </c>
      <c r="N4" s="2"/>
    </row>
    <row r="5" spans="1:14" ht="15.5" x14ac:dyDescent="0.35">
      <c r="A5">
        <f t="shared" ca="1" si="7"/>
        <v>14</v>
      </c>
      <c r="B5">
        <f t="shared" ca="1" si="2"/>
        <v>0.52500634704774751</v>
      </c>
      <c r="C5">
        <f t="shared" ca="1" si="3"/>
        <v>6</v>
      </c>
      <c r="D5">
        <f t="shared" ca="1" si="4"/>
        <v>44</v>
      </c>
      <c r="E5">
        <f t="shared" ca="1" si="5"/>
        <v>26</v>
      </c>
      <c r="H5" t="str">
        <f t="shared" ca="1" si="0"/>
        <v>6 · 26 + 44 · 26</v>
      </c>
      <c r="I5" t="str">
        <f t="shared" ca="1" si="6"/>
        <v>= (6 + 44) · 26 = 50 · 26 = 1300</v>
      </c>
      <c r="J5" t="str">
        <f t="shared" ca="1" si="1"/>
        <v xml:space="preserve"> (6 + 44) · 26 = </v>
      </c>
      <c r="N5" s="2"/>
    </row>
    <row r="6" spans="1:14" ht="15.5" x14ac:dyDescent="0.35">
      <c r="A6">
        <f t="shared" ca="1" si="7"/>
        <v>7</v>
      </c>
      <c r="B6">
        <f t="shared" ca="1" si="2"/>
        <v>0.84071836308336434</v>
      </c>
      <c r="C6">
        <f t="shared" ca="1" si="3"/>
        <v>9</v>
      </c>
      <c r="D6">
        <f t="shared" ca="1" si="4"/>
        <v>1</v>
      </c>
      <c r="E6">
        <f t="shared" ca="1" si="5"/>
        <v>28</v>
      </c>
      <c r="H6" t="str">
        <f t="shared" ca="1" si="0"/>
        <v>9 · 28 + 1 · 28</v>
      </c>
      <c r="I6" t="str">
        <f t="shared" ca="1" si="6"/>
        <v>= (9 + 1) · 28 = 10 · 28 = 280</v>
      </c>
      <c r="J6" t="str">
        <f t="shared" ca="1" si="1"/>
        <v xml:space="preserve"> (9 + 1) · 28 = </v>
      </c>
      <c r="N6" s="2"/>
    </row>
    <row r="7" spans="1:14" ht="15.5" x14ac:dyDescent="0.35">
      <c r="A7">
        <f t="shared" ca="1" si="7"/>
        <v>5</v>
      </c>
      <c r="B7">
        <f t="shared" ca="1" si="2"/>
        <v>0.84881392822680324</v>
      </c>
      <c r="C7">
        <f t="shared" ca="1" si="3"/>
        <v>4</v>
      </c>
      <c r="D7">
        <f t="shared" ca="1" si="4"/>
        <v>56</v>
      </c>
      <c r="E7">
        <f t="shared" ca="1" si="5"/>
        <v>22</v>
      </c>
      <c r="H7" t="str">
        <f t="shared" ca="1" si="0"/>
        <v>4 · 22 + 56 · 22</v>
      </c>
      <c r="I7" t="str">
        <f t="shared" ca="1" si="6"/>
        <v>= (4 + 56) · 22 = 60 · 22 = 1320</v>
      </c>
      <c r="J7" t="str">
        <f t="shared" ca="1" si="1"/>
        <v xml:space="preserve"> (4 + 56) · 22 = </v>
      </c>
      <c r="N7" s="2"/>
    </row>
    <row r="8" spans="1:14" ht="15.5" x14ac:dyDescent="0.35">
      <c r="A8">
        <f t="shared" ca="1" si="7"/>
        <v>23</v>
      </c>
      <c r="B8">
        <f t="shared" ca="1" si="2"/>
        <v>0.27199539591958</v>
      </c>
      <c r="C8">
        <f t="shared" ca="1" si="3"/>
        <v>6</v>
      </c>
      <c r="D8">
        <f t="shared" ca="1" si="4"/>
        <v>54</v>
      </c>
      <c r="E8">
        <f t="shared" ca="1" si="5"/>
        <v>11</v>
      </c>
      <c r="H8" t="str">
        <f t="shared" ca="1" si="0"/>
        <v>6 · 11 + 54 · 11</v>
      </c>
      <c r="I8" t="str">
        <f t="shared" ca="1" si="6"/>
        <v>= (6 + 54) · 11 = 60 · 11 = 660</v>
      </c>
      <c r="J8" t="str">
        <f t="shared" ca="1" si="1"/>
        <v xml:space="preserve"> (6 + 54) · 11 = </v>
      </c>
      <c r="N8" s="2"/>
    </row>
    <row r="9" spans="1:14" ht="15.5" x14ac:dyDescent="0.35">
      <c r="A9">
        <f t="shared" ca="1" si="7"/>
        <v>36</v>
      </c>
      <c r="B9">
        <f t="shared" ca="1" si="2"/>
        <v>1.7294157991580406E-2</v>
      </c>
      <c r="C9">
        <f t="shared" ca="1" si="3"/>
        <v>7</v>
      </c>
      <c r="D9">
        <f t="shared" ca="1" si="4"/>
        <v>33</v>
      </c>
      <c r="E9">
        <f t="shared" ca="1" si="5"/>
        <v>26</v>
      </c>
      <c r="H9" t="str">
        <f t="shared" ca="1" si="0"/>
        <v>7 · 26 + 33 · 26</v>
      </c>
      <c r="I9" t="str">
        <f t="shared" ca="1" si="6"/>
        <v>= (7 + 33) · 26 = 40 · 26 = 1040</v>
      </c>
      <c r="J9" t="str">
        <f t="shared" ca="1" si="1"/>
        <v xml:space="preserve"> (7 + 33) · 26 = </v>
      </c>
      <c r="N9" s="2"/>
    </row>
    <row r="10" spans="1:14" ht="15.5" x14ac:dyDescent="0.35">
      <c r="A10">
        <f t="shared" ca="1" si="7"/>
        <v>25</v>
      </c>
      <c r="B10">
        <f t="shared" ca="1" si="2"/>
        <v>0.23283706005027438</v>
      </c>
      <c r="C10">
        <f t="shared" ca="1" si="3"/>
        <v>9</v>
      </c>
      <c r="D10">
        <f t="shared" ca="1" si="4"/>
        <v>11</v>
      </c>
      <c r="E10">
        <f t="shared" ca="1" si="5"/>
        <v>18</v>
      </c>
      <c r="H10" t="str">
        <f t="shared" ca="1" si="0"/>
        <v>9 · 18 + 11 · 18</v>
      </c>
      <c r="I10" t="str">
        <f t="shared" ca="1" si="6"/>
        <v>= (9 + 11) · 18 = 20 · 18 = 360</v>
      </c>
      <c r="J10" t="str">
        <f t="shared" ca="1" si="1"/>
        <v xml:space="preserve"> (9 + 11) · 18 = </v>
      </c>
      <c r="N10" s="2"/>
    </row>
    <row r="11" spans="1:14" ht="15.5" x14ac:dyDescent="0.35">
      <c r="A11">
        <f t="shared" ca="1" si="7"/>
        <v>22</v>
      </c>
      <c r="B11">
        <f t="shared" ca="1" si="2"/>
        <v>0.35924373629157813</v>
      </c>
      <c r="C11">
        <f t="shared" ca="1" si="3"/>
        <v>7</v>
      </c>
      <c r="D11">
        <f t="shared" ca="1" si="4"/>
        <v>13</v>
      </c>
      <c r="E11">
        <f t="shared" ca="1" si="5"/>
        <v>22</v>
      </c>
      <c r="H11" t="str">
        <f t="shared" ca="1" si="0"/>
        <v>7 · 22 + 13 · 22</v>
      </c>
      <c r="I11" t="str">
        <f t="shared" ca="1" si="6"/>
        <v>= (7 + 13) · 22 = 20 · 22 = 440</v>
      </c>
      <c r="J11" t="str">
        <f t="shared" ca="1" si="1"/>
        <v xml:space="preserve"> (7 + 13) · 22 = </v>
      </c>
      <c r="N11" s="2"/>
    </row>
    <row r="12" spans="1:14" ht="15.5" x14ac:dyDescent="0.35">
      <c r="A12">
        <f t="shared" ca="1" si="7"/>
        <v>32</v>
      </c>
      <c r="B12">
        <f t="shared" ca="1" si="2"/>
        <v>0.10079796135091035</v>
      </c>
      <c r="C12">
        <f t="shared" ca="1" si="3"/>
        <v>9</v>
      </c>
      <c r="D12">
        <f t="shared" ca="1" si="4"/>
        <v>31</v>
      </c>
      <c r="E12">
        <f t="shared" ca="1" si="5"/>
        <v>23</v>
      </c>
      <c r="H12" t="str">
        <f t="shared" ca="1" si="0"/>
        <v>9 · 23 + 31 · 23</v>
      </c>
      <c r="I12" t="str">
        <f t="shared" ca="1" si="6"/>
        <v>= (9 + 31) · 23 = 40 · 23 = 920</v>
      </c>
      <c r="J12" t="str">
        <f t="shared" ca="1" si="1"/>
        <v xml:space="preserve"> (9 + 31) · 23 = </v>
      </c>
      <c r="N12" s="2"/>
    </row>
    <row r="13" spans="1:14" ht="15.5" x14ac:dyDescent="0.35">
      <c r="A13">
        <f t="shared" ca="1" si="7"/>
        <v>3</v>
      </c>
      <c r="B13">
        <f t="shared" ca="1" si="2"/>
        <v>0.87600086386839404</v>
      </c>
      <c r="C13">
        <f t="shared" ca="1" si="3"/>
        <v>8</v>
      </c>
      <c r="D13">
        <f t="shared" ca="1" si="4"/>
        <v>32</v>
      </c>
      <c r="E13">
        <f t="shared" ca="1" si="5"/>
        <v>16</v>
      </c>
      <c r="H13" t="str">
        <f t="shared" ca="1" si="0"/>
        <v>8 · 16 + 32 · 16</v>
      </c>
      <c r="I13" t="str">
        <f t="shared" ca="1" si="6"/>
        <v>= (8 + 32) · 16 = 40 · 16 = 640</v>
      </c>
      <c r="J13" t="str">
        <f t="shared" ca="1" si="1"/>
        <v xml:space="preserve"> (8 + 32) · 16 = </v>
      </c>
      <c r="N13" s="2"/>
    </row>
    <row r="14" spans="1:14" ht="15.5" x14ac:dyDescent="0.35">
      <c r="A14">
        <f t="shared" ca="1" si="7"/>
        <v>35</v>
      </c>
      <c r="B14">
        <f t="shared" ca="1" si="2"/>
        <v>3.0145359915795922E-2</v>
      </c>
      <c r="C14">
        <f t="shared" ca="1" si="3"/>
        <v>9</v>
      </c>
      <c r="D14">
        <f t="shared" ca="1" si="4"/>
        <v>71</v>
      </c>
      <c r="E14">
        <f t="shared" ca="1" si="5"/>
        <v>20</v>
      </c>
      <c r="H14" t="str">
        <f t="shared" ca="1" si="0"/>
        <v>9 · 20 + 71 · 20</v>
      </c>
      <c r="I14" t="str">
        <f t="shared" ca="1" si="6"/>
        <v>= (9 + 71) · 20 = 80 · 20 = 1600</v>
      </c>
      <c r="J14" t="str">
        <f t="shared" ca="1" si="1"/>
        <v xml:space="preserve"> (9 + 71) · 20 = </v>
      </c>
      <c r="N14" s="2"/>
    </row>
    <row r="15" spans="1:14" ht="15.5" x14ac:dyDescent="0.35">
      <c r="A15">
        <f t="shared" ca="1" si="7"/>
        <v>4</v>
      </c>
      <c r="B15">
        <f t="shared" ca="1" si="2"/>
        <v>0.86715969442334406</v>
      </c>
      <c r="C15">
        <f t="shared" ca="1" si="3"/>
        <v>5</v>
      </c>
      <c r="D15">
        <f t="shared" ca="1" si="4"/>
        <v>25</v>
      </c>
      <c r="E15">
        <f t="shared" ca="1" si="5"/>
        <v>11</v>
      </c>
      <c r="H15" t="str">
        <f t="shared" ca="1" si="0"/>
        <v>5 · 11 + 25 · 11</v>
      </c>
      <c r="I15" t="str">
        <f t="shared" ca="1" si="6"/>
        <v>= (5 + 25) · 11 = 30 · 11 = 330</v>
      </c>
      <c r="J15" t="str">
        <f t="shared" ca="1" si="1"/>
        <v xml:space="preserve"> (5 + 25) · 11 = </v>
      </c>
      <c r="N15" s="2"/>
    </row>
    <row r="16" spans="1:14" ht="15.5" x14ac:dyDescent="0.35">
      <c r="A16">
        <f t="shared" ca="1" si="7"/>
        <v>1</v>
      </c>
      <c r="B16">
        <f t="shared" ca="1" si="2"/>
        <v>0.96990277444439899</v>
      </c>
      <c r="C16">
        <f t="shared" ca="1" si="3"/>
        <v>2</v>
      </c>
      <c r="D16">
        <f t="shared" ca="1" si="4"/>
        <v>48</v>
      </c>
      <c r="E16">
        <f t="shared" ca="1" si="5"/>
        <v>29</v>
      </c>
      <c r="H16" t="str">
        <f t="shared" ca="1" si="0"/>
        <v>2 · 29 + 48 · 29</v>
      </c>
      <c r="I16" t="str">
        <f t="shared" ca="1" si="6"/>
        <v>= (2 + 48) · 29 = 50 · 29 = 1450</v>
      </c>
      <c r="J16" t="str">
        <f t="shared" ca="1" si="1"/>
        <v xml:space="preserve"> (2 + 48) · 29 = </v>
      </c>
      <c r="N16" s="2"/>
    </row>
    <row r="17" spans="1:14" ht="15.5" x14ac:dyDescent="0.35">
      <c r="A17">
        <f t="shared" ca="1" si="7"/>
        <v>31</v>
      </c>
      <c r="B17">
        <f t="shared" ca="1" si="2"/>
        <v>0.1022478013113719</v>
      </c>
      <c r="C17">
        <f t="shared" ca="1" si="3"/>
        <v>7</v>
      </c>
      <c r="D17">
        <f t="shared" ca="1" si="4"/>
        <v>83</v>
      </c>
      <c r="E17">
        <f t="shared" ca="1" si="5"/>
        <v>16</v>
      </c>
      <c r="H17" t="str">
        <f t="shared" ca="1" si="0"/>
        <v>7 · 16 + 83 · 16</v>
      </c>
      <c r="I17" t="str">
        <f t="shared" ca="1" si="6"/>
        <v>= (7 + 83) · 16 = 90 · 16 = 1440</v>
      </c>
      <c r="J17" t="str">
        <f t="shared" ca="1" si="1"/>
        <v xml:space="preserve"> (7 + 83) · 16 = </v>
      </c>
      <c r="N17" s="2"/>
    </row>
    <row r="18" spans="1:14" ht="15.5" x14ac:dyDescent="0.35">
      <c r="A18">
        <f t="shared" ca="1" si="7"/>
        <v>13</v>
      </c>
      <c r="B18">
        <f t="shared" ca="1" si="2"/>
        <v>0.54355150758841575</v>
      </c>
      <c r="C18">
        <f t="shared" ca="1" si="3"/>
        <v>7</v>
      </c>
      <c r="D18">
        <f t="shared" ca="1" si="4"/>
        <v>73</v>
      </c>
      <c r="E18">
        <f t="shared" ca="1" si="5"/>
        <v>26</v>
      </c>
      <c r="H18" t="str">
        <f t="shared" ca="1" si="0"/>
        <v>7 · 26 + 73 · 26</v>
      </c>
      <c r="I18" t="str">
        <f t="shared" ca="1" si="6"/>
        <v>= (7 + 73) · 26 = 80 · 26 = 2080</v>
      </c>
      <c r="J18" t="str">
        <f t="shared" ca="1" si="1"/>
        <v xml:space="preserve"> (7 + 73) · 26 = </v>
      </c>
      <c r="N18" s="2"/>
    </row>
    <row r="19" spans="1:14" ht="15.5" x14ac:dyDescent="0.35">
      <c r="A19">
        <f t="shared" ca="1" si="7"/>
        <v>15</v>
      </c>
      <c r="B19">
        <f t="shared" ca="1" si="2"/>
        <v>0.50694079142800164</v>
      </c>
      <c r="C19">
        <f t="shared" ca="1" si="3"/>
        <v>3</v>
      </c>
      <c r="D19">
        <f t="shared" ca="1" si="4"/>
        <v>27</v>
      </c>
      <c r="E19">
        <f t="shared" ca="1" si="5"/>
        <v>27</v>
      </c>
      <c r="H19" t="str">
        <f t="shared" ca="1" si="0"/>
        <v>3 · 27 + 27 · 27</v>
      </c>
      <c r="I19" t="str">
        <f t="shared" ca="1" si="6"/>
        <v>= (3 + 27) · 27 = 30 · 27 = 810</v>
      </c>
      <c r="J19" t="str">
        <f t="shared" ca="1" si="1"/>
        <v xml:space="preserve"> (3 + 27) · 27 = </v>
      </c>
      <c r="N19" s="2"/>
    </row>
    <row r="20" spans="1:14" ht="15.5" x14ac:dyDescent="0.35">
      <c r="A20">
        <f t="shared" ca="1" si="7"/>
        <v>20</v>
      </c>
      <c r="B20">
        <f t="shared" ca="1" si="2"/>
        <v>0.4231971932894476</v>
      </c>
      <c r="C20">
        <f t="shared" ca="1" si="3"/>
        <v>5</v>
      </c>
      <c r="D20">
        <f t="shared" ca="1" si="4"/>
        <v>35</v>
      </c>
      <c r="E20">
        <f t="shared" ca="1" si="5"/>
        <v>15</v>
      </c>
      <c r="H20" t="str">
        <f t="shared" ca="1" si="0"/>
        <v>5 · 15 + 35 · 15</v>
      </c>
      <c r="I20" t="str">
        <f t="shared" ca="1" si="6"/>
        <v>= (5 + 35) · 15 = 40 · 15 = 600</v>
      </c>
      <c r="J20" t="str">
        <f t="shared" ca="1" si="1"/>
        <v xml:space="preserve"> (5 + 35) · 15 = </v>
      </c>
      <c r="N20" s="2"/>
    </row>
    <row r="21" spans="1:14" ht="15.5" x14ac:dyDescent="0.35">
      <c r="A21">
        <f t="shared" ca="1" si="7"/>
        <v>8</v>
      </c>
      <c r="B21">
        <f t="shared" ca="1" si="2"/>
        <v>0.7260527404103494</v>
      </c>
      <c r="C21">
        <f t="shared" ca="1" si="3"/>
        <v>7</v>
      </c>
      <c r="D21">
        <f t="shared" ca="1" si="4"/>
        <v>53</v>
      </c>
      <c r="E21">
        <f t="shared" ca="1" si="5"/>
        <v>29</v>
      </c>
      <c r="H21" t="str">
        <f t="shared" ca="1" si="0"/>
        <v>7 · 29 + 53 · 29</v>
      </c>
      <c r="I21" t="str">
        <f t="shared" ca="1" si="6"/>
        <v>= (7 + 53) · 29 = 60 · 29 = 1740</v>
      </c>
      <c r="J21" t="str">
        <f t="shared" ca="1" si="1"/>
        <v xml:space="preserve"> (7 + 53) · 29 = </v>
      </c>
      <c r="N21" s="2"/>
    </row>
    <row r="22" spans="1:14" x14ac:dyDescent="0.25">
      <c r="A22">
        <f t="shared" ca="1" si="7"/>
        <v>2</v>
      </c>
      <c r="B22">
        <f t="shared" ca="1" si="2"/>
        <v>0.92053867868548878</v>
      </c>
      <c r="C22">
        <f t="shared" ca="1" si="3"/>
        <v>5</v>
      </c>
      <c r="D22">
        <f t="shared" ca="1" si="4"/>
        <v>65</v>
      </c>
      <c r="E22">
        <f t="shared" ca="1" si="5"/>
        <v>13</v>
      </c>
      <c r="H22" t="str">
        <f t="shared" ca="1" si="0"/>
        <v>5 · 13 + 65 · 13</v>
      </c>
      <c r="I22" t="str">
        <f t="shared" ca="1" si="6"/>
        <v>= (5 + 65) · 13 = 70 · 13 = 910</v>
      </c>
      <c r="J22" t="str">
        <f t="shared" ca="1" si="1"/>
        <v xml:space="preserve"> (5 + 65) · 13 = </v>
      </c>
    </row>
    <row r="23" spans="1:14" x14ac:dyDescent="0.25">
      <c r="A23">
        <f t="shared" ca="1" si="7"/>
        <v>21</v>
      </c>
      <c r="B23">
        <f t="shared" ca="1" si="2"/>
        <v>0.42109702045814645</v>
      </c>
      <c r="C23">
        <f t="shared" ca="1" si="3"/>
        <v>8</v>
      </c>
      <c r="D23">
        <f t="shared" ca="1" si="4"/>
        <v>22</v>
      </c>
      <c r="E23">
        <f t="shared" ca="1" si="5"/>
        <v>21</v>
      </c>
      <c r="H23" t="str">
        <f t="shared" ca="1" si="0"/>
        <v>8 · 21 + 22 · 21</v>
      </c>
      <c r="I23" t="str">
        <f t="shared" ca="1" si="6"/>
        <v>= (8 + 22) · 21 = 30 · 21 = 630</v>
      </c>
      <c r="J23" t="str">
        <f t="shared" ca="1" si="1"/>
        <v xml:space="preserve"> (8 + 22) · 21 = </v>
      </c>
    </row>
    <row r="24" spans="1:14" x14ac:dyDescent="0.25">
      <c r="A24">
        <f t="shared" ca="1" si="7"/>
        <v>33</v>
      </c>
      <c r="B24">
        <f t="shared" ca="1" si="2"/>
        <v>3.4746360601856097E-2</v>
      </c>
      <c r="C24">
        <f t="shared" ca="1" si="3"/>
        <v>6</v>
      </c>
      <c r="D24">
        <f t="shared" ca="1" si="4"/>
        <v>54</v>
      </c>
      <c r="E24">
        <f t="shared" ca="1" si="5"/>
        <v>18</v>
      </c>
      <c r="H24" t="str">
        <f t="shared" ca="1" si="0"/>
        <v>6 · 18 + 54 · 18</v>
      </c>
      <c r="I24" t="str">
        <f t="shared" ca="1" si="6"/>
        <v>= (6 + 54) · 18 = 60 · 18 = 1080</v>
      </c>
      <c r="J24" t="str">
        <f t="shared" ca="1" si="1"/>
        <v xml:space="preserve"> (6 + 54) · 18 = </v>
      </c>
    </row>
    <row r="25" spans="1:14" x14ac:dyDescent="0.25">
      <c r="A25">
        <f t="shared" ca="1" si="7"/>
        <v>18</v>
      </c>
      <c r="B25">
        <f t="shared" ca="1" si="2"/>
        <v>0.43268035387793891</v>
      </c>
      <c r="C25">
        <f t="shared" ca="1" si="3"/>
        <v>3</v>
      </c>
      <c r="D25">
        <f t="shared" ca="1" si="4"/>
        <v>27</v>
      </c>
      <c r="E25">
        <f t="shared" ca="1" si="5"/>
        <v>17</v>
      </c>
      <c r="H25" t="str">
        <f t="shared" ca="1" si="0"/>
        <v>3 · 17 + 27 · 17</v>
      </c>
      <c r="I25" t="str">
        <f t="shared" ca="1" si="6"/>
        <v>= (3 + 27) · 17 = 30 · 17 = 510</v>
      </c>
      <c r="J25" t="str">
        <f t="shared" ca="1" si="1"/>
        <v xml:space="preserve"> (3 + 27) · 17 = </v>
      </c>
    </row>
    <row r="26" spans="1:14" x14ac:dyDescent="0.25">
      <c r="A26">
        <f t="shared" ca="1" si="7"/>
        <v>37</v>
      </c>
      <c r="B26">
        <f t="shared" ca="1" si="2"/>
        <v>1.5074584200817087E-2</v>
      </c>
      <c r="C26">
        <f t="shared" ca="1" si="3"/>
        <v>8</v>
      </c>
      <c r="D26">
        <f t="shared" ca="1" si="4"/>
        <v>62</v>
      </c>
      <c r="E26">
        <f t="shared" ca="1" si="5"/>
        <v>13</v>
      </c>
      <c r="H26" t="str">
        <f t="shared" ca="1" si="0"/>
        <v>8 · 13 + 62 · 13</v>
      </c>
      <c r="I26" t="str">
        <f t="shared" ca="1" si="6"/>
        <v>= (8 + 62) · 13 = 70 · 13 = 910</v>
      </c>
      <c r="J26" t="str">
        <f t="shared" ca="1" si="1"/>
        <v xml:space="preserve"> (8 + 62) · 13 = </v>
      </c>
    </row>
    <row r="27" spans="1:14" x14ac:dyDescent="0.25">
      <c r="A27">
        <f t="shared" ca="1" si="7"/>
        <v>11</v>
      </c>
      <c r="B27">
        <f t="shared" ca="1" si="2"/>
        <v>0.59122696522897389</v>
      </c>
      <c r="C27">
        <f t="shared" ca="1" si="3"/>
        <v>6</v>
      </c>
      <c r="D27">
        <f t="shared" ca="1" si="4"/>
        <v>74</v>
      </c>
      <c r="E27">
        <f t="shared" ca="1" si="5"/>
        <v>13</v>
      </c>
      <c r="H27" t="str">
        <f t="shared" ca="1" si="0"/>
        <v>6 · 13 + 74 · 13</v>
      </c>
      <c r="I27" t="str">
        <f t="shared" ca="1" si="6"/>
        <v>= (6 + 74) · 13 = 80 · 13 = 1040</v>
      </c>
      <c r="J27" t="str">
        <f t="shared" ca="1" si="1"/>
        <v xml:space="preserve"> (6 + 74) · 13 = </v>
      </c>
    </row>
    <row r="28" spans="1:14" x14ac:dyDescent="0.25">
      <c r="A28">
        <f t="shared" ca="1" si="7"/>
        <v>29</v>
      </c>
      <c r="B28">
        <f t="shared" ca="1" si="2"/>
        <v>0.18651547902372023</v>
      </c>
      <c r="C28">
        <f t="shared" ca="1" si="3"/>
        <v>3</v>
      </c>
      <c r="D28">
        <f t="shared" ca="1" si="4"/>
        <v>17</v>
      </c>
      <c r="E28">
        <f t="shared" ca="1" si="5"/>
        <v>18</v>
      </c>
      <c r="H28" t="str">
        <f t="shared" ca="1" si="0"/>
        <v>3 · 18 + 17 · 18</v>
      </c>
      <c r="I28" t="str">
        <f t="shared" ca="1" si="6"/>
        <v>= (3 + 17) · 18 = 20 · 18 = 360</v>
      </c>
      <c r="J28" t="str">
        <f t="shared" ca="1" si="1"/>
        <v xml:space="preserve"> (3 + 17) · 18 = </v>
      </c>
    </row>
    <row r="29" spans="1:14" x14ac:dyDescent="0.25">
      <c r="A29">
        <f t="shared" ca="1" si="7"/>
        <v>6</v>
      </c>
      <c r="B29">
        <f t="shared" ca="1" si="2"/>
        <v>0.84133774904175518</v>
      </c>
      <c r="C29">
        <f t="shared" ca="1" si="3"/>
        <v>7</v>
      </c>
      <c r="D29">
        <f t="shared" ca="1" si="4"/>
        <v>33</v>
      </c>
      <c r="E29">
        <f t="shared" ca="1" si="5"/>
        <v>12</v>
      </c>
      <c r="H29" t="str">
        <f t="shared" ca="1" si="0"/>
        <v>7 · 12 + 33 · 12</v>
      </c>
      <c r="I29" t="str">
        <f t="shared" ca="1" si="6"/>
        <v>= (7 + 33) · 12 = 40 · 12 = 480</v>
      </c>
      <c r="J29" t="str">
        <f t="shared" ca="1" si="1"/>
        <v xml:space="preserve"> (7 + 33) · 12 = </v>
      </c>
    </row>
    <row r="30" spans="1:14" x14ac:dyDescent="0.25">
      <c r="A30">
        <f t="shared" ca="1" si="7"/>
        <v>17</v>
      </c>
      <c r="B30">
        <f t="shared" ca="1" si="2"/>
        <v>0.48891913713353152</v>
      </c>
      <c r="C30">
        <f t="shared" ca="1" si="3"/>
        <v>8</v>
      </c>
      <c r="D30">
        <f t="shared" ca="1" si="4"/>
        <v>22</v>
      </c>
      <c r="E30">
        <f t="shared" ca="1" si="5"/>
        <v>16</v>
      </c>
      <c r="H30" t="str">
        <f t="shared" ca="1" si="0"/>
        <v>8 · 16 + 22 · 16</v>
      </c>
      <c r="I30" t="str">
        <f t="shared" ca="1" si="6"/>
        <v>= (8 + 22) · 16 = 30 · 16 = 480</v>
      </c>
      <c r="J30" t="str">
        <f t="shared" ca="1" si="1"/>
        <v xml:space="preserve"> (8 + 22) · 16 = </v>
      </c>
    </row>
    <row r="31" spans="1:14" x14ac:dyDescent="0.25">
      <c r="A31">
        <f t="shared" ca="1" si="7"/>
        <v>27</v>
      </c>
      <c r="B31">
        <f t="shared" ca="1" si="2"/>
        <v>0.20815423168441516</v>
      </c>
      <c r="C31">
        <f t="shared" ca="1" si="3"/>
        <v>2</v>
      </c>
      <c r="D31">
        <f t="shared" ca="1" si="4"/>
        <v>8</v>
      </c>
      <c r="E31">
        <f t="shared" ca="1" si="5"/>
        <v>26</v>
      </c>
      <c r="H31" t="str">
        <f t="shared" ca="1" si="0"/>
        <v>2 · 26 + 8 · 26</v>
      </c>
      <c r="I31" t="str">
        <f t="shared" ca="1" si="6"/>
        <v>= (2 + 8) · 26 = 10 · 26 = 260</v>
      </c>
      <c r="J31" t="str">
        <f t="shared" ca="1" si="1"/>
        <v xml:space="preserve"> (2 + 8) · 26 = </v>
      </c>
    </row>
    <row r="32" spans="1:14" x14ac:dyDescent="0.25">
      <c r="A32">
        <f t="shared" ca="1" si="7"/>
        <v>28</v>
      </c>
      <c r="B32">
        <f t="shared" ca="1" si="2"/>
        <v>0.19671161380545132</v>
      </c>
      <c r="C32">
        <f t="shared" ca="1" si="3"/>
        <v>6</v>
      </c>
      <c r="D32">
        <f t="shared" ca="1" si="4"/>
        <v>74</v>
      </c>
      <c r="E32">
        <f t="shared" ca="1" si="5"/>
        <v>23</v>
      </c>
      <c r="H32" t="str">
        <f t="shared" ca="1" si="0"/>
        <v>6 · 23 + 74 · 23</v>
      </c>
      <c r="I32" t="str">
        <f t="shared" ca="1" si="6"/>
        <v>= (6 + 74) · 23 = 80 · 23 = 1840</v>
      </c>
      <c r="J32" t="str">
        <f t="shared" ca="1" si="1"/>
        <v xml:space="preserve"> (6 + 74) · 23 = </v>
      </c>
    </row>
    <row r="33" spans="1:10" x14ac:dyDescent="0.25">
      <c r="A33">
        <f t="shared" ca="1" si="7"/>
        <v>12</v>
      </c>
      <c r="B33">
        <f t="shared" ca="1" si="2"/>
        <v>0.58426341951431959</v>
      </c>
      <c r="C33">
        <f t="shared" ca="1" si="3"/>
        <v>8</v>
      </c>
      <c r="D33">
        <f t="shared" ca="1" si="4"/>
        <v>72</v>
      </c>
      <c r="E33">
        <f t="shared" ca="1" si="5"/>
        <v>23</v>
      </c>
      <c r="H33" t="str">
        <f t="shared" ca="1" si="0"/>
        <v>8 · 23 + 72 · 23</v>
      </c>
      <c r="I33" t="str">
        <f t="shared" ca="1" si="6"/>
        <v>= (8 + 72) · 23 = 80 · 23 = 1840</v>
      </c>
      <c r="J33" t="str">
        <f t="shared" ca="1" si="1"/>
        <v xml:space="preserve"> (8 + 72) · 23 = </v>
      </c>
    </row>
    <row r="34" spans="1:10" x14ac:dyDescent="0.25">
      <c r="A34">
        <f t="shared" ca="1" si="7"/>
        <v>9</v>
      </c>
      <c r="B34">
        <f t="shared" ca="1" si="2"/>
        <v>0.70833127903389037</v>
      </c>
      <c r="C34">
        <f t="shared" ca="1" si="3"/>
        <v>4</v>
      </c>
      <c r="D34">
        <f t="shared" ca="1" si="4"/>
        <v>36</v>
      </c>
      <c r="E34">
        <f t="shared" ca="1" si="5"/>
        <v>10</v>
      </c>
      <c r="H34" t="str">
        <f t="shared" ca="1" si="0"/>
        <v>4 · 10 + 36 · 10</v>
      </c>
      <c r="I34" t="str">
        <f t="shared" ca="1" si="6"/>
        <v>= (4 + 36) · 10 = 40 · 10 = 400</v>
      </c>
      <c r="J34" t="str">
        <f t="shared" ca="1" si="1"/>
        <v xml:space="preserve"> (4 + 36) · 10 = </v>
      </c>
    </row>
    <row r="35" spans="1:10" x14ac:dyDescent="0.25">
      <c r="A35">
        <f t="shared" ca="1" si="7"/>
        <v>34</v>
      </c>
      <c r="B35">
        <f t="shared" ca="1" si="2"/>
        <v>3.3667046385404076E-2</v>
      </c>
      <c r="C35">
        <f t="shared" ca="1" si="3"/>
        <v>2</v>
      </c>
      <c r="D35">
        <f t="shared" ca="1" si="4"/>
        <v>78</v>
      </c>
      <c r="E35">
        <f t="shared" ca="1" si="5"/>
        <v>11</v>
      </c>
      <c r="H35" t="str">
        <f t="shared" ca="1" si="0"/>
        <v>2 · 11 + 78 · 11</v>
      </c>
      <c r="I35" t="str">
        <f t="shared" ca="1" si="6"/>
        <v>= (2 + 78) · 11 = 80 · 11 = 880</v>
      </c>
      <c r="J35" t="str">
        <f t="shared" ca="1" si="1"/>
        <v xml:space="preserve"> (2 + 78) · 11 = </v>
      </c>
    </row>
    <row r="36" spans="1:10" x14ac:dyDescent="0.25">
      <c r="A36">
        <f t="shared" ca="1" si="7"/>
        <v>16</v>
      </c>
      <c r="B36">
        <f t="shared" ca="1" si="2"/>
        <v>0.50078425039854035</v>
      </c>
      <c r="C36">
        <f t="shared" ca="1" si="3"/>
        <v>2</v>
      </c>
      <c r="D36">
        <f t="shared" ca="1" si="4"/>
        <v>68</v>
      </c>
      <c r="E36">
        <f t="shared" ca="1" si="5"/>
        <v>18</v>
      </c>
      <c r="H36" t="str">
        <f t="shared" ca="1" si="0"/>
        <v>2 · 18 + 68 · 18</v>
      </c>
      <c r="I36" t="str">
        <f t="shared" ca="1" si="6"/>
        <v>= (2 + 68) · 18 = 70 · 18 = 1260</v>
      </c>
      <c r="J36" t="str">
        <f t="shared" ca="1" si="1"/>
        <v xml:space="preserve"> (2 + 68) · 18 = </v>
      </c>
    </row>
    <row r="37" spans="1:10" x14ac:dyDescent="0.25">
      <c r="A37">
        <f t="shared" ca="1" si="7"/>
        <v>19</v>
      </c>
      <c r="B37">
        <f t="shared" ca="1" si="2"/>
        <v>0.42721147870368104</v>
      </c>
      <c r="C37">
        <f t="shared" ca="1" si="3"/>
        <v>3</v>
      </c>
      <c r="D37">
        <f t="shared" ca="1" si="4"/>
        <v>67</v>
      </c>
      <c r="E37">
        <f t="shared" ca="1" si="5"/>
        <v>18</v>
      </c>
      <c r="H37" t="str">
        <f t="shared" ca="1" si="0"/>
        <v>3 · 18 + 67 · 18</v>
      </c>
      <c r="I37" t="str">
        <f t="shared" ca="1" si="6"/>
        <v>= (3 + 67) · 18 = 70 · 18 = 1260</v>
      </c>
      <c r="J37" t="str">
        <f t="shared" ca="1" si="1"/>
        <v xml:space="preserve"> (3 + 67) · 18 = </v>
      </c>
    </row>
    <row r="38" spans="1:10" x14ac:dyDescent="0.25">
      <c r="A38">
        <f t="shared" ca="1" si="7"/>
        <v>30</v>
      </c>
      <c r="B38">
        <f t="shared" ca="1" si="2"/>
        <v>0.14558165848323734</v>
      </c>
      <c r="C38">
        <f t="shared" ca="1" si="3"/>
        <v>9</v>
      </c>
      <c r="D38">
        <f t="shared" ca="1" si="4"/>
        <v>31</v>
      </c>
      <c r="E38">
        <f t="shared" ca="1" si="5"/>
        <v>28</v>
      </c>
      <c r="H38" t="str">
        <f t="shared" ca="1" si="0"/>
        <v>9 · 28 + 31 · 28</v>
      </c>
      <c r="I38" t="str">
        <f t="shared" ca="1" si="6"/>
        <v>= (9 + 31) · 28 = 40 · 28 = 1120</v>
      </c>
      <c r="J38" t="str">
        <f t="shared" ca="1" si="1"/>
        <v xml:space="preserve"> (9 + 31) · 28 = </v>
      </c>
    </row>
    <row r="39" spans="1:10" ht="15.5" x14ac:dyDescent="0.35">
      <c r="C39" s="1"/>
    </row>
    <row r="41" spans="1:10" ht="15.5" x14ac:dyDescent="0.35">
      <c r="C41" s="2"/>
    </row>
    <row r="43" spans="1:10" x14ac:dyDescent="0.25">
      <c r="A43">
        <f ca="1">RANK(B43,$B$43:$B$79)</f>
        <v>27</v>
      </c>
      <c r="B43">
        <f ca="1">RAND()</f>
        <v>0.14427339702566322</v>
      </c>
      <c r="C43">
        <f t="shared" ref="C43:C79" ca="1" si="8">ROUND(RANDBETWEEN(11,50),0)</f>
        <v>40</v>
      </c>
      <c r="D43">
        <f t="shared" ref="D43:D79" ca="1" si="9">ROUND(RAND()*8+1,0)</f>
        <v>4</v>
      </c>
      <c r="E43">
        <f ca="1">ROUND(RAND()*20+10,0)</f>
        <v>22</v>
      </c>
      <c r="F43">
        <f ca="1">RANDBETWEEN(0,1)</f>
        <v>1</v>
      </c>
      <c r="G43" t="str">
        <f ca="1">IF(F43=0,"+","-")</f>
        <v>-</v>
      </c>
      <c r="H43" t="str">
        <f t="shared" ref="H43:H79" ca="1" si="10">C43&amp;" · "&amp;E43&amp;" "&amp;G43&amp;" "&amp;D43&amp;" · "&amp;E43</f>
        <v>40 · 22 - 4 · 22</v>
      </c>
      <c r="I43" t="str">
        <f ca="1">"("&amp;C43&amp;" "&amp;G43&amp;" "&amp;D43&amp;") · "&amp;E43&amp;" = "</f>
        <v xml:space="preserve">(40 - 4) · 22 = </v>
      </c>
    </row>
    <row r="44" spans="1:10" x14ac:dyDescent="0.25">
      <c r="A44">
        <f t="shared" ref="A44:A79" ca="1" si="11">RANK(B44,$B$43:$B$79)</f>
        <v>20</v>
      </c>
      <c r="B44">
        <f t="shared" ref="B44:B79" ca="1" si="12">RAND()</f>
        <v>0.40324689237455458</v>
      </c>
      <c r="C44">
        <f t="shared" ca="1" si="8"/>
        <v>41</v>
      </c>
      <c r="D44">
        <f t="shared" ca="1" si="9"/>
        <v>6</v>
      </c>
      <c r="E44">
        <f t="shared" ref="E44:E79" ca="1" si="13">ROUND(RAND()*20+10,0)</f>
        <v>20</v>
      </c>
      <c r="F44">
        <f t="shared" ref="F44:F79" ca="1" si="14">RANDBETWEEN(0,1)</f>
        <v>1</v>
      </c>
      <c r="G44" t="str">
        <f t="shared" ref="G44:G79" ca="1" si="15">IF(F44=0,"+","-")</f>
        <v>-</v>
      </c>
      <c r="H44" t="str">
        <f t="shared" ca="1" si="10"/>
        <v>41 · 20 - 6 · 20</v>
      </c>
      <c r="I44" t="str">
        <f t="shared" ref="I44:I79" ca="1" si="16">"("&amp;C44&amp;" "&amp;G44&amp;" "&amp;D44&amp;") · "&amp;E44&amp;" = "</f>
        <v xml:space="preserve">(41 - 6) · 20 = </v>
      </c>
    </row>
    <row r="45" spans="1:10" x14ac:dyDescent="0.25">
      <c r="A45">
        <f t="shared" ca="1" si="11"/>
        <v>8</v>
      </c>
      <c r="B45">
        <f t="shared" ca="1" si="12"/>
        <v>0.7046519489242149</v>
      </c>
      <c r="C45">
        <f t="shared" ca="1" si="8"/>
        <v>29</v>
      </c>
      <c r="D45">
        <f t="shared" ca="1" si="9"/>
        <v>4</v>
      </c>
      <c r="E45">
        <f t="shared" ca="1" si="13"/>
        <v>13</v>
      </c>
      <c r="F45">
        <f t="shared" ca="1" si="14"/>
        <v>1</v>
      </c>
      <c r="G45" t="str">
        <f t="shared" ca="1" si="15"/>
        <v>-</v>
      </c>
      <c r="H45" t="str">
        <f t="shared" ca="1" si="10"/>
        <v>29 · 13 - 4 · 13</v>
      </c>
      <c r="I45" t="str">
        <f t="shared" ca="1" si="16"/>
        <v xml:space="preserve">(29 - 4) · 13 = </v>
      </c>
    </row>
    <row r="46" spans="1:10" x14ac:dyDescent="0.25">
      <c r="A46">
        <f t="shared" ca="1" si="11"/>
        <v>3</v>
      </c>
      <c r="B46">
        <f t="shared" ca="1" si="12"/>
        <v>0.90855586419381673</v>
      </c>
      <c r="C46">
        <f t="shared" ca="1" si="8"/>
        <v>16</v>
      </c>
      <c r="D46">
        <f t="shared" ca="1" si="9"/>
        <v>1</v>
      </c>
      <c r="E46">
        <f t="shared" ca="1" si="13"/>
        <v>11</v>
      </c>
      <c r="F46">
        <f t="shared" ca="1" si="14"/>
        <v>1</v>
      </c>
      <c r="G46" t="str">
        <f t="shared" ca="1" si="15"/>
        <v>-</v>
      </c>
      <c r="H46" t="str">
        <f t="shared" ca="1" si="10"/>
        <v>16 · 11 - 1 · 11</v>
      </c>
      <c r="I46" t="str">
        <f t="shared" ca="1" si="16"/>
        <v xml:space="preserve">(16 - 1) · 11 = </v>
      </c>
    </row>
    <row r="47" spans="1:10" x14ac:dyDescent="0.25">
      <c r="A47">
        <f t="shared" ca="1" si="11"/>
        <v>24</v>
      </c>
      <c r="B47">
        <f t="shared" ca="1" si="12"/>
        <v>0.30731279226376307</v>
      </c>
      <c r="C47">
        <f t="shared" ca="1" si="8"/>
        <v>42</v>
      </c>
      <c r="D47">
        <f t="shared" ca="1" si="9"/>
        <v>4</v>
      </c>
      <c r="E47">
        <f t="shared" ca="1" si="13"/>
        <v>17</v>
      </c>
      <c r="F47">
        <f t="shared" ca="1" si="14"/>
        <v>0</v>
      </c>
      <c r="G47" t="str">
        <f t="shared" ca="1" si="15"/>
        <v>+</v>
      </c>
      <c r="H47" t="str">
        <f t="shared" ca="1" si="10"/>
        <v>42 · 17 + 4 · 17</v>
      </c>
      <c r="I47" t="str">
        <f t="shared" ca="1" si="16"/>
        <v xml:space="preserve">(42 + 4) · 17 = </v>
      </c>
    </row>
    <row r="48" spans="1:10" x14ac:dyDescent="0.25">
      <c r="A48">
        <f t="shared" ca="1" si="11"/>
        <v>13</v>
      </c>
      <c r="B48">
        <f t="shared" ca="1" si="12"/>
        <v>0.54968986656867869</v>
      </c>
      <c r="C48">
        <f t="shared" ca="1" si="8"/>
        <v>50</v>
      </c>
      <c r="D48">
        <f t="shared" ca="1" si="9"/>
        <v>5</v>
      </c>
      <c r="E48">
        <f t="shared" ca="1" si="13"/>
        <v>12</v>
      </c>
      <c r="F48">
        <f t="shared" ca="1" si="14"/>
        <v>0</v>
      </c>
      <c r="G48" t="str">
        <f t="shared" ca="1" si="15"/>
        <v>+</v>
      </c>
      <c r="H48" t="str">
        <f t="shared" ca="1" si="10"/>
        <v>50 · 12 + 5 · 12</v>
      </c>
      <c r="I48" t="str">
        <f t="shared" ca="1" si="16"/>
        <v xml:space="preserve">(50 + 5) · 12 = </v>
      </c>
    </row>
    <row r="49" spans="1:9" x14ac:dyDescent="0.25">
      <c r="A49">
        <f t="shared" ca="1" si="11"/>
        <v>29</v>
      </c>
      <c r="B49">
        <f t="shared" ca="1" si="12"/>
        <v>9.1749752414478802E-2</v>
      </c>
      <c r="C49">
        <f t="shared" ca="1" si="8"/>
        <v>41</v>
      </c>
      <c r="D49">
        <f t="shared" ca="1" si="9"/>
        <v>1</v>
      </c>
      <c r="E49">
        <f t="shared" ca="1" si="13"/>
        <v>27</v>
      </c>
      <c r="F49">
        <f t="shared" ca="1" si="14"/>
        <v>0</v>
      </c>
      <c r="G49" t="str">
        <f t="shared" ca="1" si="15"/>
        <v>+</v>
      </c>
      <c r="H49" t="str">
        <f t="shared" ca="1" si="10"/>
        <v>41 · 27 + 1 · 27</v>
      </c>
      <c r="I49" t="str">
        <f t="shared" ca="1" si="16"/>
        <v xml:space="preserve">(41 + 1) · 27 = </v>
      </c>
    </row>
    <row r="50" spans="1:9" x14ac:dyDescent="0.25">
      <c r="A50">
        <f t="shared" ca="1" si="11"/>
        <v>35</v>
      </c>
      <c r="B50">
        <f t="shared" ca="1" si="12"/>
        <v>5.8594904345661725E-2</v>
      </c>
      <c r="C50">
        <f t="shared" ca="1" si="8"/>
        <v>43</v>
      </c>
      <c r="D50">
        <f t="shared" ca="1" si="9"/>
        <v>7</v>
      </c>
      <c r="E50">
        <f t="shared" ca="1" si="13"/>
        <v>15</v>
      </c>
      <c r="F50">
        <f t="shared" ca="1" si="14"/>
        <v>1</v>
      </c>
      <c r="G50" t="str">
        <f t="shared" ca="1" si="15"/>
        <v>-</v>
      </c>
      <c r="H50" t="str">
        <f t="shared" ca="1" si="10"/>
        <v>43 · 15 - 7 · 15</v>
      </c>
      <c r="I50" t="str">
        <f t="shared" ca="1" si="16"/>
        <v xml:space="preserve">(43 - 7) · 15 = </v>
      </c>
    </row>
    <row r="51" spans="1:9" x14ac:dyDescent="0.25">
      <c r="A51">
        <f t="shared" ca="1" si="11"/>
        <v>34</v>
      </c>
      <c r="B51">
        <f t="shared" ca="1" si="12"/>
        <v>6.9182324527886307E-2</v>
      </c>
      <c r="C51">
        <f t="shared" ca="1" si="8"/>
        <v>35</v>
      </c>
      <c r="D51">
        <f t="shared" ca="1" si="9"/>
        <v>5</v>
      </c>
      <c r="E51">
        <f t="shared" ca="1" si="13"/>
        <v>30</v>
      </c>
      <c r="F51">
        <f t="shared" ca="1" si="14"/>
        <v>0</v>
      </c>
      <c r="G51" t="str">
        <f t="shared" ca="1" si="15"/>
        <v>+</v>
      </c>
      <c r="H51" t="str">
        <f t="shared" ca="1" si="10"/>
        <v>35 · 30 + 5 · 30</v>
      </c>
      <c r="I51" t="str">
        <f t="shared" ca="1" si="16"/>
        <v xml:space="preserve">(35 + 5) · 30 = </v>
      </c>
    </row>
    <row r="52" spans="1:9" x14ac:dyDescent="0.25">
      <c r="A52">
        <f t="shared" ca="1" si="11"/>
        <v>36</v>
      </c>
      <c r="B52">
        <f t="shared" ca="1" si="12"/>
        <v>4.4225715814340649E-2</v>
      </c>
      <c r="C52">
        <f t="shared" ca="1" si="8"/>
        <v>44</v>
      </c>
      <c r="D52">
        <f t="shared" ca="1" si="9"/>
        <v>1</v>
      </c>
      <c r="E52">
        <f t="shared" ca="1" si="13"/>
        <v>26</v>
      </c>
      <c r="F52">
        <f t="shared" ca="1" si="14"/>
        <v>1</v>
      </c>
      <c r="G52" t="str">
        <f t="shared" ca="1" si="15"/>
        <v>-</v>
      </c>
      <c r="H52" t="str">
        <f t="shared" ca="1" si="10"/>
        <v>44 · 26 - 1 · 26</v>
      </c>
      <c r="I52" t="str">
        <f t="shared" ca="1" si="16"/>
        <v xml:space="preserve">(44 - 1) · 26 = </v>
      </c>
    </row>
    <row r="53" spans="1:9" x14ac:dyDescent="0.25">
      <c r="A53">
        <f t="shared" ca="1" si="11"/>
        <v>5</v>
      </c>
      <c r="B53">
        <f t="shared" ca="1" si="12"/>
        <v>0.83957350780467266</v>
      </c>
      <c r="C53">
        <f t="shared" ca="1" si="8"/>
        <v>25</v>
      </c>
      <c r="D53">
        <f t="shared" ca="1" si="9"/>
        <v>7</v>
      </c>
      <c r="E53">
        <f t="shared" ca="1" si="13"/>
        <v>29</v>
      </c>
      <c r="F53">
        <f t="shared" ca="1" si="14"/>
        <v>1</v>
      </c>
      <c r="G53" t="str">
        <f t="shared" ca="1" si="15"/>
        <v>-</v>
      </c>
      <c r="H53" t="str">
        <f t="shared" ca="1" si="10"/>
        <v>25 · 29 - 7 · 29</v>
      </c>
      <c r="I53" t="str">
        <f t="shared" ca="1" si="16"/>
        <v xml:space="preserve">(25 - 7) · 29 = </v>
      </c>
    </row>
    <row r="54" spans="1:9" x14ac:dyDescent="0.25">
      <c r="A54">
        <f t="shared" ca="1" si="11"/>
        <v>19</v>
      </c>
      <c r="B54">
        <f t="shared" ca="1" si="12"/>
        <v>0.44599059755746262</v>
      </c>
      <c r="C54">
        <f t="shared" ca="1" si="8"/>
        <v>34</v>
      </c>
      <c r="D54">
        <f t="shared" ca="1" si="9"/>
        <v>3</v>
      </c>
      <c r="E54">
        <f t="shared" ca="1" si="13"/>
        <v>19</v>
      </c>
      <c r="F54">
        <f t="shared" ca="1" si="14"/>
        <v>0</v>
      </c>
      <c r="G54" t="str">
        <f t="shared" ca="1" si="15"/>
        <v>+</v>
      </c>
      <c r="H54" t="str">
        <f t="shared" ca="1" si="10"/>
        <v>34 · 19 + 3 · 19</v>
      </c>
      <c r="I54" t="str">
        <f t="shared" ca="1" si="16"/>
        <v xml:space="preserve">(34 + 3) · 19 = </v>
      </c>
    </row>
    <row r="55" spans="1:9" x14ac:dyDescent="0.25">
      <c r="A55">
        <f t="shared" ca="1" si="11"/>
        <v>4</v>
      </c>
      <c r="B55">
        <f t="shared" ca="1" si="12"/>
        <v>0.87711421373533338</v>
      </c>
      <c r="C55">
        <f t="shared" ca="1" si="8"/>
        <v>27</v>
      </c>
      <c r="D55">
        <f t="shared" ca="1" si="9"/>
        <v>5</v>
      </c>
      <c r="E55">
        <f t="shared" ca="1" si="13"/>
        <v>17</v>
      </c>
      <c r="F55">
        <f t="shared" ca="1" si="14"/>
        <v>0</v>
      </c>
      <c r="G55" t="str">
        <f t="shared" ca="1" si="15"/>
        <v>+</v>
      </c>
      <c r="H55" t="str">
        <f t="shared" ca="1" si="10"/>
        <v>27 · 17 + 5 · 17</v>
      </c>
      <c r="I55" t="str">
        <f t="shared" ca="1" si="16"/>
        <v xml:space="preserve">(27 + 5) · 17 = </v>
      </c>
    </row>
    <row r="56" spans="1:9" x14ac:dyDescent="0.25">
      <c r="A56">
        <f t="shared" ca="1" si="11"/>
        <v>6</v>
      </c>
      <c r="B56">
        <f t="shared" ca="1" si="12"/>
        <v>0.82082073839005754</v>
      </c>
      <c r="C56">
        <f t="shared" ca="1" si="8"/>
        <v>42</v>
      </c>
      <c r="D56">
        <f t="shared" ca="1" si="9"/>
        <v>8</v>
      </c>
      <c r="E56">
        <f t="shared" ca="1" si="13"/>
        <v>28</v>
      </c>
      <c r="F56">
        <f t="shared" ca="1" si="14"/>
        <v>0</v>
      </c>
      <c r="G56" t="str">
        <f t="shared" ca="1" si="15"/>
        <v>+</v>
      </c>
      <c r="H56" t="str">
        <f t="shared" ca="1" si="10"/>
        <v>42 · 28 + 8 · 28</v>
      </c>
      <c r="I56" t="str">
        <f t="shared" ca="1" si="16"/>
        <v xml:space="preserve">(42 + 8) · 28 = </v>
      </c>
    </row>
    <row r="57" spans="1:9" x14ac:dyDescent="0.25">
      <c r="A57">
        <f t="shared" ca="1" si="11"/>
        <v>15</v>
      </c>
      <c r="B57">
        <f t="shared" ca="1" si="12"/>
        <v>0.51868573113938699</v>
      </c>
      <c r="C57">
        <f t="shared" ca="1" si="8"/>
        <v>35</v>
      </c>
      <c r="D57">
        <f t="shared" ca="1" si="9"/>
        <v>7</v>
      </c>
      <c r="E57">
        <f t="shared" ca="1" si="13"/>
        <v>20</v>
      </c>
      <c r="F57">
        <f t="shared" ca="1" si="14"/>
        <v>1</v>
      </c>
      <c r="G57" t="str">
        <f t="shared" ca="1" si="15"/>
        <v>-</v>
      </c>
      <c r="H57" t="str">
        <f t="shared" ca="1" si="10"/>
        <v>35 · 20 - 7 · 20</v>
      </c>
      <c r="I57" t="str">
        <f t="shared" ca="1" si="16"/>
        <v xml:space="preserve">(35 - 7) · 20 = </v>
      </c>
    </row>
    <row r="58" spans="1:9" x14ac:dyDescent="0.25">
      <c r="A58">
        <f t="shared" ca="1" si="11"/>
        <v>31</v>
      </c>
      <c r="B58">
        <f t="shared" ca="1" si="12"/>
        <v>8.2116827148341565E-2</v>
      </c>
      <c r="C58">
        <f t="shared" ca="1" si="8"/>
        <v>12</v>
      </c>
      <c r="D58">
        <f t="shared" ca="1" si="9"/>
        <v>9</v>
      </c>
      <c r="E58">
        <f t="shared" ca="1" si="13"/>
        <v>20</v>
      </c>
      <c r="F58">
        <f t="shared" ca="1" si="14"/>
        <v>1</v>
      </c>
      <c r="G58" t="str">
        <f t="shared" ca="1" si="15"/>
        <v>-</v>
      </c>
      <c r="H58" t="str">
        <f t="shared" ca="1" si="10"/>
        <v>12 · 20 - 9 · 20</v>
      </c>
      <c r="I58" t="str">
        <f t="shared" ca="1" si="16"/>
        <v xml:space="preserve">(12 - 9) · 20 = </v>
      </c>
    </row>
    <row r="59" spans="1:9" x14ac:dyDescent="0.25">
      <c r="A59">
        <f t="shared" ca="1" si="11"/>
        <v>11</v>
      </c>
      <c r="B59">
        <f t="shared" ca="1" si="12"/>
        <v>0.55592397606355237</v>
      </c>
      <c r="C59">
        <f t="shared" ca="1" si="8"/>
        <v>28</v>
      </c>
      <c r="D59">
        <f t="shared" ca="1" si="9"/>
        <v>5</v>
      </c>
      <c r="E59">
        <f t="shared" ca="1" si="13"/>
        <v>22</v>
      </c>
      <c r="F59">
        <f t="shared" ca="1" si="14"/>
        <v>0</v>
      </c>
      <c r="G59" t="str">
        <f t="shared" ca="1" si="15"/>
        <v>+</v>
      </c>
      <c r="H59" t="str">
        <f t="shared" ca="1" si="10"/>
        <v>28 · 22 + 5 · 22</v>
      </c>
      <c r="I59" t="str">
        <f t="shared" ca="1" si="16"/>
        <v xml:space="preserve">(28 + 5) · 22 = </v>
      </c>
    </row>
    <row r="60" spans="1:9" x14ac:dyDescent="0.25">
      <c r="A60">
        <f t="shared" ca="1" si="11"/>
        <v>28</v>
      </c>
      <c r="B60">
        <f t="shared" ca="1" si="12"/>
        <v>9.9385902443346552E-2</v>
      </c>
      <c r="C60">
        <f t="shared" ca="1" si="8"/>
        <v>16</v>
      </c>
      <c r="D60">
        <f t="shared" ca="1" si="9"/>
        <v>2</v>
      </c>
      <c r="E60">
        <f t="shared" ca="1" si="13"/>
        <v>14</v>
      </c>
      <c r="F60">
        <f t="shared" ca="1" si="14"/>
        <v>1</v>
      </c>
      <c r="G60" t="str">
        <f t="shared" ca="1" si="15"/>
        <v>-</v>
      </c>
      <c r="H60" t="str">
        <f t="shared" ca="1" si="10"/>
        <v>16 · 14 - 2 · 14</v>
      </c>
      <c r="I60" t="str">
        <f t="shared" ca="1" si="16"/>
        <v xml:space="preserve">(16 - 2) · 14 = </v>
      </c>
    </row>
    <row r="61" spans="1:9" x14ac:dyDescent="0.25">
      <c r="A61">
        <f t="shared" ca="1" si="11"/>
        <v>32</v>
      </c>
      <c r="B61">
        <f t="shared" ca="1" si="12"/>
        <v>7.7951583076657616E-2</v>
      </c>
      <c r="C61">
        <f t="shared" ca="1" si="8"/>
        <v>12</v>
      </c>
      <c r="D61">
        <f t="shared" ca="1" si="9"/>
        <v>7</v>
      </c>
      <c r="E61">
        <f t="shared" ca="1" si="13"/>
        <v>18</v>
      </c>
      <c r="F61">
        <f t="shared" ca="1" si="14"/>
        <v>0</v>
      </c>
      <c r="G61" t="str">
        <f t="shared" ca="1" si="15"/>
        <v>+</v>
      </c>
      <c r="H61" t="str">
        <f t="shared" ca="1" si="10"/>
        <v>12 · 18 + 7 · 18</v>
      </c>
      <c r="I61" t="str">
        <f t="shared" ca="1" si="16"/>
        <v xml:space="preserve">(12 + 7) · 18 = </v>
      </c>
    </row>
    <row r="62" spans="1:9" x14ac:dyDescent="0.25">
      <c r="A62">
        <f t="shared" ca="1" si="11"/>
        <v>12</v>
      </c>
      <c r="B62">
        <f t="shared" ca="1" si="12"/>
        <v>0.54987440073581328</v>
      </c>
      <c r="C62">
        <f t="shared" ca="1" si="8"/>
        <v>37</v>
      </c>
      <c r="D62">
        <f t="shared" ca="1" si="9"/>
        <v>5</v>
      </c>
      <c r="E62">
        <f t="shared" ca="1" si="13"/>
        <v>21</v>
      </c>
      <c r="F62">
        <f t="shared" ca="1" si="14"/>
        <v>1</v>
      </c>
      <c r="G62" t="str">
        <f t="shared" ca="1" si="15"/>
        <v>-</v>
      </c>
      <c r="H62" t="str">
        <f t="shared" ca="1" si="10"/>
        <v>37 · 21 - 5 · 21</v>
      </c>
      <c r="I62" t="str">
        <f t="shared" ca="1" si="16"/>
        <v xml:space="preserve">(37 - 5) · 21 = </v>
      </c>
    </row>
    <row r="63" spans="1:9" x14ac:dyDescent="0.25">
      <c r="A63">
        <f t="shared" ca="1" si="11"/>
        <v>17</v>
      </c>
      <c r="B63">
        <f t="shared" ca="1" si="12"/>
        <v>0.47699476976703614</v>
      </c>
      <c r="C63">
        <f t="shared" ca="1" si="8"/>
        <v>33</v>
      </c>
      <c r="D63">
        <f t="shared" ca="1" si="9"/>
        <v>4</v>
      </c>
      <c r="E63">
        <f t="shared" ca="1" si="13"/>
        <v>18</v>
      </c>
      <c r="F63">
        <f t="shared" ca="1" si="14"/>
        <v>0</v>
      </c>
      <c r="G63" t="str">
        <f t="shared" ca="1" si="15"/>
        <v>+</v>
      </c>
      <c r="H63" t="str">
        <f t="shared" ca="1" si="10"/>
        <v>33 · 18 + 4 · 18</v>
      </c>
      <c r="I63" t="str">
        <f t="shared" ca="1" si="16"/>
        <v xml:space="preserve">(33 + 4) · 18 = </v>
      </c>
    </row>
    <row r="64" spans="1:9" x14ac:dyDescent="0.25">
      <c r="A64">
        <f t="shared" ca="1" si="11"/>
        <v>21</v>
      </c>
      <c r="B64">
        <f t="shared" ca="1" si="12"/>
        <v>0.38827915153356629</v>
      </c>
      <c r="C64">
        <f t="shared" ca="1" si="8"/>
        <v>17</v>
      </c>
      <c r="D64">
        <f t="shared" ca="1" si="9"/>
        <v>7</v>
      </c>
      <c r="E64">
        <f t="shared" ca="1" si="13"/>
        <v>15</v>
      </c>
      <c r="F64">
        <f t="shared" ca="1" si="14"/>
        <v>1</v>
      </c>
      <c r="G64" t="str">
        <f t="shared" ca="1" si="15"/>
        <v>-</v>
      </c>
      <c r="H64" t="str">
        <f t="shared" ca="1" si="10"/>
        <v>17 · 15 - 7 · 15</v>
      </c>
      <c r="I64" t="str">
        <f t="shared" ca="1" si="16"/>
        <v xml:space="preserve">(17 - 7) · 15 = </v>
      </c>
    </row>
    <row r="65" spans="1:9" x14ac:dyDescent="0.25">
      <c r="A65">
        <f t="shared" ca="1" si="11"/>
        <v>2</v>
      </c>
      <c r="B65">
        <f t="shared" ca="1" si="12"/>
        <v>0.92308004040773917</v>
      </c>
      <c r="C65">
        <f t="shared" ca="1" si="8"/>
        <v>13</v>
      </c>
      <c r="D65">
        <f t="shared" ca="1" si="9"/>
        <v>3</v>
      </c>
      <c r="E65">
        <f t="shared" ca="1" si="13"/>
        <v>18</v>
      </c>
      <c r="F65">
        <f t="shared" ca="1" si="14"/>
        <v>0</v>
      </c>
      <c r="G65" t="str">
        <f t="shared" ca="1" si="15"/>
        <v>+</v>
      </c>
      <c r="H65" t="str">
        <f t="shared" ca="1" si="10"/>
        <v>13 · 18 + 3 · 18</v>
      </c>
      <c r="I65" t="str">
        <f t="shared" ca="1" si="16"/>
        <v xml:space="preserve">(13 + 3) · 18 = </v>
      </c>
    </row>
    <row r="66" spans="1:9" x14ac:dyDescent="0.25">
      <c r="A66">
        <f t="shared" ca="1" si="11"/>
        <v>10</v>
      </c>
      <c r="B66">
        <f t="shared" ca="1" si="12"/>
        <v>0.67744517211410438</v>
      </c>
      <c r="C66">
        <f t="shared" ca="1" si="8"/>
        <v>25</v>
      </c>
      <c r="D66">
        <f t="shared" ca="1" si="9"/>
        <v>8</v>
      </c>
      <c r="E66">
        <f t="shared" ca="1" si="13"/>
        <v>20</v>
      </c>
      <c r="F66">
        <f t="shared" ca="1" si="14"/>
        <v>1</v>
      </c>
      <c r="G66" t="str">
        <f t="shared" ca="1" si="15"/>
        <v>-</v>
      </c>
      <c r="H66" t="str">
        <f t="shared" ca="1" si="10"/>
        <v>25 · 20 - 8 · 20</v>
      </c>
      <c r="I66" t="str">
        <f t="shared" ca="1" si="16"/>
        <v xml:space="preserve">(25 - 8) · 20 = </v>
      </c>
    </row>
    <row r="67" spans="1:9" x14ac:dyDescent="0.25">
      <c r="A67">
        <f t="shared" ca="1" si="11"/>
        <v>1</v>
      </c>
      <c r="B67">
        <f t="shared" ca="1" si="12"/>
        <v>0.94821082524438949</v>
      </c>
      <c r="C67">
        <f t="shared" ca="1" si="8"/>
        <v>33</v>
      </c>
      <c r="D67">
        <f t="shared" ca="1" si="9"/>
        <v>9</v>
      </c>
      <c r="E67">
        <f t="shared" ca="1" si="13"/>
        <v>27</v>
      </c>
      <c r="F67">
        <f t="shared" ca="1" si="14"/>
        <v>0</v>
      </c>
      <c r="G67" t="str">
        <f t="shared" ca="1" si="15"/>
        <v>+</v>
      </c>
      <c r="H67" t="str">
        <f t="shared" ca="1" si="10"/>
        <v>33 · 27 + 9 · 27</v>
      </c>
      <c r="I67" t="str">
        <f t="shared" ca="1" si="16"/>
        <v xml:space="preserve">(33 + 9) · 27 = </v>
      </c>
    </row>
    <row r="68" spans="1:9" x14ac:dyDescent="0.25">
      <c r="A68">
        <f t="shared" ca="1" si="11"/>
        <v>26</v>
      </c>
      <c r="B68">
        <f t="shared" ca="1" si="12"/>
        <v>0.1553024301782121</v>
      </c>
      <c r="C68">
        <f t="shared" ca="1" si="8"/>
        <v>49</v>
      </c>
      <c r="D68">
        <f t="shared" ca="1" si="9"/>
        <v>4</v>
      </c>
      <c r="E68">
        <f t="shared" ca="1" si="13"/>
        <v>27</v>
      </c>
      <c r="F68">
        <f t="shared" ca="1" si="14"/>
        <v>1</v>
      </c>
      <c r="G68" t="str">
        <f t="shared" ca="1" si="15"/>
        <v>-</v>
      </c>
      <c r="H68" t="str">
        <f t="shared" ca="1" si="10"/>
        <v>49 · 27 - 4 · 27</v>
      </c>
      <c r="I68" t="str">
        <f t="shared" ca="1" si="16"/>
        <v xml:space="preserve">(49 - 4) · 27 = </v>
      </c>
    </row>
    <row r="69" spans="1:9" x14ac:dyDescent="0.25">
      <c r="A69">
        <f t="shared" ca="1" si="11"/>
        <v>14</v>
      </c>
      <c r="B69">
        <f t="shared" ca="1" si="12"/>
        <v>0.5370085033387596</v>
      </c>
      <c r="C69">
        <f t="shared" ca="1" si="8"/>
        <v>47</v>
      </c>
      <c r="D69">
        <f t="shared" ca="1" si="9"/>
        <v>5</v>
      </c>
      <c r="E69">
        <f t="shared" ca="1" si="13"/>
        <v>27</v>
      </c>
      <c r="F69">
        <f t="shared" ca="1" si="14"/>
        <v>0</v>
      </c>
      <c r="G69" t="str">
        <f t="shared" ca="1" si="15"/>
        <v>+</v>
      </c>
      <c r="H69" t="str">
        <f t="shared" ca="1" si="10"/>
        <v>47 · 27 + 5 · 27</v>
      </c>
      <c r="I69" t="str">
        <f t="shared" ca="1" si="16"/>
        <v xml:space="preserve">(47 + 5) · 27 = </v>
      </c>
    </row>
    <row r="70" spans="1:9" x14ac:dyDescent="0.25">
      <c r="A70">
        <f t="shared" ca="1" si="11"/>
        <v>37</v>
      </c>
      <c r="B70">
        <f t="shared" ca="1" si="12"/>
        <v>3.1390232958211306E-2</v>
      </c>
      <c r="C70">
        <f t="shared" ca="1" si="8"/>
        <v>13</v>
      </c>
      <c r="D70">
        <f t="shared" ca="1" si="9"/>
        <v>5</v>
      </c>
      <c r="E70">
        <f t="shared" ca="1" si="13"/>
        <v>29</v>
      </c>
      <c r="F70">
        <f t="shared" ca="1" si="14"/>
        <v>0</v>
      </c>
      <c r="G70" t="str">
        <f t="shared" ca="1" si="15"/>
        <v>+</v>
      </c>
      <c r="H70" t="str">
        <f t="shared" ca="1" si="10"/>
        <v>13 · 29 + 5 · 29</v>
      </c>
      <c r="I70" t="str">
        <f t="shared" ca="1" si="16"/>
        <v xml:space="preserve">(13 + 5) · 29 = </v>
      </c>
    </row>
    <row r="71" spans="1:9" x14ac:dyDescent="0.25">
      <c r="A71">
        <f t="shared" ca="1" si="11"/>
        <v>25</v>
      </c>
      <c r="B71">
        <f t="shared" ca="1" si="12"/>
        <v>0.19017425083579065</v>
      </c>
      <c r="C71">
        <f t="shared" ca="1" si="8"/>
        <v>43</v>
      </c>
      <c r="D71">
        <f t="shared" ca="1" si="9"/>
        <v>7</v>
      </c>
      <c r="E71">
        <f t="shared" ca="1" si="13"/>
        <v>26</v>
      </c>
      <c r="F71">
        <f t="shared" ca="1" si="14"/>
        <v>1</v>
      </c>
      <c r="G71" t="str">
        <f t="shared" ca="1" si="15"/>
        <v>-</v>
      </c>
      <c r="H71" t="str">
        <f t="shared" ca="1" si="10"/>
        <v>43 · 26 - 7 · 26</v>
      </c>
      <c r="I71" t="str">
        <f t="shared" ca="1" si="16"/>
        <v xml:space="preserve">(43 - 7) · 26 = </v>
      </c>
    </row>
    <row r="72" spans="1:9" x14ac:dyDescent="0.25">
      <c r="A72">
        <f t="shared" ca="1" si="11"/>
        <v>7</v>
      </c>
      <c r="B72">
        <f t="shared" ca="1" si="12"/>
        <v>0.81614259681917567</v>
      </c>
      <c r="C72">
        <f t="shared" ca="1" si="8"/>
        <v>25</v>
      </c>
      <c r="D72">
        <f t="shared" ca="1" si="9"/>
        <v>4</v>
      </c>
      <c r="E72">
        <f t="shared" ca="1" si="13"/>
        <v>11</v>
      </c>
      <c r="F72">
        <f t="shared" ca="1" si="14"/>
        <v>1</v>
      </c>
      <c r="G72" t="str">
        <f t="shared" ca="1" si="15"/>
        <v>-</v>
      </c>
      <c r="H72" t="str">
        <f t="shared" ca="1" si="10"/>
        <v>25 · 11 - 4 · 11</v>
      </c>
      <c r="I72" t="str">
        <f t="shared" ca="1" si="16"/>
        <v xml:space="preserve">(25 - 4) · 11 = </v>
      </c>
    </row>
    <row r="73" spans="1:9" x14ac:dyDescent="0.25">
      <c r="A73">
        <f t="shared" ca="1" si="11"/>
        <v>22</v>
      </c>
      <c r="B73">
        <f t="shared" ca="1" si="12"/>
        <v>0.36896068060550591</v>
      </c>
      <c r="C73">
        <f t="shared" ca="1" si="8"/>
        <v>29</v>
      </c>
      <c r="D73">
        <f t="shared" ca="1" si="9"/>
        <v>2</v>
      </c>
      <c r="E73">
        <f t="shared" ca="1" si="13"/>
        <v>28</v>
      </c>
      <c r="F73">
        <f t="shared" ca="1" si="14"/>
        <v>1</v>
      </c>
      <c r="G73" t="str">
        <f t="shared" ca="1" si="15"/>
        <v>-</v>
      </c>
      <c r="H73" t="str">
        <f t="shared" ca="1" si="10"/>
        <v>29 · 28 - 2 · 28</v>
      </c>
      <c r="I73" t="str">
        <f t="shared" ca="1" si="16"/>
        <v xml:space="preserve">(29 - 2) · 28 = </v>
      </c>
    </row>
    <row r="74" spans="1:9" x14ac:dyDescent="0.25">
      <c r="A74">
        <f t="shared" ca="1" si="11"/>
        <v>30</v>
      </c>
      <c r="B74">
        <f t="shared" ca="1" si="12"/>
        <v>8.2626812505307456E-2</v>
      </c>
      <c r="C74">
        <f t="shared" ca="1" si="8"/>
        <v>48</v>
      </c>
      <c r="D74">
        <f t="shared" ca="1" si="9"/>
        <v>5</v>
      </c>
      <c r="E74">
        <f t="shared" ca="1" si="13"/>
        <v>13</v>
      </c>
      <c r="F74">
        <f t="shared" ca="1" si="14"/>
        <v>0</v>
      </c>
      <c r="G74" t="str">
        <f t="shared" ca="1" si="15"/>
        <v>+</v>
      </c>
      <c r="H74" t="str">
        <f t="shared" ca="1" si="10"/>
        <v>48 · 13 + 5 · 13</v>
      </c>
      <c r="I74" t="str">
        <f t="shared" ca="1" si="16"/>
        <v xml:space="preserve">(48 + 5) · 13 = </v>
      </c>
    </row>
    <row r="75" spans="1:9" x14ac:dyDescent="0.25">
      <c r="A75">
        <f t="shared" ca="1" si="11"/>
        <v>33</v>
      </c>
      <c r="B75">
        <f t="shared" ca="1" si="12"/>
        <v>6.9600436871372406E-2</v>
      </c>
      <c r="C75">
        <f t="shared" ca="1" si="8"/>
        <v>35</v>
      </c>
      <c r="D75">
        <f t="shared" ca="1" si="9"/>
        <v>7</v>
      </c>
      <c r="E75">
        <f t="shared" ca="1" si="13"/>
        <v>18</v>
      </c>
      <c r="F75">
        <f t="shared" ca="1" si="14"/>
        <v>0</v>
      </c>
      <c r="G75" t="str">
        <f t="shared" ca="1" si="15"/>
        <v>+</v>
      </c>
      <c r="H75" t="str">
        <f t="shared" ca="1" si="10"/>
        <v>35 · 18 + 7 · 18</v>
      </c>
      <c r="I75" t="str">
        <f t="shared" ca="1" si="16"/>
        <v xml:space="preserve">(35 + 7) · 18 = </v>
      </c>
    </row>
    <row r="76" spans="1:9" x14ac:dyDescent="0.25">
      <c r="A76">
        <f t="shared" ca="1" si="11"/>
        <v>23</v>
      </c>
      <c r="B76">
        <f t="shared" ca="1" si="12"/>
        <v>0.34085115902346008</v>
      </c>
      <c r="C76">
        <f t="shared" ca="1" si="8"/>
        <v>15</v>
      </c>
      <c r="D76">
        <f t="shared" ca="1" si="9"/>
        <v>9</v>
      </c>
      <c r="E76">
        <f t="shared" ca="1" si="13"/>
        <v>22</v>
      </c>
      <c r="F76">
        <f t="shared" ca="1" si="14"/>
        <v>1</v>
      </c>
      <c r="G76" t="str">
        <f t="shared" ca="1" si="15"/>
        <v>-</v>
      </c>
      <c r="H76" t="str">
        <f t="shared" ca="1" si="10"/>
        <v>15 · 22 - 9 · 22</v>
      </c>
      <c r="I76" t="str">
        <f t="shared" ca="1" si="16"/>
        <v xml:space="preserve">(15 - 9) · 22 = </v>
      </c>
    </row>
    <row r="77" spans="1:9" x14ac:dyDescent="0.25">
      <c r="A77">
        <f t="shared" ca="1" si="11"/>
        <v>9</v>
      </c>
      <c r="B77">
        <f t="shared" ca="1" si="12"/>
        <v>0.69156273448887695</v>
      </c>
      <c r="C77">
        <f t="shared" ca="1" si="8"/>
        <v>16</v>
      </c>
      <c r="D77">
        <f t="shared" ca="1" si="9"/>
        <v>4</v>
      </c>
      <c r="E77">
        <f t="shared" ca="1" si="13"/>
        <v>23</v>
      </c>
      <c r="F77">
        <f t="shared" ca="1" si="14"/>
        <v>0</v>
      </c>
      <c r="G77" t="str">
        <f t="shared" ca="1" si="15"/>
        <v>+</v>
      </c>
      <c r="H77" t="str">
        <f t="shared" ca="1" si="10"/>
        <v>16 · 23 + 4 · 23</v>
      </c>
      <c r="I77" t="str">
        <f t="shared" ca="1" si="16"/>
        <v xml:space="preserve">(16 + 4) · 23 = </v>
      </c>
    </row>
    <row r="78" spans="1:9" x14ac:dyDescent="0.25">
      <c r="A78">
        <f t="shared" ca="1" si="11"/>
        <v>18</v>
      </c>
      <c r="B78">
        <f t="shared" ca="1" si="12"/>
        <v>0.47415837790693638</v>
      </c>
      <c r="C78">
        <f t="shared" ca="1" si="8"/>
        <v>27</v>
      </c>
      <c r="D78">
        <f t="shared" ca="1" si="9"/>
        <v>3</v>
      </c>
      <c r="E78">
        <f t="shared" ca="1" si="13"/>
        <v>23</v>
      </c>
      <c r="F78">
        <f t="shared" ca="1" si="14"/>
        <v>0</v>
      </c>
      <c r="G78" t="str">
        <f t="shared" ca="1" si="15"/>
        <v>+</v>
      </c>
      <c r="H78" t="str">
        <f t="shared" ca="1" si="10"/>
        <v>27 · 23 + 3 · 23</v>
      </c>
      <c r="I78" t="str">
        <f t="shared" ca="1" si="16"/>
        <v xml:space="preserve">(27 + 3) · 23 = </v>
      </c>
    </row>
    <row r="79" spans="1:9" x14ac:dyDescent="0.25">
      <c r="A79">
        <f t="shared" ca="1" si="11"/>
        <v>16</v>
      </c>
      <c r="B79">
        <f t="shared" ca="1" si="12"/>
        <v>0.47853500101971169</v>
      </c>
      <c r="C79">
        <f t="shared" ca="1" si="8"/>
        <v>12</v>
      </c>
      <c r="D79">
        <f t="shared" ca="1" si="9"/>
        <v>6</v>
      </c>
      <c r="E79">
        <f t="shared" ca="1" si="13"/>
        <v>29</v>
      </c>
      <c r="F79">
        <f t="shared" ca="1" si="14"/>
        <v>1</v>
      </c>
      <c r="G79" t="str">
        <f t="shared" ca="1" si="15"/>
        <v>-</v>
      </c>
      <c r="H79" t="str">
        <f t="shared" ca="1" si="10"/>
        <v>12 · 29 - 6 · 29</v>
      </c>
      <c r="I79" t="str">
        <f t="shared" ca="1" si="16"/>
        <v xml:space="preserve">(12 - 6) · 29 = </v>
      </c>
    </row>
    <row r="81" spans="1:11" ht="15.5" x14ac:dyDescent="0.35">
      <c r="C81" s="2"/>
    </row>
    <row r="83" spans="1:11" ht="15.5" x14ac:dyDescent="0.35">
      <c r="C83" s="1"/>
    </row>
    <row r="84" spans="1:11" ht="15.5" x14ac:dyDescent="0.35">
      <c r="C84" s="1"/>
    </row>
    <row r="85" spans="1:11" ht="15.5" x14ac:dyDescent="0.35">
      <c r="C85" s="1"/>
    </row>
    <row r="86" spans="1:11" ht="15.5" x14ac:dyDescent="0.35">
      <c r="C86" s="1"/>
    </row>
    <row r="87" spans="1:11" ht="15.5" x14ac:dyDescent="0.35">
      <c r="C87" s="1"/>
    </row>
    <row r="88" spans="1:11" ht="15.5" x14ac:dyDescent="0.35">
      <c r="C88" s="1"/>
    </row>
    <row r="89" spans="1:11" ht="15.5" x14ac:dyDescent="0.35">
      <c r="C89" s="1"/>
    </row>
    <row r="91" spans="1:11" x14ac:dyDescent="0.25">
      <c r="D91" s="3" t="s">
        <v>2</v>
      </c>
      <c r="E91" s="3" t="s">
        <v>3</v>
      </c>
      <c r="F91" s="3" t="s">
        <v>70</v>
      </c>
    </row>
    <row r="92" spans="1:11" x14ac:dyDescent="0.25">
      <c r="A92">
        <v>1</v>
      </c>
      <c r="B92">
        <f ca="1">RAND()</f>
        <v>0.15509258808057103</v>
      </c>
      <c r="C92">
        <f ca="1">ROUND(RAND()*8+1,0)</f>
        <v>5</v>
      </c>
      <c r="D92">
        <f ca="1">ROUND(RAND()*8+1,0)*10-C92-F92</f>
        <v>33</v>
      </c>
      <c r="E92">
        <f ca="1">ROUND(RAND()*20+10,0)</f>
        <v>19</v>
      </c>
      <c r="F92">
        <f ca="1">ROUND(RAND()*20+10,0)</f>
        <v>22</v>
      </c>
      <c r="H92" t="str">
        <f ca="1">C92&amp;" · "&amp;E92&amp;" + "&amp;D92&amp;" · "&amp;E92&amp;" + "&amp;F92&amp;" · "&amp;E92</f>
        <v>5 · 19 + 33 · 19 + 22 · 19</v>
      </c>
      <c r="I92" t="str">
        <f ca="1">"= ("&amp;C92&amp;" + "&amp;D92&amp;") · "&amp;E92&amp;" = "&amp;C92+D92&amp;" · "&amp;E92&amp;" = "&amp;(C92+D92)*E92</f>
        <v>= (5 + 33) · 19 = 38 · 19 = 722</v>
      </c>
      <c r="J92" t="str">
        <f ca="1">" ("&amp;C92&amp;" + "&amp;D92&amp;" + "&amp;F92&amp;") · "&amp;E92&amp;" = "&amp;C92+D92+F92&amp;" · "&amp;E92&amp;" = "&amp;(C92+D92+F92)*E92</f>
        <v xml:space="preserve"> (5 + 33 + 22) · 19 = 60 · 19 = 1140</v>
      </c>
      <c r="K92" t="str">
        <f ca="1">C92+D92+F92&amp;" · "&amp;E92</f>
        <v>60 · 19</v>
      </c>
    </row>
    <row r="93" spans="1:11" x14ac:dyDescent="0.25">
      <c r="A93" t="e">
        <f ca="1">RANK(B93,$B$2:$B$38)</f>
        <v>#N/A</v>
      </c>
      <c r="B93">
        <f t="shared" ref="B93" ca="1" si="17">RAND()</f>
        <v>0.61721169299743983</v>
      </c>
      <c r="C93">
        <f t="shared" ref="C93" ca="1" si="18">ROUND(RAND()*8+1,0)</f>
        <v>4</v>
      </c>
      <c r="D93">
        <f t="shared" ref="D93" ca="1" si="19">ROUND(RAND()*8+1,0)*10-C93</f>
        <v>6</v>
      </c>
      <c r="E93">
        <f t="shared" ref="E93:F93" ca="1" si="20">ROUND(RAND()*20+10,0)</f>
        <v>25</v>
      </c>
      <c r="F93">
        <f t="shared" ca="1" si="20"/>
        <v>12</v>
      </c>
      <c r="H93" t="str">
        <f ca="1">C93&amp;" · "&amp;E93&amp;" + "&amp;D93&amp;" · "&amp;E93&amp;" + "&amp;F93&amp;" · "&amp;E93</f>
        <v>4 · 25 + 6 · 25 + 12 · 25</v>
      </c>
      <c r="I93" t="str">
        <f t="shared" ref="I93" ca="1" si="21">"= ("&amp;C93&amp;" + "&amp;D93&amp;") · "&amp;E93&amp;" = "&amp;C93+D93&amp;" · "&amp;E93&amp;" = "&amp;(C93+D93)*E93</f>
        <v>= (4 + 6) · 25 = 10 · 25 = 250</v>
      </c>
      <c r="J93" t="str">
        <f ca="1">" ("&amp;C93&amp;" + "&amp;D93&amp;" + "&amp;F93&amp;") · "&amp;E93</f>
        <v xml:space="preserve"> (4 + 6 + 12) · 25</v>
      </c>
    </row>
    <row r="94" spans="1:11" x14ac:dyDescent="0.25">
      <c r="F94"/>
    </row>
    <row r="95" spans="1:11" x14ac:dyDescent="0.25">
      <c r="F95"/>
    </row>
    <row r="96" spans="1:11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3:3" ht="15.5" x14ac:dyDescent="0.35">
      <c r="C129" s="1"/>
    </row>
    <row r="133" spans="3:3" ht="15.5" x14ac:dyDescent="0.35">
      <c r="C133" s="1"/>
    </row>
    <row r="134" spans="3:3" ht="15.5" x14ac:dyDescent="0.35">
      <c r="C134" s="1"/>
    </row>
    <row r="135" spans="3:3" ht="15.5" x14ac:dyDescent="0.35">
      <c r="C135" s="1"/>
    </row>
    <row r="136" spans="3:3" ht="15.5" x14ac:dyDescent="0.35">
      <c r="C136" s="1"/>
    </row>
    <row r="137" spans="3:3" ht="15.5" x14ac:dyDescent="0.35">
      <c r="C137" s="1"/>
    </row>
    <row r="138" spans="3:3" ht="15.5" x14ac:dyDescent="0.35">
      <c r="C138" s="1"/>
    </row>
    <row r="139" spans="3:3" ht="15.5" x14ac:dyDescent="0.35">
      <c r="C139" s="1"/>
    </row>
    <row r="143" spans="3:3" ht="15.5" x14ac:dyDescent="0.35">
      <c r="C143" s="1"/>
    </row>
    <row r="144" spans="3:3" ht="15.5" x14ac:dyDescent="0.35">
      <c r="C144" s="1"/>
    </row>
    <row r="145" spans="3:3" ht="15.5" x14ac:dyDescent="0.35">
      <c r="C145" s="1"/>
    </row>
    <row r="146" spans="3:3" ht="15.5" x14ac:dyDescent="0.35">
      <c r="C146" s="1"/>
    </row>
    <row r="147" spans="3:3" ht="15.5" x14ac:dyDescent="0.35">
      <c r="C147" s="1"/>
    </row>
    <row r="148" spans="3:3" ht="15.5" x14ac:dyDescent="0.35">
      <c r="C148" s="1"/>
    </row>
    <row r="149" spans="3:3" ht="15.5" x14ac:dyDescent="0.35">
      <c r="C149" s="1"/>
    </row>
    <row r="153" spans="3:3" ht="15.5" x14ac:dyDescent="0.35">
      <c r="C153" s="1"/>
    </row>
    <row r="154" spans="3:3" ht="15.5" x14ac:dyDescent="0.35">
      <c r="C154" s="1"/>
    </row>
    <row r="155" spans="3:3" ht="15.5" x14ac:dyDescent="0.35">
      <c r="C155" s="1"/>
    </row>
    <row r="156" spans="3:3" ht="15.5" x14ac:dyDescent="0.35">
      <c r="C156" s="1"/>
    </row>
    <row r="157" spans="3:3" ht="15.5" x14ac:dyDescent="0.35">
      <c r="C157" s="1"/>
    </row>
    <row r="158" spans="3:3" ht="15.5" x14ac:dyDescent="0.35">
      <c r="C158" s="1"/>
    </row>
    <row r="159" spans="3:3" ht="15.5" x14ac:dyDescent="0.35">
      <c r="C159" s="1"/>
    </row>
    <row r="161" spans="3:3" ht="15.5" x14ac:dyDescent="0.35">
      <c r="C161" s="2"/>
    </row>
    <row r="163" spans="3:3" ht="15.5" x14ac:dyDescent="0.35">
      <c r="C163" s="1"/>
    </row>
    <row r="164" spans="3:3" ht="15.5" x14ac:dyDescent="0.35">
      <c r="C164" s="1"/>
    </row>
    <row r="165" spans="3:3" ht="15.5" x14ac:dyDescent="0.35">
      <c r="C165" s="1"/>
    </row>
    <row r="166" spans="3:3" ht="15.5" x14ac:dyDescent="0.35">
      <c r="C166" s="1"/>
    </row>
    <row r="167" spans="3:3" ht="15.5" x14ac:dyDescent="0.35">
      <c r="C167" s="1"/>
    </row>
    <row r="168" spans="3:3" ht="15.5" x14ac:dyDescent="0.35">
      <c r="C168" s="1"/>
    </row>
    <row r="169" spans="3:3" ht="15.5" x14ac:dyDescent="0.35">
      <c r="C169" s="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56042-7C16-40DF-A49D-021295103152}">
  <dimension ref="A1:P169"/>
  <sheetViews>
    <sheetView topLeftCell="C21" workbookViewId="0">
      <selection activeCell="N33" sqref="N33"/>
    </sheetView>
  </sheetViews>
  <sheetFormatPr baseColWidth="10" defaultRowHeight="12.5" x14ac:dyDescent="0.25"/>
  <cols>
    <col min="2" max="2" width="35" customWidth="1"/>
    <col min="3" max="3" width="4" bestFit="1" customWidth="1"/>
    <col min="4" max="6" width="3" bestFit="1" customWidth="1"/>
    <col min="7" max="7" width="4.54296875" bestFit="1" customWidth="1"/>
    <col min="8" max="8" width="5.54296875" bestFit="1" customWidth="1"/>
    <col min="10" max="10" width="16.08984375" bestFit="1" customWidth="1"/>
    <col min="11" max="11" width="13.6328125" bestFit="1" customWidth="1"/>
    <col min="12" max="12" width="13.6328125" customWidth="1"/>
    <col min="13" max="13" width="33.08984375" bestFit="1" customWidth="1"/>
    <col min="14" max="14" width="29.54296875" bestFit="1" customWidth="1"/>
  </cols>
  <sheetData>
    <row r="1" spans="1:16" x14ac:dyDescent="0.25">
      <c r="A1">
        <v>37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3" t="s">
        <v>19</v>
      </c>
      <c r="K1" s="3" t="s">
        <v>20</v>
      </c>
      <c r="L1" s="3" t="s">
        <v>21</v>
      </c>
      <c r="M1" s="3" t="s">
        <v>22</v>
      </c>
      <c r="N1" s="3" t="s">
        <v>23</v>
      </c>
    </row>
    <row r="2" spans="1:16" ht="15.5" x14ac:dyDescent="0.35">
      <c r="A2">
        <f ca="1">ROUND(RAND()*(A1-1)+0.5,0)</f>
        <v>13</v>
      </c>
      <c r="B2">
        <f ca="1">MOD(ROUND(RAND()*A1+0.5,0),A1)</f>
        <v>30</v>
      </c>
      <c r="C2">
        <f ca="1">ROUND(RAND()*9+1,0)+D2</f>
        <v>16</v>
      </c>
      <c r="D2">
        <f ca="1">ROUND(RAND()*9+1,0)</f>
        <v>8</v>
      </c>
      <c r="E2">
        <f ca="1">ROUND(RAND()*9+1,0)</f>
        <v>10</v>
      </c>
      <c r="F2">
        <f ca="1">ROUND(RAND()*9+1,0)</f>
        <v>2</v>
      </c>
      <c r="I2" s="3" t="s">
        <v>24</v>
      </c>
      <c r="J2" s="3" t="str">
        <f ca="1">"("&amp;C2&amp;" - "&amp;D2&amp;") ∙ ("&amp;E2&amp;" + "&amp;F2&amp;")"</f>
        <v>(16 - 8) ∙ (10 + 2)</v>
      </c>
      <c r="K2" t="str">
        <f ca="1">"= "&amp;C2-D2&amp;" ∙ "&amp;E2+F2</f>
        <v>= 8 ∙ 12</v>
      </c>
      <c r="L2" s="3" t="str">
        <f ca="1">" = "&amp;(C2-D2)*(E2+F2)</f>
        <v xml:space="preserve"> = 96</v>
      </c>
      <c r="M2" t="str">
        <f ca="1">"Multipliziere die Differenz von "&amp;C2&amp;" und "&amp;D2</f>
        <v>Multipliziere die Differenz von 16 und 8</v>
      </c>
      <c r="N2" t="str">
        <f ca="1">" mit der Summe aus "&amp;E2&amp;" und "&amp;F2</f>
        <v xml:space="preserve"> mit der Summe aus 10 und 2</v>
      </c>
      <c r="P2" s="2"/>
    </row>
    <row r="3" spans="1:16" ht="15.5" x14ac:dyDescent="0.35">
      <c r="B3">
        <f ca="1">MOD(B2+$A$2,$A$1)</f>
        <v>6</v>
      </c>
      <c r="C3">
        <f ca="1">ROUND(RAND()*6+1,0)</f>
        <v>6</v>
      </c>
      <c r="D3">
        <f ca="1">ROUND(RAND()*6+1,0)</f>
        <v>2</v>
      </c>
      <c r="E3">
        <f ca="1">ROUND(RAND()*6+1,0)</f>
        <v>6</v>
      </c>
      <c r="F3">
        <f ca="1">ROUND(RAND()*6+1,0)</f>
        <v>2</v>
      </c>
      <c r="I3" s="3" t="s">
        <v>25</v>
      </c>
      <c r="J3" s="3" t="str">
        <f ca="1">"("&amp;C3&amp;" + "&amp;D3&amp;") ∙ ("&amp;E3&amp;" + "&amp;F3&amp;")"</f>
        <v>(6 + 2) ∙ (6 + 2)</v>
      </c>
      <c r="K3" t="str">
        <f ca="1">"= "&amp;C3+D3&amp;" ∙ "&amp;E3+F3</f>
        <v>= 8 ∙ 8</v>
      </c>
      <c r="L3" t="str">
        <f ca="1">" = "&amp;(C3+D3)*(E3+F3)</f>
        <v xml:space="preserve"> = 64</v>
      </c>
      <c r="M3" t="str">
        <f ca="1">"Multipliziere die Summe von "&amp;C3&amp;" und "&amp;D3</f>
        <v>Multipliziere die Summe von 6 und 2</v>
      </c>
      <c r="N3" t="str">
        <f ca="1">" mit der Summe aus "&amp;E3&amp;" und "&amp;F3</f>
        <v xml:space="preserve"> mit der Summe aus 6 und 2</v>
      </c>
      <c r="O3" s="3"/>
      <c r="P3" s="2"/>
    </row>
    <row r="4" spans="1:16" ht="15.5" x14ac:dyDescent="0.35">
      <c r="B4">
        <f t="shared" ref="B4:B37" ca="1" si="0">MOD(B3+$A$2,$A$1)</f>
        <v>19</v>
      </c>
      <c r="C4">
        <f ca="1">ROUND(RAND()*9+1,0)+D4</f>
        <v>15</v>
      </c>
      <c r="D4">
        <f ca="1">ROUND(RAND()*9+1,0)</f>
        <v>9</v>
      </c>
      <c r="E4">
        <f ca="1">ROUND(RAND()*9+1,0)+F4</f>
        <v>18</v>
      </c>
      <c r="F4">
        <f ca="1">ROUND(RAND()*9+1,0)</f>
        <v>10</v>
      </c>
      <c r="I4" s="3" t="s">
        <v>26</v>
      </c>
      <c r="J4" s="3" t="str">
        <f ca="1">"("&amp;C4&amp;" - "&amp;D4&amp;") ∙ ("&amp;E4&amp;" - "&amp;F4&amp;")"</f>
        <v>(15 - 9) ∙ (18 - 10)</v>
      </c>
      <c r="K4" t="str">
        <f ca="1">"= "&amp;C4-D4&amp;" ∙ "&amp;E4-F4</f>
        <v>= 6 ∙ 8</v>
      </c>
      <c r="L4" t="str">
        <f ca="1">" = "&amp;(C4-D4)*(E4-F4)</f>
        <v xml:space="preserve"> = 48</v>
      </c>
      <c r="M4" t="str">
        <f ca="1">"Multipliziere die Differenz von "&amp;C4&amp;" und "&amp;D4</f>
        <v>Multipliziere die Differenz von 15 und 9</v>
      </c>
      <c r="N4" t="str">
        <f ca="1">" mit der Differenz von "&amp;E4&amp;" und "&amp;F4</f>
        <v xml:space="preserve"> mit der Differenz von 18 und 10</v>
      </c>
      <c r="P4" s="2"/>
    </row>
    <row r="5" spans="1:16" ht="15.5" x14ac:dyDescent="0.35">
      <c r="B5">
        <f t="shared" ca="1" si="0"/>
        <v>32</v>
      </c>
      <c r="C5">
        <f ca="1">ROUND(RAND()*9+1,0)</f>
        <v>9</v>
      </c>
      <c r="D5">
        <f ca="1">ROUND(RAND()*9+1,0)</f>
        <v>3</v>
      </c>
      <c r="E5">
        <f ca="1">ROUND(RAND()*9+1,0)+F5</f>
        <v>13</v>
      </c>
      <c r="F5">
        <f ca="1">ROUND(RAND()*9+1,0)</f>
        <v>3</v>
      </c>
      <c r="I5" s="3" t="s">
        <v>27</v>
      </c>
      <c r="J5" s="3" t="str">
        <f ca="1">"("&amp;C5&amp;" + "&amp;D5&amp;") ∙ ("&amp;E5&amp;" - "&amp;F5&amp;")"</f>
        <v>(9 + 3) ∙ (13 - 3)</v>
      </c>
      <c r="K5" t="str">
        <f ca="1">"= "&amp;C5+D5&amp;" ∙ "&amp;E5-F5</f>
        <v>= 12 ∙ 10</v>
      </c>
      <c r="L5" t="str">
        <f ca="1">" = "&amp;(C5+D5)*(E5-F5)</f>
        <v xml:space="preserve"> = 120</v>
      </c>
      <c r="M5" t="str">
        <f ca="1">"Multipliziere die Summe von "&amp;C5&amp;" und "&amp;D5</f>
        <v>Multipliziere die Summe von 9 und 3</v>
      </c>
      <c r="N5" t="str">
        <f ca="1">" mit der Differenz von "&amp;E5&amp;" und "&amp;F5</f>
        <v xml:space="preserve"> mit der Differenz von 13 und 3</v>
      </c>
      <c r="O5" s="3"/>
      <c r="P5" s="2"/>
    </row>
    <row r="6" spans="1:16" ht="15.5" x14ac:dyDescent="0.35">
      <c r="B6">
        <f t="shared" ca="1" si="0"/>
        <v>8</v>
      </c>
      <c r="C6">
        <f ca="1">ROUND(RAND()*9+1,0)+D6</f>
        <v>13</v>
      </c>
      <c r="D6">
        <f ca="1">ROUND(RAND()*9+1,0)</f>
        <v>4</v>
      </c>
      <c r="E6">
        <f ca="1">ROUND(RAND()*9+2,0)</f>
        <v>9</v>
      </c>
      <c r="F6">
        <f ca="1">ROUND(RAND()*9+1,0)</f>
        <v>5</v>
      </c>
      <c r="I6" s="3" t="s">
        <v>28</v>
      </c>
      <c r="J6" s="3" t="str">
        <f ca="1">"("&amp;C6&amp;" - "&amp;D6&amp;") ∙ "&amp;E6</f>
        <v>(13 - 4) ∙ 9</v>
      </c>
      <c r="K6" t="str">
        <f ca="1">"= "&amp;C6-D6&amp;" ∙ "&amp;E6</f>
        <v>= 9 ∙ 9</v>
      </c>
      <c r="L6" t="str">
        <f ca="1">" = "&amp;(C6-D6)*E6</f>
        <v xml:space="preserve"> = 81</v>
      </c>
      <c r="M6" t="str">
        <f ca="1">"Multipliziere die Differenz von "&amp;C6&amp;" und "&amp;D6</f>
        <v>Multipliziere die Differenz von 13 und 4</v>
      </c>
      <c r="N6" t="str">
        <f ca="1">" mit "&amp;E6</f>
        <v xml:space="preserve"> mit 9</v>
      </c>
      <c r="P6" s="2"/>
    </row>
    <row r="7" spans="1:16" ht="15.5" x14ac:dyDescent="0.35">
      <c r="B7">
        <f t="shared" ca="1" si="0"/>
        <v>21</v>
      </c>
      <c r="C7">
        <f ca="1">ROUND(RAND()*6+1,0)</f>
        <v>6</v>
      </c>
      <c r="D7">
        <f ca="1">ROUND(RAND()*6+1,0)</f>
        <v>2</v>
      </c>
      <c r="E7">
        <f ca="1">ROUND(RAND()*9+2,0)</f>
        <v>11</v>
      </c>
      <c r="F7">
        <f ca="1">ROUND(RAND()*6+1,0)</f>
        <v>6</v>
      </c>
      <c r="I7" s="3" t="s">
        <v>29</v>
      </c>
      <c r="J7" s="3" t="str">
        <f ca="1">"("&amp;C7&amp;" + "&amp;D7&amp;") ∙ "&amp;E7</f>
        <v>(6 + 2) ∙ 11</v>
      </c>
      <c r="K7" t="str">
        <f ca="1">"= "&amp;C7+D7&amp;" ∙ "&amp;E7</f>
        <v>= 8 ∙ 11</v>
      </c>
      <c r="L7" t="str">
        <f ca="1">" = "&amp;(C7+D7)*E7</f>
        <v xml:space="preserve"> = 88</v>
      </c>
      <c r="M7" t="str">
        <f ca="1">"Multipliziere die Summe von "&amp;C7&amp;" und "&amp;D7</f>
        <v>Multipliziere die Summe von 6 und 2</v>
      </c>
      <c r="N7" t="str">
        <f ca="1">" mit "&amp;E7</f>
        <v xml:space="preserve"> mit 11</v>
      </c>
      <c r="P7" s="2"/>
    </row>
    <row r="8" spans="1:16" ht="15.5" x14ac:dyDescent="0.35">
      <c r="B8">
        <f t="shared" ca="1" si="0"/>
        <v>34</v>
      </c>
      <c r="C8">
        <f ca="1">ROUND(RAND()*9+2,0)</f>
        <v>8</v>
      </c>
      <c r="D8">
        <f ca="1">ROUND(RAND()*9+1,0)</f>
        <v>10</v>
      </c>
      <c r="E8">
        <f ca="1">ROUND(RAND()*9+1,0)+F8</f>
        <v>13</v>
      </c>
      <c r="F8">
        <f ca="1">ROUND(RAND()*9+1,0)</f>
        <v>9</v>
      </c>
      <c r="I8" s="3" t="s">
        <v>30</v>
      </c>
      <c r="J8" s="3" t="str">
        <f ca="1">C8&amp;" ∙ ("&amp;E8&amp;" - "&amp;F8&amp;")"</f>
        <v>8 ∙ (13 - 9)</v>
      </c>
      <c r="K8" t="str">
        <f ca="1">"= "&amp;C8&amp;" ∙ "&amp;E8-F8</f>
        <v>= 8 ∙ 4</v>
      </c>
      <c r="L8" t="str">
        <f ca="1">" = "&amp;(C8)*(E8-F8)</f>
        <v xml:space="preserve"> = 32</v>
      </c>
      <c r="M8" t="str">
        <f ca="1">"Multipliziere "&amp;C8</f>
        <v>Multipliziere 8</v>
      </c>
      <c r="N8" t="str">
        <f ca="1">" mit der Differenz von "&amp;E8&amp;" und "&amp;F8</f>
        <v xml:space="preserve"> mit der Differenz von 13 und 9</v>
      </c>
      <c r="P8" s="2"/>
    </row>
    <row r="9" spans="1:16" ht="15.5" x14ac:dyDescent="0.35">
      <c r="B9">
        <f t="shared" ca="1" si="0"/>
        <v>10</v>
      </c>
      <c r="C9">
        <f ca="1">ROUND(RAND()*9+2,0)</f>
        <v>5</v>
      </c>
      <c r="D9">
        <f ca="1">ROUND(RAND()*6+1,0)</f>
        <v>6</v>
      </c>
      <c r="E9">
        <f ca="1">ROUND(RAND()*6+1,0)</f>
        <v>4</v>
      </c>
      <c r="F9">
        <f ca="1">ROUND(RAND()*6+1,0)</f>
        <v>4</v>
      </c>
      <c r="I9" s="3" t="s">
        <v>31</v>
      </c>
      <c r="J9" s="3" t="str">
        <f ca="1">C9&amp;" ∙ ("&amp;E9&amp;" + "&amp;F9&amp;")"</f>
        <v>5 ∙ (4 + 4)</v>
      </c>
      <c r="K9" t="str">
        <f ca="1">"= "&amp;C9&amp;" ∙ "&amp;E9+F9</f>
        <v>= 5 ∙ 8</v>
      </c>
      <c r="L9" t="str">
        <f ca="1">" = "&amp;(C9)*(E9+F9)</f>
        <v xml:space="preserve"> = 40</v>
      </c>
      <c r="M9" t="str">
        <f ca="1">"Multipliziere "&amp;C9</f>
        <v>Multipliziere 5</v>
      </c>
      <c r="N9" t="str">
        <f ca="1">" mit der Summe aus "&amp;E9&amp;" und "&amp;F9</f>
        <v xml:space="preserve"> mit der Summe aus 4 und 4</v>
      </c>
      <c r="O9" s="3"/>
      <c r="P9" s="2"/>
    </row>
    <row r="10" spans="1:16" ht="15.5" x14ac:dyDescent="0.35">
      <c r="B10">
        <f t="shared" ca="1" si="0"/>
        <v>23</v>
      </c>
      <c r="C10">
        <f ca="1">ROUND(RAND()*9+1,0)+D10</f>
        <v>17</v>
      </c>
      <c r="D10">
        <f ca="1">ROUND(RAND()*9+1,0)</f>
        <v>7</v>
      </c>
      <c r="E10">
        <f ca="1">ROUND(RAND()*9+1,0)</f>
        <v>5</v>
      </c>
      <c r="F10">
        <f ca="1">ROUND(RAND()*9+1,0)</f>
        <v>6</v>
      </c>
      <c r="I10" s="3" t="s">
        <v>32</v>
      </c>
      <c r="J10" s="3" t="str">
        <f ca="1">"("&amp;C10&amp;" - "&amp;D10&amp;") + ("&amp;E10&amp;" + "&amp;F10&amp;")"</f>
        <v>(17 - 7) + (5 + 6)</v>
      </c>
      <c r="K10" t="str">
        <f ca="1">"= "&amp;C10-D10&amp;" + "&amp;E10+F10</f>
        <v>= 10 + 11</v>
      </c>
      <c r="L10" t="str">
        <f ca="1">" = "&amp;(C10-D10)+(E10+F10)</f>
        <v xml:space="preserve"> = 21</v>
      </c>
      <c r="M10" t="str">
        <f ca="1">"Addiere die Differenz von "&amp;C10&amp;" und "&amp;D10</f>
        <v>Addiere die Differenz von 17 und 7</v>
      </c>
      <c r="N10" t="str">
        <f ca="1">" zur Summe aus "&amp;E10&amp;" und "&amp;F10</f>
        <v xml:space="preserve"> zur Summe aus 5 und 6</v>
      </c>
      <c r="P10" s="2"/>
    </row>
    <row r="11" spans="1:16" ht="15.5" x14ac:dyDescent="0.35">
      <c r="B11">
        <f t="shared" ca="1" si="0"/>
        <v>36</v>
      </c>
      <c r="C11">
        <f ca="1">ROUND(RAND()*6+1,0)</f>
        <v>5</v>
      </c>
      <c r="D11">
        <f ca="1">ROUND(RAND()*6+1,0)</f>
        <v>4</v>
      </c>
      <c r="E11">
        <f ca="1">ROUND(RAND()*6+1,0)</f>
        <v>2</v>
      </c>
      <c r="F11">
        <f ca="1">ROUND(RAND()*6+1,0)</f>
        <v>2</v>
      </c>
      <c r="I11" s="3" t="s">
        <v>33</v>
      </c>
      <c r="J11" s="3" t="str">
        <f ca="1">"("&amp;C11&amp;" + "&amp;D11&amp;") + ("&amp;E11&amp;" + "&amp;F11&amp;")"</f>
        <v>(5 + 4) + (2 + 2)</v>
      </c>
      <c r="K11" t="str">
        <f ca="1">"= "&amp;C11+D11&amp;" + "&amp;E11+F11</f>
        <v>= 9 + 4</v>
      </c>
      <c r="L11" t="str">
        <f ca="1">" = "&amp;(C11+D11)+(E11+F11)</f>
        <v xml:space="preserve"> = 13</v>
      </c>
      <c r="M11" t="str">
        <f ca="1">"Addiere die Summe von "&amp;C11&amp;" und "&amp;D11</f>
        <v>Addiere die Summe von 5 und 4</v>
      </c>
      <c r="N11" t="str">
        <f ca="1">" zur Summe aus "&amp;E11&amp;" und "&amp;F11</f>
        <v xml:space="preserve"> zur Summe aus 2 und 2</v>
      </c>
      <c r="P11" s="2"/>
    </row>
    <row r="12" spans="1:16" ht="15.5" x14ac:dyDescent="0.35">
      <c r="B12">
        <f t="shared" ca="1" si="0"/>
        <v>12</v>
      </c>
      <c r="C12">
        <f ca="1">ROUND(RAND()*9+1,0)+D12</f>
        <v>10</v>
      </c>
      <c r="D12">
        <f t="shared" ref="D12:D24" ca="1" si="1">ROUND(RAND()*9+1,0)</f>
        <v>4</v>
      </c>
      <c r="E12">
        <f ca="1">ROUND(RAND()*9+1,0)+F12</f>
        <v>9</v>
      </c>
      <c r="F12">
        <f t="shared" ref="F12:G27" ca="1" si="2">ROUND(RAND()*9+1,0)</f>
        <v>8</v>
      </c>
      <c r="I12" s="3" t="s">
        <v>34</v>
      </c>
      <c r="J12" s="3" t="str">
        <f ca="1">"("&amp;C12&amp;" - "&amp;D12&amp;") + ("&amp;E12&amp;" - "&amp;F12&amp;")"</f>
        <v>(10 - 4) + (9 - 8)</v>
      </c>
      <c r="K12" t="str">
        <f ca="1">"= "&amp;C12-D12&amp;" + "&amp;E12-F12</f>
        <v>= 6 + 1</v>
      </c>
      <c r="L12" t="str">
        <f ca="1">" = "&amp;(C12-D12)+(E12-F12)</f>
        <v xml:space="preserve"> = 7</v>
      </c>
      <c r="M12" t="str">
        <f ca="1">"Addiere die Differenz von "&amp;C12&amp;" und "&amp;D12</f>
        <v>Addiere die Differenz von 10 und 4</v>
      </c>
      <c r="N12" t="str">
        <f ca="1">" zur Differenz aus "&amp;E12&amp;" und "&amp;F12</f>
        <v xml:space="preserve"> zur Differenz aus 9 und 8</v>
      </c>
      <c r="P12" s="2"/>
    </row>
    <row r="13" spans="1:16" ht="15.5" x14ac:dyDescent="0.35">
      <c r="B13">
        <f t="shared" ca="1" si="0"/>
        <v>25</v>
      </c>
      <c r="C13">
        <f ca="1">ROUND(RAND()*9+1,0)</f>
        <v>5</v>
      </c>
      <c r="D13">
        <f t="shared" ca="1" si="1"/>
        <v>5</v>
      </c>
      <c r="E13">
        <f ca="1">ROUND(RAND()*9+1,0)+F13</f>
        <v>7</v>
      </c>
      <c r="F13">
        <f t="shared" ca="1" si="2"/>
        <v>3</v>
      </c>
      <c r="I13" s="3" t="s">
        <v>35</v>
      </c>
      <c r="J13" s="3" t="str">
        <f ca="1">"("&amp;C13&amp;" + "&amp;D13&amp;") + ("&amp;E13&amp;" - "&amp;F13&amp;")"</f>
        <v>(5 + 5) + (7 - 3)</v>
      </c>
      <c r="K13" t="str">
        <f ca="1">"= "&amp;C13+D13&amp;" + "&amp;E13-F13</f>
        <v>= 10 + 4</v>
      </c>
      <c r="L13" t="str">
        <f ca="1">" = "&amp;(C13+D13)+(E13-F13)</f>
        <v xml:space="preserve"> = 14</v>
      </c>
      <c r="M13" t="str">
        <f ca="1">"Addiere die Summe von "&amp;C13&amp;" und "&amp;D13</f>
        <v>Addiere die Summe von 5 und 5</v>
      </c>
      <c r="N13" t="str">
        <f ca="1">" zur Differenz aus "&amp;E13&amp;" und "&amp;F13</f>
        <v xml:space="preserve"> zur Differenz aus 7 und 3</v>
      </c>
      <c r="O13" s="3"/>
      <c r="P13" s="2"/>
    </row>
    <row r="14" spans="1:16" ht="15.5" x14ac:dyDescent="0.35">
      <c r="B14">
        <f t="shared" ca="1" si="0"/>
        <v>1</v>
      </c>
      <c r="C14">
        <f ca="1">ROUND(RAND()*9+1,0)+D14</f>
        <v>8</v>
      </c>
      <c r="D14">
        <f t="shared" ca="1" si="1"/>
        <v>7</v>
      </c>
      <c r="E14">
        <f ca="1">F14*G14</f>
        <v>72</v>
      </c>
      <c r="F14">
        <f t="shared" ca="1" si="2"/>
        <v>9</v>
      </c>
      <c r="G14">
        <f t="shared" ca="1" si="2"/>
        <v>8</v>
      </c>
      <c r="I14" s="3" t="s">
        <v>36</v>
      </c>
      <c r="J14" s="3" t="str">
        <f ca="1">"("&amp;C14&amp;" - "&amp;D14&amp;") ∙ ("&amp;E14&amp;" : "&amp;F14&amp;")"</f>
        <v>(8 - 7) ∙ (72 : 9)</v>
      </c>
      <c r="K14" t="str">
        <f ca="1">"= "&amp;C14-D14&amp;" ∙ "&amp;E14/F14</f>
        <v>= 1 ∙ 8</v>
      </c>
      <c r="L14" t="str">
        <f ca="1">" = "&amp;(C14-D14)*(E14/F14)</f>
        <v xml:space="preserve"> = 8</v>
      </c>
      <c r="M14" t="str">
        <f ca="1">"Multipliziere die Differenz von "&amp;C14&amp;" und "&amp;D14</f>
        <v>Multipliziere die Differenz von 8 und 7</v>
      </c>
      <c r="N14" t="str">
        <f ca="1">" mit dem Quotienten aus "&amp;E14&amp;" und "&amp;F14</f>
        <v xml:space="preserve"> mit dem Quotienten aus 72 und 9</v>
      </c>
      <c r="P14" s="2"/>
    </row>
    <row r="15" spans="1:16" ht="15.5" x14ac:dyDescent="0.35">
      <c r="B15">
        <f t="shared" ca="1" si="0"/>
        <v>14</v>
      </c>
      <c r="C15">
        <f ca="1">ROUND(RAND()*9+1,0)</f>
        <v>9</v>
      </c>
      <c r="D15">
        <f t="shared" ca="1" si="1"/>
        <v>5</v>
      </c>
      <c r="E15">
        <f ca="1">F15*G15</f>
        <v>25</v>
      </c>
      <c r="F15">
        <f t="shared" ca="1" si="2"/>
        <v>5</v>
      </c>
      <c r="G15">
        <f t="shared" ca="1" si="2"/>
        <v>5</v>
      </c>
      <c r="I15" s="3" t="s">
        <v>37</v>
      </c>
      <c r="J15" s="3" t="str">
        <f ca="1">"("&amp;C15&amp;" + "&amp;D15&amp;") ∙ ("&amp;E15&amp;" : "&amp;F15&amp;")"</f>
        <v>(9 + 5) ∙ (25 : 5)</v>
      </c>
      <c r="K15" t="str">
        <f ca="1">"= "&amp;C15+D15&amp;" ∙ "&amp;E15/F15</f>
        <v>= 14 ∙ 5</v>
      </c>
      <c r="L15" t="str">
        <f ca="1">" = "&amp;(C15+D15)*(E15/F15)</f>
        <v xml:space="preserve"> = 70</v>
      </c>
      <c r="M15" t="str">
        <f ca="1">"Multipliziere die Summe von "&amp;C15&amp;" und "&amp;D15</f>
        <v>Multipliziere die Summe von 9 und 5</v>
      </c>
      <c r="N15" t="str">
        <f ca="1">" mit dem Quotienten aus "&amp;E15&amp;" und "&amp;F15</f>
        <v xml:space="preserve"> mit dem Quotienten aus 25 und 5</v>
      </c>
      <c r="O15" s="3"/>
      <c r="P15" s="2"/>
    </row>
    <row r="16" spans="1:16" ht="15.5" x14ac:dyDescent="0.35">
      <c r="B16">
        <f t="shared" ca="1" si="0"/>
        <v>27</v>
      </c>
      <c r="C16">
        <f ca="1">D16*H16</f>
        <v>9</v>
      </c>
      <c r="D16">
        <f t="shared" ca="1" si="1"/>
        <v>9</v>
      </c>
      <c r="E16">
        <f ca="1">F16*G16</f>
        <v>64</v>
      </c>
      <c r="F16">
        <f t="shared" ca="1" si="2"/>
        <v>8</v>
      </c>
      <c r="G16">
        <f t="shared" ca="1" si="2"/>
        <v>8</v>
      </c>
      <c r="H16">
        <f ca="1">ROUND(RAND()*9+1,0)</f>
        <v>1</v>
      </c>
      <c r="I16" s="3" t="s">
        <v>38</v>
      </c>
      <c r="J16" s="3" t="str">
        <f ca="1">"("&amp;C16&amp;" : "&amp;D16&amp;") ∙ ("&amp;E16&amp;" : "&amp;F16&amp;")"</f>
        <v>(9 : 9) ∙ (64 : 8)</v>
      </c>
      <c r="K16" t="str">
        <f ca="1">"= "&amp;C16/D16&amp;" ∙ "&amp;E16/F16</f>
        <v>= 1 ∙ 8</v>
      </c>
      <c r="L16" t="str">
        <f ca="1">" = "&amp;(C16/D16)*(E16/F16)</f>
        <v xml:space="preserve"> = 8</v>
      </c>
      <c r="M16" t="str">
        <f ca="1">"Multipliziere den Quotienten aus "&amp;C16&amp;" und "&amp;D16</f>
        <v>Multipliziere den Quotienten aus 9 und 9</v>
      </c>
      <c r="N16" t="str">
        <f ca="1">" mit dem Quotienten aus "&amp;E16&amp;" und "&amp;F16</f>
        <v xml:space="preserve"> mit dem Quotienten aus 64 und 8</v>
      </c>
      <c r="O16" s="3"/>
      <c r="P16" s="2"/>
    </row>
    <row r="17" spans="2:16" ht="15.5" x14ac:dyDescent="0.35">
      <c r="B17">
        <f t="shared" ca="1" si="0"/>
        <v>3</v>
      </c>
      <c r="C17">
        <f ca="1">D17*H17</f>
        <v>40</v>
      </c>
      <c r="D17">
        <f t="shared" ca="1" si="1"/>
        <v>5</v>
      </c>
      <c r="E17">
        <f ca="1">ROUND(RAND()*9+1,0)</f>
        <v>4</v>
      </c>
      <c r="F17">
        <f t="shared" ca="1" si="2"/>
        <v>5</v>
      </c>
      <c r="G17">
        <f t="shared" ca="1" si="2"/>
        <v>7</v>
      </c>
      <c r="H17">
        <f ca="1">ROUND(RAND()*9+1,0)</f>
        <v>8</v>
      </c>
      <c r="I17" s="3" t="s">
        <v>39</v>
      </c>
      <c r="J17" s="3" t="str">
        <f ca="1">"("&amp;C17&amp;" : "&amp;D17&amp;") ∙ ("&amp;E17&amp;" + "&amp;F17&amp;")"</f>
        <v>(40 : 5) ∙ (4 + 5)</v>
      </c>
      <c r="K17" t="str">
        <f ca="1">"= "&amp;C17/D17&amp;" ∙ "&amp;E17+F17</f>
        <v>= 8 ∙ 9</v>
      </c>
      <c r="L17" t="str">
        <f ca="1">" = "&amp;(C17/D17)*(E17+F17)</f>
        <v xml:space="preserve"> = 72</v>
      </c>
      <c r="M17" t="str">
        <f ca="1">"Multipliziere den Quotienten von "&amp;C17&amp;" und "&amp;D17</f>
        <v>Multipliziere den Quotienten von 40 und 5</v>
      </c>
      <c r="N17" t="str">
        <f ca="1">" mit der Summe aus "&amp;E17&amp;" und "&amp;F17</f>
        <v xml:space="preserve"> mit der Summe aus 4 und 5</v>
      </c>
      <c r="P17" s="2"/>
    </row>
    <row r="18" spans="2:16" ht="15.5" x14ac:dyDescent="0.35">
      <c r="B18">
        <f t="shared" ca="1" si="0"/>
        <v>16</v>
      </c>
      <c r="C18">
        <f ca="1">D18*H18</f>
        <v>10</v>
      </c>
      <c r="D18">
        <f t="shared" ca="1" si="1"/>
        <v>5</v>
      </c>
      <c r="E18">
        <f ca="1">ROUND(RAND()*9+1,0)+F18</f>
        <v>9</v>
      </c>
      <c r="F18">
        <f t="shared" ca="1" si="2"/>
        <v>4</v>
      </c>
      <c r="G18">
        <f t="shared" ca="1" si="2"/>
        <v>9</v>
      </c>
      <c r="H18">
        <f ca="1">ROUND(RAND()*9+1,0)</f>
        <v>2</v>
      </c>
      <c r="I18" s="3" t="s">
        <v>40</v>
      </c>
      <c r="J18" s="3" t="str">
        <f ca="1">"("&amp;C18&amp;" : "&amp;D18&amp;") ∙ ("&amp;E18&amp;" - "&amp;F18&amp;")"</f>
        <v>(10 : 5) ∙ (9 - 4)</v>
      </c>
      <c r="K18" t="str">
        <f ca="1">"= "&amp;C18/D18&amp;" ∙ "&amp;E18-F18</f>
        <v>= 2 ∙ 5</v>
      </c>
      <c r="L18" t="str">
        <f ca="1">" = "&amp;(C18/D18)*(E18-F18)</f>
        <v xml:space="preserve"> = 10</v>
      </c>
      <c r="M18" t="str">
        <f ca="1">"Multipliziere den Quotienten von "&amp;C18&amp;" und "&amp;D18</f>
        <v>Multipliziere den Quotienten von 10 und 5</v>
      </c>
      <c r="N18" t="str">
        <f ca="1">" mit der Differenz von "&amp;E18&amp;" und "&amp;F18</f>
        <v xml:space="preserve"> mit der Differenz von 9 und 4</v>
      </c>
      <c r="O18" s="3"/>
      <c r="P18" s="2"/>
    </row>
    <row r="19" spans="2:16" ht="15.5" x14ac:dyDescent="0.35">
      <c r="B19">
        <f t="shared" ca="1" si="0"/>
        <v>29</v>
      </c>
      <c r="C19">
        <f ca="1">ROUND(RAND()*9+1,0)+D19</f>
        <v>15</v>
      </c>
      <c r="D19">
        <f t="shared" ca="1" si="1"/>
        <v>6</v>
      </c>
      <c r="E19">
        <f ca="1">F19*G19</f>
        <v>4</v>
      </c>
      <c r="F19">
        <f t="shared" ca="1" si="2"/>
        <v>1</v>
      </c>
      <c r="G19">
        <f t="shared" ca="1" si="2"/>
        <v>4</v>
      </c>
      <c r="I19" s="3" t="s">
        <v>41</v>
      </c>
      <c r="J19" s="3" t="str">
        <f ca="1">"("&amp;C19&amp;" - "&amp;D19&amp;") + ("&amp;E19&amp;" : "&amp;F19&amp;")"</f>
        <v>(15 - 6) + (4 : 1)</v>
      </c>
      <c r="K19" t="str">
        <f ca="1">"= "&amp;C19-D19&amp;" + "&amp;E19/F19</f>
        <v>= 9 + 4</v>
      </c>
      <c r="L19" t="str">
        <f ca="1">" = "&amp;(C19-D19)+(E19/F19)</f>
        <v xml:space="preserve"> = 13</v>
      </c>
      <c r="M19" t="str">
        <f ca="1">"Addiere die Differenz von "&amp;C19&amp;" und "&amp;D19</f>
        <v>Addiere die Differenz von 15 und 6</v>
      </c>
      <c r="N19" t="str">
        <f ca="1">" zum Quotienten aus "&amp;E19&amp;" und "&amp;F19</f>
        <v xml:space="preserve"> zum Quotienten aus 4 und 1</v>
      </c>
      <c r="O19" s="3"/>
      <c r="P19" s="2"/>
    </row>
    <row r="20" spans="2:16" ht="15.5" x14ac:dyDescent="0.35">
      <c r="B20">
        <f t="shared" ca="1" si="0"/>
        <v>5</v>
      </c>
      <c r="C20">
        <f ca="1">ROUND(RAND()*9+1,0)</f>
        <v>4</v>
      </c>
      <c r="D20">
        <f t="shared" ca="1" si="1"/>
        <v>8</v>
      </c>
      <c r="E20">
        <f ca="1">F20*G20</f>
        <v>18</v>
      </c>
      <c r="F20">
        <f t="shared" ca="1" si="2"/>
        <v>3</v>
      </c>
      <c r="G20">
        <f t="shared" ca="1" si="2"/>
        <v>6</v>
      </c>
      <c r="I20" s="3" t="s">
        <v>42</v>
      </c>
      <c r="J20" s="3" t="str">
        <f ca="1">"("&amp;C20&amp;" + "&amp;D20&amp;") + ("&amp;E20&amp;" : "&amp;F20&amp;")"</f>
        <v>(4 + 8) + (18 : 3)</v>
      </c>
      <c r="K20" t="str">
        <f ca="1">"= "&amp;C20+D20&amp;" + "&amp;E20/F20</f>
        <v>= 12 + 6</v>
      </c>
      <c r="L20" t="str">
        <f ca="1">" = "&amp;(C20+D20)+(E20/F20)</f>
        <v xml:space="preserve"> = 18</v>
      </c>
      <c r="M20" t="str">
        <f ca="1">"Addiere die Summe von "&amp;C20&amp;" und "&amp;D20</f>
        <v>Addiere die Summe von 4 und 8</v>
      </c>
      <c r="N20" t="str">
        <f ca="1">" zum Quotienten aus "&amp;E20&amp;" und "&amp;F20</f>
        <v xml:space="preserve"> zum Quotienten aus 18 und 3</v>
      </c>
      <c r="P20" s="2"/>
    </row>
    <row r="21" spans="2:16" ht="15.5" x14ac:dyDescent="0.35">
      <c r="B21">
        <f t="shared" ca="1" si="0"/>
        <v>18</v>
      </c>
      <c r="C21">
        <f ca="1">D21*H21</f>
        <v>21</v>
      </c>
      <c r="D21">
        <f t="shared" ca="1" si="1"/>
        <v>7</v>
      </c>
      <c r="E21">
        <f ca="1">F21*G21</f>
        <v>27</v>
      </c>
      <c r="F21">
        <f t="shared" ca="1" si="2"/>
        <v>3</v>
      </c>
      <c r="G21">
        <f t="shared" ca="1" si="2"/>
        <v>9</v>
      </c>
      <c r="H21">
        <f ca="1">ROUND(RAND()*9+1,0)</f>
        <v>3</v>
      </c>
      <c r="I21" s="3" t="s">
        <v>43</v>
      </c>
      <c r="J21" s="3" t="str">
        <f ca="1">"("&amp;C21&amp;" : "&amp;D21&amp;") + ("&amp;E21&amp;" : "&amp;F21&amp;")"</f>
        <v>(21 : 7) + (27 : 3)</v>
      </c>
      <c r="K21" t="str">
        <f ca="1">"= "&amp;C21/D21&amp;" + "&amp;E21/F21</f>
        <v>= 3 + 9</v>
      </c>
      <c r="L21" t="str">
        <f ca="1">" = "&amp;(C21/D21)+(E21/F21)</f>
        <v xml:space="preserve"> = 12</v>
      </c>
      <c r="M21" t="str">
        <f ca="1">"Addiere den Quotienten aus "&amp;C21&amp;" und "&amp;D21</f>
        <v>Addiere den Quotienten aus 21 und 7</v>
      </c>
      <c r="N21" t="str">
        <f ca="1">" zum Quotienten aus "&amp;E21&amp;" und "&amp;F21</f>
        <v xml:space="preserve"> zum Quotienten aus 27 und 3</v>
      </c>
      <c r="P21" s="2"/>
    </row>
    <row r="22" spans="2:16" x14ac:dyDescent="0.25">
      <c r="B22">
        <f t="shared" ca="1" si="0"/>
        <v>31</v>
      </c>
      <c r="C22">
        <f ca="1">D22*H22</f>
        <v>56</v>
      </c>
      <c r="D22">
        <f t="shared" ca="1" si="1"/>
        <v>7</v>
      </c>
      <c r="E22">
        <f ca="1">ROUND(RAND()*9+1,0)</f>
        <v>10</v>
      </c>
      <c r="F22">
        <f t="shared" ca="1" si="2"/>
        <v>6</v>
      </c>
      <c r="G22">
        <f t="shared" ca="1" si="2"/>
        <v>5</v>
      </c>
      <c r="H22">
        <f ca="1">ROUND(RAND()*9+1,0)</f>
        <v>8</v>
      </c>
      <c r="I22" s="3" t="s">
        <v>44</v>
      </c>
      <c r="J22" s="3" t="str">
        <f ca="1">"("&amp;C22&amp;" : "&amp;D22&amp;") + ("&amp;E22&amp;" + "&amp;F22&amp;")"</f>
        <v>(56 : 7) + (10 + 6)</v>
      </c>
      <c r="K22" t="str">
        <f ca="1">"= "&amp;C22/D22&amp;" + "&amp;E22+F22</f>
        <v>= 8 + 16</v>
      </c>
      <c r="L22" t="str">
        <f ca="1">" = "&amp;(C22/D22)+(E22+F22)</f>
        <v xml:space="preserve"> = 24</v>
      </c>
      <c r="M22" t="str">
        <f ca="1">"Addiere den Quotienten von "&amp;C22&amp;" und "&amp;D22</f>
        <v>Addiere den Quotienten von 56 und 7</v>
      </c>
      <c r="N22" t="str">
        <f ca="1">" zur Summe aus "&amp;E22&amp;" und "&amp;F22</f>
        <v xml:space="preserve"> zur Summe aus 10 und 6</v>
      </c>
    </row>
    <row r="23" spans="2:16" x14ac:dyDescent="0.25">
      <c r="B23">
        <f ca="1">MOD(B22+$A$2,$A$1)</f>
        <v>7</v>
      </c>
      <c r="C23">
        <f ca="1">D23*H23</f>
        <v>72</v>
      </c>
      <c r="D23">
        <f t="shared" ca="1" si="1"/>
        <v>8</v>
      </c>
      <c r="E23">
        <f ca="1">ROUND(RAND()*9+1,0)+F23</f>
        <v>11</v>
      </c>
      <c r="F23">
        <f t="shared" ca="1" si="2"/>
        <v>10</v>
      </c>
      <c r="G23">
        <f t="shared" ca="1" si="2"/>
        <v>9</v>
      </c>
      <c r="H23">
        <f ca="1">ROUND(RAND()*9+1,0)</f>
        <v>9</v>
      </c>
      <c r="I23" s="3" t="s">
        <v>40</v>
      </c>
      <c r="J23" s="3" t="str">
        <f ca="1">"("&amp;C23&amp;" : "&amp;D23&amp;") ∙ ("&amp;E23&amp;" - "&amp;F23&amp;")"</f>
        <v>(72 : 8) ∙ (11 - 10)</v>
      </c>
      <c r="K23" t="str">
        <f ca="1">"= "&amp;C23/D23&amp;" ∙ "&amp;E23-F23</f>
        <v>= 9 ∙ 1</v>
      </c>
      <c r="L23" t="str">
        <f ca="1">" = "&amp;(C23/D23)*(E23-F23)</f>
        <v xml:space="preserve"> = 9</v>
      </c>
      <c r="M23" t="str">
        <f ca="1">"Multipliziere den Quotienten von "&amp;C23&amp;" und "&amp;D23</f>
        <v>Multipliziere den Quotienten von 72 und 8</v>
      </c>
      <c r="N23" t="str">
        <f ca="1">" zur Differenz von "&amp;E23&amp;" und "&amp;F23</f>
        <v xml:space="preserve"> zur Differenz von 11 und 10</v>
      </c>
      <c r="O23" s="3"/>
    </row>
    <row r="24" spans="2:16" x14ac:dyDescent="0.25">
      <c r="B24">
        <f t="shared" ca="1" si="0"/>
        <v>20</v>
      </c>
      <c r="C24">
        <f ca="1">ROUND(RAND()*9+1,0)+D24</f>
        <v>11</v>
      </c>
      <c r="D24">
        <f t="shared" ca="1" si="1"/>
        <v>5</v>
      </c>
      <c r="E24">
        <f ca="1">ROUND(RAND()*5+1,0)</f>
        <v>6</v>
      </c>
      <c r="F24">
        <f ca="1">ROUND(RAND()*5+1,0)</f>
        <v>3</v>
      </c>
      <c r="G24">
        <f t="shared" ca="1" si="2"/>
        <v>6</v>
      </c>
      <c r="I24" s="3" t="s">
        <v>45</v>
      </c>
      <c r="J24" s="3" t="str">
        <f ca="1">"("&amp;C24&amp;" - "&amp;D24&amp;") ∙ ("&amp;E24&amp;" ∙ "&amp;F24&amp;")"</f>
        <v>(11 - 5) ∙ (6 ∙ 3)</v>
      </c>
      <c r="K24" t="str">
        <f ca="1">"= "&amp;C24-D24&amp;" ∙ "&amp;E24*F24</f>
        <v>= 6 ∙ 18</v>
      </c>
      <c r="L24" t="str">
        <f ca="1">" = "&amp;(C24-D24)*(E24*F24)</f>
        <v xml:space="preserve"> = 108</v>
      </c>
      <c r="M24" t="str">
        <f ca="1">"Multipliziere die Differenz von "&amp;C24&amp;" und "&amp;D24</f>
        <v>Multipliziere die Differenz von 11 und 5</v>
      </c>
      <c r="N24" t="str">
        <f ca="1">" mit dem Produkt aus "&amp;E24&amp;" und "&amp;F24</f>
        <v xml:space="preserve"> mit dem Produkt aus 6 und 3</v>
      </c>
    </row>
    <row r="25" spans="2:16" x14ac:dyDescent="0.25">
      <c r="B25">
        <f t="shared" ca="1" si="0"/>
        <v>33</v>
      </c>
      <c r="C25">
        <f ca="1">ROUND(RAND()*5+1,0)</f>
        <v>4</v>
      </c>
      <c r="D25">
        <f ca="1">ROUND(RAND()*5+1,0)</f>
        <v>6</v>
      </c>
      <c r="E25">
        <f ca="1">ROUND(RAND()*5+1,0)</f>
        <v>5</v>
      </c>
      <c r="F25">
        <f ca="1">ROUND(RAND()*5+1,0)</f>
        <v>1</v>
      </c>
      <c r="G25">
        <f t="shared" ca="1" si="2"/>
        <v>10</v>
      </c>
      <c r="I25" s="3" t="s">
        <v>37</v>
      </c>
      <c r="J25" s="3" t="str">
        <f ca="1">"("&amp;C25&amp;" + "&amp;D25&amp;") ∙ ("&amp;E25&amp;" ∙ "&amp;F25&amp;")"</f>
        <v>(4 + 6) ∙ (5 ∙ 1)</v>
      </c>
      <c r="K25" t="str">
        <f ca="1">"= "&amp;C25+D25&amp;" ∙ "&amp;E25*F25</f>
        <v>= 10 ∙ 5</v>
      </c>
      <c r="L25" t="str">
        <f ca="1">" = "&amp;(C25+D25)*(E25*F25)</f>
        <v xml:space="preserve"> = 50</v>
      </c>
      <c r="M25" t="str">
        <f ca="1">"Multipliziere die Summe von "&amp;C25&amp;" und "&amp;D25</f>
        <v>Multipliziere die Summe von 4 und 6</v>
      </c>
      <c r="N25" t="str">
        <f ca="1">" mit dem Produkt aus "&amp;E25&amp;" und "&amp;F25</f>
        <v xml:space="preserve"> mit dem Produkt aus 5 und 1</v>
      </c>
      <c r="O25" s="3"/>
    </row>
    <row r="26" spans="2:16" x14ac:dyDescent="0.25">
      <c r="B26">
        <f t="shared" ca="1" si="0"/>
        <v>9</v>
      </c>
      <c r="C26">
        <f ca="1">D26*H26</f>
        <v>81</v>
      </c>
      <c r="D26">
        <f ca="1">ROUND(RAND()*9+1,0)</f>
        <v>9</v>
      </c>
      <c r="E26">
        <f ca="1">ROUND(RAND()*5+1,0)</f>
        <v>3</v>
      </c>
      <c r="F26">
        <f ca="1">ROUND(RAND()*9+1,0)</f>
        <v>5</v>
      </c>
      <c r="G26">
        <f t="shared" ca="1" si="2"/>
        <v>6</v>
      </c>
      <c r="H26">
        <f ca="1">ROUND(RAND()*9+1,0)</f>
        <v>9</v>
      </c>
      <c r="I26" s="3" t="s">
        <v>38</v>
      </c>
      <c r="J26" s="3" t="str">
        <f ca="1">"("&amp;C26&amp;" : "&amp;D26&amp;") ∙ ("&amp;E26&amp;" ∙ "&amp;F26&amp;")"</f>
        <v>(81 : 9) ∙ (3 ∙ 5)</v>
      </c>
      <c r="K26" t="str">
        <f ca="1">"= "&amp;C26/D26&amp;" ∙ "&amp;E26*F26</f>
        <v>= 9 ∙ 15</v>
      </c>
      <c r="L26" t="str">
        <f ca="1">" = "&amp;(C26/D26)*(E26*F26)</f>
        <v xml:space="preserve"> = 135</v>
      </c>
      <c r="M26" t="str">
        <f ca="1">"Multipliziere den Quotienten aus "&amp;C26&amp;" und "&amp;D26</f>
        <v>Multipliziere den Quotienten aus 81 und 9</v>
      </c>
      <c r="N26" t="str">
        <f ca="1">" mit dem Produkt aus "&amp;E26&amp;" und "&amp;F26</f>
        <v xml:space="preserve"> mit dem Produkt aus 3 und 5</v>
      </c>
      <c r="O26" s="3"/>
    </row>
    <row r="27" spans="2:16" x14ac:dyDescent="0.25">
      <c r="B27">
        <f t="shared" ca="1" si="0"/>
        <v>22</v>
      </c>
      <c r="C27">
        <f ca="1">(F27+E27)*D27*G27</f>
        <v>90</v>
      </c>
      <c r="D27">
        <f ca="1">ROUND(RAND()*9+1,0)</f>
        <v>2</v>
      </c>
      <c r="E27">
        <f ca="1">ROUND(RAND()*5+1,0)</f>
        <v>1</v>
      </c>
      <c r="F27">
        <f ca="1">ROUND(RAND()*5+1,0)</f>
        <v>4</v>
      </c>
      <c r="G27">
        <f t="shared" ca="1" si="2"/>
        <v>9</v>
      </c>
      <c r="H27">
        <f ca="1">ROUND(RAND()*9+1,0)</f>
        <v>3</v>
      </c>
      <c r="I27" s="3" t="s">
        <v>46</v>
      </c>
      <c r="J27" s="3" t="str">
        <f ca="1">"("&amp;C27&amp;" : "&amp;D27&amp;") : ("&amp;E27&amp;" + "&amp;F27&amp;")"</f>
        <v>(90 : 2) : (1 + 4)</v>
      </c>
      <c r="K27" t="str">
        <f ca="1">"= "&amp;C27/D27&amp;" : "&amp;E27+F27</f>
        <v>= 45 : 5</v>
      </c>
      <c r="L27" t="str">
        <f ca="1">" = "&amp;(C27/D27)/(E27+F27)</f>
        <v xml:space="preserve"> = 9</v>
      </c>
      <c r="M27" t="str">
        <f ca="1">"Dividiere den Quotienten von "&amp;C27&amp;" und "&amp;D27</f>
        <v>Dividiere den Quotienten von 90 und 2</v>
      </c>
      <c r="N27" t="str">
        <f ca="1">" durch die Summe aus "&amp;E27&amp;" und "&amp;F27</f>
        <v xml:space="preserve"> durch die Summe aus 1 und 4</v>
      </c>
      <c r="O27" s="3"/>
    </row>
    <row r="28" spans="2:16" x14ac:dyDescent="0.25">
      <c r="B28">
        <f t="shared" ca="1" si="0"/>
        <v>35</v>
      </c>
      <c r="C28">
        <f ca="1">(F28+E28)*G28+D28</f>
        <v>20</v>
      </c>
      <c r="D28">
        <f ca="1">ROUND(RAND()*9+1,0)</f>
        <v>2</v>
      </c>
      <c r="E28">
        <f ca="1">ROUND(RAND()*5+1,0)</f>
        <v>2</v>
      </c>
      <c r="F28">
        <f ca="1">ROUND(RAND()*5+1,0)</f>
        <v>4</v>
      </c>
      <c r="G28">
        <f ca="1">ROUND(RAND()*9+1,0)</f>
        <v>3</v>
      </c>
      <c r="H28">
        <f ca="1">ROUND(RAND()*9+1,0)</f>
        <v>5</v>
      </c>
      <c r="I28" s="3" t="s">
        <v>47</v>
      </c>
      <c r="J28" s="3" t="str">
        <f ca="1">"("&amp;C28&amp;" - "&amp;D28&amp;") : ("&amp;E28&amp;" + "&amp;F28&amp;")"</f>
        <v>(20 - 2) : (2 + 4)</v>
      </c>
      <c r="K28" t="str">
        <f ca="1">"= "&amp;C28-D28&amp;" : "&amp;E28+F28</f>
        <v>= 18 : 6</v>
      </c>
      <c r="L28" t="str">
        <f ca="1">" = "&amp;(C28-D28)/(E28+F28)</f>
        <v xml:space="preserve"> = 3</v>
      </c>
      <c r="M28" t="str">
        <f ca="1">"Dividiere die Differenz von "&amp;C28&amp;" und "&amp;D28</f>
        <v>Dividiere die Differenz von 20 und 2</v>
      </c>
      <c r="N28" t="str">
        <f ca="1">" durch die Summe aus "&amp;E28&amp;" und "&amp;F28</f>
        <v xml:space="preserve"> durch die Summe aus 2 und 4</v>
      </c>
      <c r="O28" s="3"/>
    </row>
    <row r="29" spans="2:16" x14ac:dyDescent="0.25">
      <c r="B29">
        <f t="shared" ca="1" si="0"/>
        <v>11</v>
      </c>
      <c r="C29">
        <f ca="1">(F29+E29)*G29-D29</f>
        <v>31</v>
      </c>
      <c r="D29">
        <f ca="1">ROUND(RAND()*9+1,0)</f>
        <v>5</v>
      </c>
      <c r="E29">
        <f ca="1">ROUND(RAND()*5+1,0)</f>
        <v>1</v>
      </c>
      <c r="F29">
        <f ca="1">ROUND(RAND()*5+1,0)</f>
        <v>5</v>
      </c>
      <c r="G29">
        <f ca="1">ROUND(RAND()*5+5,0)</f>
        <v>6</v>
      </c>
      <c r="H29">
        <f ca="1">ROUND(RAND()*9+1,0)</f>
        <v>5</v>
      </c>
      <c r="I29" s="3" t="s">
        <v>48</v>
      </c>
      <c r="J29" s="3" t="str">
        <f ca="1">"("&amp;C29&amp;" + "&amp;D29&amp;") : ("&amp;E29&amp;" + "&amp;F29&amp;")"</f>
        <v>(31 + 5) : (1 + 5)</v>
      </c>
      <c r="K29" t="str">
        <f ca="1">"= "&amp;C29+D29&amp;" : "&amp;E29+F29</f>
        <v>= 36 : 6</v>
      </c>
      <c r="L29" t="str">
        <f ca="1">" = "&amp;(C29+D29)/(E29+F29)</f>
        <v xml:space="preserve"> = 6</v>
      </c>
      <c r="M29" t="str">
        <f ca="1">"Dividiere die Summe aus "&amp;C29&amp;" und "&amp;D29</f>
        <v>Dividiere die Summe aus 31 und 5</v>
      </c>
      <c r="N29" t="str">
        <f ca="1">" durch die Summe aus "&amp;E29&amp;" und "&amp;F29</f>
        <v xml:space="preserve"> durch die Summe aus 1 und 5</v>
      </c>
      <c r="O29" s="3"/>
    </row>
    <row r="30" spans="2:16" x14ac:dyDescent="0.25">
      <c r="B30">
        <f t="shared" ca="1" si="0"/>
        <v>24</v>
      </c>
      <c r="C30">
        <f ca="1">(E30-F30)*G30-D30</f>
        <v>16</v>
      </c>
      <c r="D30">
        <f ca="1">ROUND(RAND()*5+1,0)</f>
        <v>5</v>
      </c>
      <c r="E30">
        <f ca="1">ROUND(RAND()*5+1,0)+F30</f>
        <v>5</v>
      </c>
      <c r="F30">
        <f ca="1">ROUND(RAND()*5+1,0)</f>
        <v>2</v>
      </c>
      <c r="G30">
        <f ca="1">ROUND(RAND()*5+5,0)</f>
        <v>7</v>
      </c>
      <c r="H30">
        <f ca="1">ROUND(RAND()*9+1,0)</f>
        <v>6</v>
      </c>
      <c r="I30" s="3" t="s">
        <v>49</v>
      </c>
      <c r="J30" s="3" t="str">
        <f ca="1">"("&amp;C30&amp;" + "&amp;D30&amp;") : ("&amp;E30&amp;" - "&amp;F30&amp;")"</f>
        <v>(16 + 5) : (5 - 2)</v>
      </c>
      <c r="K30" t="str">
        <f ca="1">"= "&amp;C30+D30&amp;" : "&amp;E30-F30</f>
        <v>= 21 : 3</v>
      </c>
      <c r="L30" t="str">
        <f ca="1">" = "&amp;(C30+D30)/(E30-F30)</f>
        <v xml:space="preserve"> = 7</v>
      </c>
      <c r="M30" t="str">
        <f ca="1">"Dividiere die Summe aus "&amp;C30&amp;" und "&amp;D30</f>
        <v>Dividiere die Summe aus 16 und 5</v>
      </c>
      <c r="N30" t="str">
        <f ca="1">" durch die Differenz von "&amp;E30&amp;" und "&amp;F30</f>
        <v xml:space="preserve"> durch die Differenz von 5 und 2</v>
      </c>
      <c r="O30" s="3"/>
    </row>
    <row r="31" spans="2:16" x14ac:dyDescent="0.25">
      <c r="B31">
        <f t="shared" ca="1" si="0"/>
        <v>0</v>
      </c>
      <c r="C31">
        <f ca="1">ROUND(RAND()*9+1,0)+D31+E31-F31</f>
        <v>21</v>
      </c>
      <c r="D31">
        <f t="shared" ref="D31:D36" ca="1" si="3">ROUND(RAND()*9+1,0)</f>
        <v>8</v>
      </c>
      <c r="E31">
        <f ca="1">ROUND(RAND()*9+1,0)+F31</f>
        <v>12</v>
      </c>
      <c r="F31">
        <f ca="1">ROUND(RAND()*9+1,0)</f>
        <v>5</v>
      </c>
      <c r="I31" s="3" t="s">
        <v>50</v>
      </c>
      <c r="J31" s="3" t="str">
        <f ca="1">"("&amp;C31&amp;" - "&amp;D31&amp;") - ("&amp;E31&amp;" - "&amp;F31&amp;")"</f>
        <v>(21 - 8) - (12 - 5)</v>
      </c>
      <c r="K31" t="str">
        <f ca="1">"= "&amp;C31-D31&amp;" - "&amp;E31-F31</f>
        <v>= 13 - 7</v>
      </c>
      <c r="L31" t="str">
        <f ca="1">" = "&amp;(C31-D31)-(E31-F31)</f>
        <v xml:space="preserve"> = 6</v>
      </c>
      <c r="M31" t="str">
        <f ca="1">"Subtrahiere die Differenz von "&amp;E31&amp;" und "&amp;F31</f>
        <v>Subtrahiere die Differenz von 12 und 5</v>
      </c>
      <c r="N31" t="str">
        <f ca="1">" von der Differenz von "&amp;C31&amp;" und "&amp;D31</f>
        <v xml:space="preserve"> von der Differenz von 21 und 8</v>
      </c>
      <c r="O31" s="3"/>
    </row>
    <row r="32" spans="2:16" x14ac:dyDescent="0.25">
      <c r="B32">
        <f t="shared" ca="1" si="0"/>
        <v>13</v>
      </c>
      <c r="C32">
        <f ca="1">ROUND(RAND()*9+1,0)+D32+E32+F32</f>
        <v>24</v>
      </c>
      <c r="D32">
        <f t="shared" ca="1" si="3"/>
        <v>5</v>
      </c>
      <c r="E32">
        <f ca="1">ROUND(RAND()*9+1,0)+F32</f>
        <v>9</v>
      </c>
      <c r="F32">
        <f ca="1">ROUND(RAND()*9+1,0)</f>
        <v>5</v>
      </c>
      <c r="I32" s="3" t="s">
        <v>51</v>
      </c>
      <c r="J32" s="3" t="str">
        <f ca="1">"("&amp;C32&amp;" - "&amp;D32&amp;") - ("&amp;E32&amp;" + "&amp;F32&amp;")"</f>
        <v>(24 - 5) - (9 + 5)</v>
      </c>
      <c r="K32" t="str">
        <f ca="1">"= "&amp;C32-D32&amp;" - "&amp;E32+F32</f>
        <v>= 19 - 14</v>
      </c>
      <c r="L32" t="str">
        <f ca="1">" = "&amp;(C32-D32)-(E32+F32)</f>
        <v xml:space="preserve"> = 5</v>
      </c>
      <c r="M32" t="str">
        <f ca="1">"Subtrahiere die Summe von "&amp;E32&amp;" und "&amp;F32</f>
        <v>Subtrahiere die Summe von 9 und 5</v>
      </c>
      <c r="N32" t="str">
        <f ca="1">" von der Differenz von "&amp;C32&amp;" und "&amp;D32</f>
        <v xml:space="preserve"> von der Differenz von 24 und 5</v>
      </c>
      <c r="O32" s="3"/>
    </row>
    <row r="33" spans="2:15" x14ac:dyDescent="0.25">
      <c r="B33">
        <f t="shared" ca="1" si="0"/>
        <v>26</v>
      </c>
      <c r="C33">
        <f ca="1">ROUND(RAND()*9+1,0)-D33+E33+F33</f>
        <v>22</v>
      </c>
      <c r="D33">
        <f t="shared" ca="1" si="3"/>
        <v>9</v>
      </c>
      <c r="E33">
        <f ca="1">ROUND(RAND()*9+1,0)+F33</f>
        <v>17</v>
      </c>
      <c r="F33">
        <f ca="1">ROUND(RAND()*9+1,0)</f>
        <v>7</v>
      </c>
      <c r="I33" s="3" t="s">
        <v>52</v>
      </c>
      <c r="J33" s="3" t="str">
        <f ca="1">"("&amp;C33&amp;" + "&amp;D33&amp;") - ("&amp;E33&amp;" + "&amp;F33&amp;")"</f>
        <v>(22 + 9) - (17 + 7)</v>
      </c>
      <c r="K33" t="str">
        <f ca="1">"= "&amp;C33+D33&amp;" - "&amp;E33+F33</f>
        <v>= 31 - 24</v>
      </c>
      <c r="L33" t="str">
        <f ca="1">" = "&amp;(C33+D33)-(E33+F33)</f>
        <v xml:space="preserve"> = 7</v>
      </c>
      <c r="M33" t="str">
        <f ca="1">"Subtrahiere die Summe von "&amp;E33&amp;" und "&amp;F33</f>
        <v>Subtrahiere die Summe von 17 und 7</v>
      </c>
      <c r="N33" t="str">
        <f ca="1">" von der Summe von "&amp;C33&amp;" und "&amp;D33</f>
        <v xml:space="preserve"> von der Summe von 22 und 9</v>
      </c>
      <c r="O33" s="3"/>
    </row>
    <row r="34" spans="2:15" x14ac:dyDescent="0.25">
      <c r="B34">
        <f t="shared" ca="1" si="0"/>
        <v>2</v>
      </c>
      <c r="C34">
        <f ca="1">ROUND(RAND()*9+1,0)+E34/F34</f>
        <v>10</v>
      </c>
      <c r="D34">
        <f t="shared" ca="1" si="3"/>
        <v>3</v>
      </c>
      <c r="E34">
        <f ca="1">F34*G34</f>
        <v>8</v>
      </c>
      <c r="F34">
        <f ca="1">ROUND(RAND()*9+1,0)</f>
        <v>4</v>
      </c>
      <c r="G34">
        <f ca="1">ROUND(RAND()*9+1,0)</f>
        <v>2</v>
      </c>
      <c r="I34" s="3" t="s">
        <v>53</v>
      </c>
      <c r="J34" s="3" t="str">
        <f ca="1">"("&amp;C34&amp;" + "&amp;D34&amp;") - ("&amp;E34&amp;" : "&amp;F34&amp;")"</f>
        <v>(10 + 3) - (8 : 4)</v>
      </c>
      <c r="K34" t="str">
        <f ca="1">"= "&amp;C34+D34&amp;" - "&amp;E34/F34</f>
        <v>= 13 - 2</v>
      </c>
      <c r="L34" t="str">
        <f ca="1">" = "&amp;(C34+D34)-(E34/F34)</f>
        <v xml:space="preserve"> = 11</v>
      </c>
      <c r="M34" t="str">
        <f ca="1">"Subtrahiere den Quotienten aus "&amp;E34&amp;" und "&amp;F34</f>
        <v>Subtrahiere den Quotienten aus 8 und 4</v>
      </c>
      <c r="N34" t="str">
        <f ca="1">" von der Summe von "&amp;C34&amp;" und "&amp;D34</f>
        <v xml:space="preserve"> von der Summe von 10 und 3</v>
      </c>
      <c r="O34" s="3"/>
    </row>
    <row r="35" spans="2:15" x14ac:dyDescent="0.25">
      <c r="B35">
        <f t="shared" ca="1" si="0"/>
        <v>15</v>
      </c>
      <c r="C35">
        <f ca="1">ROUND(RAND()*9+1,0)+E35*F35</f>
        <v>12</v>
      </c>
      <c r="D35">
        <f t="shared" ca="1" si="3"/>
        <v>6</v>
      </c>
      <c r="E35">
        <f t="shared" ref="E35:F37" ca="1" si="4">ROUND(RAND()*5+1,0)</f>
        <v>1</v>
      </c>
      <c r="F35">
        <f t="shared" ca="1" si="4"/>
        <v>2</v>
      </c>
      <c r="G35">
        <f ca="1">ROUND(RAND()*9+1,0)</f>
        <v>6</v>
      </c>
      <c r="I35" s="3" t="s">
        <v>54</v>
      </c>
      <c r="J35" s="3" t="str">
        <f ca="1">"("&amp;C35&amp;" + "&amp;D35&amp;") - ("&amp;E35&amp;" ∙ "&amp;F35&amp;")"</f>
        <v>(12 + 6) - (1 ∙ 2)</v>
      </c>
      <c r="K35" t="str">
        <f ca="1">"= "&amp;C35+D35&amp;" - "&amp;E35*F35</f>
        <v>= 18 - 2</v>
      </c>
      <c r="L35" t="str">
        <f ca="1">" = "&amp;(C35+D35)-(E35*F35)</f>
        <v xml:space="preserve"> = 16</v>
      </c>
      <c r="M35" t="str">
        <f ca="1">"Subtrahiere das Produkt aus "&amp;E35&amp;" und "&amp;F35</f>
        <v>Subtrahiere das Produkt aus 1 und 2</v>
      </c>
      <c r="N35" t="str">
        <f ca="1">" von der Summe von "&amp;C35&amp;" und "&amp;D35</f>
        <v xml:space="preserve"> von der Summe von 12 und 6</v>
      </c>
      <c r="O35" s="3"/>
    </row>
    <row r="36" spans="2:15" x14ac:dyDescent="0.25">
      <c r="B36">
        <f t="shared" ca="1" si="0"/>
        <v>28</v>
      </c>
      <c r="C36">
        <f ca="1">ROUND(RAND()*9+1,0)+E36*F36+D36</f>
        <v>6</v>
      </c>
      <c r="D36">
        <f t="shared" ca="1" si="3"/>
        <v>1</v>
      </c>
      <c r="E36">
        <f t="shared" ca="1" si="4"/>
        <v>3</v>
      </c>
      <c r="F36">
        <f t="shared" ca="1" si="4"/>
        <v>1</v>
      </c>
      <c r="G36">
        <f ca="1">ROUND(RAND()*9+1,0)</f>
        <v>8</v>
      </c>
      <c r="I36" s="3" t="s">
        <v>55</v>
      </c>
      <c r="J36" s="3" t="str">
        <f ca="1">"("&amp;C36&amp;" - "&amp;D36&amp;") - ("&amp;E36&amp;" ∙ "&amp;F36&amp;")"</f>
        <v>(6 - 1) - (3 ∙ 1)</v>
      </c>
      <c r="K36" t="str">
        <f ca="1">"= "&amp;C36-D36&amp;" - "&amp;E36*F36</f>
        <v>= 5 - 3</v>
      </c>
      <c r="L36" t="str">
        <f ca="1">" = "&amp;(C36-D36)-(E36*F36)</f>
        <v xml:space="preserve"> = 2</v>
      </c>
      <c r="M36" t="str">
        <f ca="1">"Subtrahiere das Produkt aus "&amp;E36&amp;" und "&amp;F36</f>
        <v>Subtrahiere das Produkt aus 3 und 1</v>
      </c>
      <c r="N36" t="str">
        <f ca="1">" von der Differenz aus "&amp;C36&amp;" und "&amp;D36</f>
        <v xml:space="preserve"> von der Differenz aus 6 und 1</v>
      </c>
      <c r="O36" s="3"/>
    </row>
    <row r="37" spans="2:15" x14ac:dyDescent="0.25">
      <c r="B37">
        <f t="shared" ca="1" si="0"/>
        <v>4</v>
      </c>
      <c r="C37" s="3">
        <f ca="1">G37*(E37+F37)/D37</f>
        <v>24</v>
      </c>
      <c r="D37">
        <f ca="1">ROUND(RAND()*5+1,0)</f>
        <v>2</v>
      </c>
      <c r="E37">
        <f t="shared" ca="1" si="4"/>
        <v>2</v>
      </c>
      <c r="F37">
        <f t="shared" ca="1" si="4"/>
        <v>4</v>
      </c>
      <c r="G37">
        <f ca="1">ROUND(RAND()*5+1,0)*D37</f>
        <v>8</v>
      </c>
      <c r="I37" s="3" t="s">
        <v>56</v>
      </c>
      <c r="J37" s="3" t="str">
        <f ca="1">"("&amp;C37&amp;" ∙ "&amp;D37&amp;") : ("&amp;E37&amp;" + "&amp;F37&amp;")"</f>
        <v>(24 ∙ 2) : (2 + 4)</v>
      </c>
      <c r="K37" t="str">
        <f ca="1">"= "&amp;C37*D37&amp;" : "&amp;E37+F37</f>
        <v>= 48 : 6</v>
      </c>
      <c r="L37" t="str">
        <f ca="1">" = "&amp;(C37*D37)/(E37+F37)</f>
        <v xml:space="preserve"> = 8</v>
      </c>
      <c r="M37" t="str">
        <f ca="1">"Dividiere das Produkt aus "&amp;C37&amp;" und "&amp;D37</f>
        <v>Dividiere das Produkt aus 24 und 2</v>
      </c>
      <c r="N37" t="str">
        <f ca="1">" durch die Summe aus "&amp;E37&amp;" und "&amp;F37</f>
        <v xml:space="preserve"> durch die Summe aus 2 und 4</v>
      </c>
      <c r="O37" s="3"/>
    </row>
    <row r="38" spans="2:15" x14ac:dyDescent="0.25">
      <c r="B38">
        <f ca="1">MOD(B37+$A$2,$A$1)</f>
        <v>17</v>
      </c>
      <c r="C38" s="3">
        <f ca="1">G38*(E38-F38)/D38</f>
        <v>2</v>
      </c>
      <c r="D38">
        <f ca="1">ROUND(RAND()*5+1,0)</f>
        <v>4</v>
      </c>
      <c r="E38">
        <f ca="1">ROUND(RAND()*5+1,0)+F38</f>
        <v>5</v>
      </c>
      <c r="F38">
        <f ca="1">ROUND(RAND()*5+1,0)</f>
        <v>3</v>
      </c>
      <c r="G38">
        <f ca="1">ROUND(RAND()*5+1,0)*D38</f>
        <v>4</v>
      </c>
      <c r="I38" s="3" t="s">
        <v>57</v>
      </c>
      <c r="J38" s="3" t="str">
        <f ca="1">"("&amp;C38&amp;" ∙ "&amp;D38&amp;") : ("&amp;E38&amp;" - "&amp;F38&amp;")"</f>
        <v>(2 ∙ 4) : (5 - 3)</v>
      </c>
      <c r="K38" t="str">
        <f ca="1">"= "&amp;C38*D38&amp;" : "&amp;E38-F38</f>
        <v>= 8 : 2</v>
      </c>
      <c r="L38" t="str">
        <f ca="1">" = "&amp;(C38*D38)/(E38-F38)</f>
        <v xml:space="preserve"> = 4</v>
      </c>
      <c r="M38" t="str">
        <f ca="1">"Dividiere das Produkt aus "&amp;C38&amp;" und "&amp;D38</f>
        <v>Dividiere das Produkt aus 2 und 4</v>
      </c>
      <c r="N38" t="str">
        <f ca="1">" durch die Differenz von "&amp;E38&amp;" und "&amp;F38</f>
        <v xml:space="preserve"> durch die Differenz von 5 und 3</v>
      </c>
    </row>
    <row r="39" spans="2:15" ht="15.5" x14ac:dyDescent="0.35">
      <c r="B39" s="1"/>
      <c r="C39" s="1"/>
    </row>
    <row r="41" spans="2:15" ht="15.5" x14ac:dyDescent="0.35">
      <c r="B41" s="2"/>
    </row>
    <row r="43" spans="2:15" ht="15.5" x14ac:dyDescent="0.35">
      <c r="B43" s="1"/>
      <c r="C43" s="1"/>
    </row>
    <row r="44" spans="2:15" ht="15.5" x14ac:dyDescent="0.35">
      <c r="B44" s="1"/>
      <c r="C44" s="1"/>
    </row>
    <row r="45" spans="2:15" ht="15.5" x14ac:dyDescent="0.35">
      <c r="B45" s="1"/>
      <c r="C45" s="1"/>
    </row>
    <row r="46" spans="2:15" ht="15.5" x14ac:dyDescent="0.35">
      <c r="B46" s="1"/>
      <c r="C46" s="1"/>
    </row>
    <row r="47" spans="2:15" ht="15.5" x14ac:dyDescent="0.35">
      <c r="B47" s="1"/>
      <c r="C47" s="1"/>
    </row>
    <row r="48" spans="2:15" ht="15.5" x14ac:dyDescent="0.35">
      <c r="B48" s="1"/>
      <c r="C48" s="1"/>
    </row>
    <row r="49" spans="2:3" ht="15.5" x14ac:dyDescent="0.35">
      <c r="B49" s="1"/>
      <c r="C49" s="1"/>
    </row>
    <row r="51" spans="2:3" ht="15.5" x14ac:dyDescent="0.35">
      <c r="B51" s="2"/>
    </row>
    <row r="53" spans="2:3" ht="15.5" x14ac:dyDescent="0.35">
      <c r="B53" s="1"/>
      <c r="C53" s="1"/>
    </row>
    <row r="54" spans="2:3" ht="15.5" x14ac:dyDescent="0.35">
      <c r="B54" s="1"/>
      <c r="C54" s="1"/>
    </row>
    <row r="55" spans="2:3" ht="15.5" x14ac:dyDescent="0.35">
      <c r="B55" s="1"/>
      <c r="C55" s="1"/>
    </row>
    <row r="56" spans="2:3" ht="15.5" x14ac:dyDescent="0.35">
      <c r="B56" s="1"/>
      <c r="C56" s="1"/>
    </row>
    <row r="57" spans="2:3" ht="15.5" x14ac:dyDescent="0.35">
      <c r="B57" s="1"/>
      <c r="C57" s="1"/>
    </row>
    <row r="58" spans="2:3" ht="15.5" x14ac:dyDescent="0.35">
      <c r="B58" s="1"/>
      <c r="C58" s="1"/>
    </row>
    <row r="59" spans="2:3" ht="15.5" x14ac:dyDescent="0.35">
      <c r="B59" s="1"/>
      <c r="C59" s="1"/>
    </row>
    <row r="61" spans="2:3" ht="15.5" x14ac:dyDescent="0.35">
      <c r="B61" s="2"/>
    </row>
    <row r="63" spans="2:3" ht="15.5" x14ac:dyDescent="0.35">
      <c r="B63" s="1"/>
      <c r="C63" s="1"/>
    </row>
    <row r="64" spans="2:3" ht="15.5" x14ac:dyDescent="0.35">
      <c r="B64" s="1"/>
      <c r="C64" s="1"/>
    </row>
    <row r="65" spans="2:3" ht="15.5" x14ac:dyDescent="0.35">
      <c r="B65" s="1"/>
      <c r="C65" s="1"/>
    </row>
    <row r="66" spans="2:3" ht="15.5" x14ac:dyDescent="0.35">
      <c r="B66" s="1"/>
      <c r="C66" s="1"/>
    </row>
    <row r="67" spans="2:3" ht="15.5" x14ac:dyDescent="0.35">
      <c r="B67" s="1"/>
      <c r="C67" s="1"/>
    </row>
    <row r="68" spans="2:3" ht="15.5" x14ac:dyDescent="0.35">
      <c r="B68" s="1"/>
      <c r="C68" s="1"/>
    </row>
    <row r="69" spans="2:3" ht="15.5" x14ac:dyDescent="0.35">
      <c r="B69" s="1"/>
      <c r="C69" s="1"/>
    </row>
    <row r="71" spans="2:3" ht="15.5" x14ac:dyDescent="0.35">
      <c r="B71" s="2"/>
    </row>
    <row r="73" spans="2:3" ht="15.5" x14ac:dyDescent="0.35">
      <c r="B73" s="1"/>
      <c r="C73" s="1"/>
    </row>
    <row r="74" spans="2:3" ht="15.5" x14ac:dyDescent="0.35">
      <c r="B74" s="1"/>
      <c r="C74" s="1"/>
    </row>
    <row r="75" spans="2:3" ht="15.5" x14ac:dyDescent="0.35">
      <c r="B75" s="1"/>
      <c r="C75" s="1"/>
    </row>
    <row r="76" spans="2:3" ht="15.5" x14ac:dyDescent="0.35">
      <c r="B76" s="1"/>
      <c r="C76" s="1"/>
    </row>
    <row r="77" spans="2:3" ht="15.5" x14ac:dyDescent="0.35">
      <c r="B77" s="1"/>
      <c r="C77" s="1"/>
    </row>
    <row r="78" spans="2:3" ht="15.5" x14ac:dyDescent="0.35">
      <c r="B78" s="1"/>
      <c r="C78" s="1"/>
    </row>
    <row r="79" spans="2:3" ht="15.5" x14ac:dyDescent="0.35">
      <c r="B79" s="1"/>
      <c r="C79" s="1"/>
    </row>
    <row r="81" spans="2:3" ht="15.5" x14ac:dyDescent="0.35">
      <c r="B81" s="2"/>
    </row>
    <row r="83" spans="2:3" ht="15.5" x14ac:dyDescent="0.35">
      <c r="B83" s="1"/>
      <c r="C83" s="1"/>
    </row>
    <row r="84" spans="2:3" ht="15.5" x14ac:dyDescent="0.35">
      <c r="B84" s="1"/>
      <c r="C84" s="1"/>
    </row>
    <row r="85" spans="2:3" ht="15.5" x14ac:dyDescent="0.35">
      <c r="B85" s="1"/>
      <c r="C85" s="1"/>
    </row>
    <row r="86" spans="2:3" ht="15.5" x14ac:dyDescent="0.35">
      <c r="B86" s="1"/>
      <c r="C86" s="1"/>
    </row>
    <row r="87" spans="2:3" ht="15.5" x14ac:dyDescent="0.35">
      <c r="B87" s="1"/>
      <c r="C87" s="1"/>
    </row>
    <row r="88" spans="2:3" ht="15.5" x14ac:dyDescent="0.35">
      <c r="B88" s="1"/>
      <c r="C88" s="1"/>
    </row>
    <row r="89" spans="2:3" ht="15.5" x14ac:dyDescent="0.35">
      <c r="B89" s="1"/>
      <c r="C89" s="1"/>
    </row>
    <row r="91" spans="2:3" ht="15.5" x14ac:dyDescent="0.35">
      <c r="B91" s="2"/>
    </row>
    <row r="93" spans="2:3" ht="15.5" x14ac:dyDescent="0.35">
      <c r="B93" s="1"/>
      <c r="C93" s="1"/>
    </row>
    <row r="94" spans="2:3" ht="15.5" x14ac:dyDescent="0.35">
      <c r="B94" s="1"/>
      <c r="C94" s="1"/>
    </row>
    <row r="95" spans="2:3" ht="15.5" x14ac:dyDescent="0.35">
      <c r="B95" s="1"/>
      <c r="C95" s="1"/>
    </row>
    <row r="96" spans="2:3" ht="15.5" x14ac:dyDescent="0.35">
      <c r="B96" s="1"/>
      <c r="C96" s="1"/>
    </row>
    <row r="97" spans="2:3" ht="15.5" x14ac:dyDescent="0.35">
      <c r="B97" s="1"/>
      <c r="C97" s="1"/>
    </row>
    <row r="98" spans="2:3" ht="15.5" x14ac:dyDescent="0.35">
      <c r="B98" s="1"/>
      <c r="C98" s="1"/>
    </row>
    <row r="99" spans="2:3" ht="15.5" x14ac:dyDescent="0.35">
      <c r="B99" s="1"/>
      <c r="C99" s="1"/>
    </row>
    <row r="101" spans="2:3" ht="15.5" x14ac:dyDescent="0.35">
      <c r="B101" s="2"/>
    </row>
    <row r="103" spans="2:3" ht="15.5" x14ac:dyDescent="0.35">
      <c r="B103" s="1"/>
      <c r="C103" s="1"/>
    </row>
    <row r="104" spans="2:3" ht="15.5" x14ac:dyDescent="0.35">
      <c r="B104" s="1"/>
      <c r="C104" s="1"/>
    </row>
    <row r="105" spans="2:3" ht="15.5" x14ac:dyDescent="0.35">
      <c r="B105" s="1"/>
      <c r="C105" s="1"/>
    </row>
    <row r="106" spans="2:3" ht="15.5" x14ac:dyDescent="0.35">
      <c r="B106" s="1"/>
      <c r="C106" s="1"/>
    </row>
    <row r="107" spans="2:3" ht="15.5" x14ac:dyDescent="0.35">
      <c r="B107" s="1"/>
      <c r="C107" s="1"/>
    </row>
    <row r="108" spans="2:3" ht="15.5" x14ac:dyDescent="0.35">
      <c r="B108" s="1"/>
      <c r="C108" s="1"/>
    </row>
    <row r="109" spans="2:3" ht="15.5" x14ac:dyDescent="0.35">
      <c r="B109" s="1"/>
      <c r="C109" s="1"/>
    </row>
    <row r="113" spans="2:3" ht="15.5" x14ac:dyDescent="0.35">
      <c r="B113" s="1"/>
      <c r="C113" s="1"/>
    </row>
    <row r="114" spans="2:3" ht="15.5" x14ac:dyDescent="0.35">
      <c r="B114" s="1"/>
      <c r="C114" s="1"/>
    </row>
    <row r="115" spans="2:3" ht="15.5" x14ac:dyDescent="0.35">
      <c r="B115" s="1"/>
      <c r="C115" s="1"/>
    </row>
    <row r="116" spans="2:3" ht="15.5" x14ac:dyDescent="0.35">
      <c r="B116" s="1"/>
      <c r="C116" s="1"/>
    </row>
    <row r="117" spans="2:3" ht="15.5" x14ac:dyDescent="0.35">
      <c r="B117" s="1"/>
      <c r="C117" s="1"/>
    </row>
    <row r="118" spans="2:3" ht="15.5" x14ac:dyDescent="0.35">
      <c r="B118" s="1"/>
      <c r="C118" s="1"/>
    </row>
    <row r="119" spans="2:3" ht="15.5" x14ac:dyDescent="0.35">
      <c r="B119" s="1"/>
      <c r="C119" s="1"/>
    </row>
    <row r="123" spans="2:3" ht="15.5" x14ac:dyDescent="0.35">
      <c r="B123" s="1"/>
      <c r="C123" s="1"/>
    </row>
    <row r="124" spans="2:3" ht="15.5" x14ac:dyDescent="0.35">
      <c r="B124" s="1"/>
      <c r="C124" s="1"/>
    </row>
    <row r="125" spans="2:3" ht="15.5" x14ac:dyDescent="0.35">
      <c r="B125" s="1"/>
      <c r="C125" s="1"/>
    </row>
    <row r="126" spans="2:3" ht="15.5" x14ac:dyDescent="0.35">
      <c r="B126" s="1"/>
      <c r="C126" s="1"/>
    </row>
    <row r="127" spans="2:3" ht="15.5" x14ac:dyDescent="0.35">
      <c r="B127" s="1"/>
      <c r="C127" s="1"/>
    </row>
    <row r="128" spans="2:3" ht="15.5" x14ac:dyDescent="0.35">
      <c r="B128" s="1"/>
      <c r="C128" s="1"/>
    </row>
    <row r="129" spans="2:3" ht="15.5" x14ac:dyDescent="0.35">
      <c r="B129" s="1"/>
      <c r="C129" s="1"/>
    </row>
    <row r="133" spans="2:3" ht="15.5" x14ac:dyDescent="0.35">
      <c r="B133" s="1"/>
      <c r="C133" s="1"/>
    </row>
    <row r="134" spans="2:3" ht="15.5" x14ac:dyDescent="0.35">
      <c r="B134" s="1"/>
      <c r="C134" s="1"/>
    </row>
    <row r="135" spans="2:3" ht="15.5" x14ac:dyDescent="0.35">
      <c r="B135" s="1"/>
      <c r="C135" s="1"/>
    </row>
    <row r="136" spans="2:3" ht="15.5" x14ac:dyDescent="0.35">
      <c r="B136" s="1"/>
      <c r="C136" s="1"/>
    </row>
    <row r="137" spans="2:3" ht="15.5" x14ac:dyDescent="0.35">
      <c r="B137" s="1"/>
      <c r="C137" s="1"/>
    </row>
    <row r="138" spans="2:3" ht="15.5" x14ac:dyDescent="0.35">
      <c r="B138" s="1"/>
      <c r="C138" s="1"/>
    </row>
    <row r="139" spans="2:3" ht="15.5" x14ac:dyDescent="0.35">
      <c r="B139" s="1"/>
      <c r="C139" s="1"/>
    </row>
    <row r="143" spans="2:3" ht="15.5" x14ac:dyDescent="0.35">
      <c r="B143" s="1"/>
      <c r="C143" s="1"/>
    </row>
    <row r="144" spans="2:3" ht="15.5" x14ac:dyDescent="0.35">
      <c r="B144" s="1"/>
      <c r="C144" s="1"/>
    </row>
    <row r="145" spans="2:3" ht="15.5" x14ac:dyDescent="0.35">
      <c r="B145" s="1"/>
      <c r="C145" s="1"/>
    </row>
    <row r="146" spans="2:3" ht="15.5" x14ac:dyDescent="0.35">
      <c r="B146" s="1"/>
      <c r="C146" s="1"/>
    </row>
    <row r="147" spans="2:3" ht="15.5" x14ac:dyDescent="0.35">
      <c r="B147" s="1"/>
      <c r="C147" s="1"/>
    </row>
    <row r="148" spans="2:3" ht="15.5" x14ac:dyDescent="0.35">
      <c r="B148" s="1"/>
      <c r="C148" s="1"/>
    </row>
    <row r="149" spans="2:3" ht="15.5" x14ac:dyDescent="0.35">
      <c r="B149" s="1"/>
      <c r="C149" s="1"/>
    </row>
    <row r="153" spans="2:3" ht="15.5" x14ac:dyDescent="0.35">
      <c r="B153" s="1"/>
      <c r="C153" s="1"/>
    </row>
    <row r="154" spans="2:3" ht="15.5" x14ac:dyDescent="0.35">
      <c r="B154" s="1"/>
      <c r="C154" s="1"/>
    </row>
    <row r="155" spans="2:3" ht="15.5" x14ac:dyDescent="0.35">
      <c r="B155" s="1"/>
      <c r="C155" s="1"/>
    </row>
    <row r="156" spans="2:3" ht="15.5" x14ac:dyDescent="0.35">
      <c r="B156" s="1"/>
      <c r="C156" s="1"/>
    </row>
    <row r="157" spans="2:3" ht="15.5" x14ac:dyDescent="0.35">
      <c r="B157" s="1"/>
      <c r="C157" s="1"/>
    </row>
    <row r="158" spans="2:3" ht="15.5" x14ac:dyDescent="0.35">
      <c r="B158" s="1"/>
      <c r="C158" s="1"/>
    </row>
    <row r="159" spans="2:3" ht="15.5" x14ac:dyDescent="0.35">
      <c r="B159" s="1"/>
      <c r="C159" s="1"/>
    </row>
    <row r="161" spans="2:3" ht="15.5" x14ac:dyDescent="0.35">
      <c r="B161" s="2"/>
    </row>
    <row r="163" spans="2:3" ht="15.5" x14ac:dyDescent="0.35">
      <c r="B163" s="1"/>
      <c r="C163" s="1"/>
    </row>
    <row r="164" spans="2:3" ht="15.5" x14ac:dyDescent="0.35">
      <c r="B164" s="1"/>
      <c r="C164" s="1"/>
    </row>
    <row r="165" spans="2:3" ht="15.5" x14ac:dyDescent="0.35">
      <c r="B165" s="1"/>
      <c r="C165" s="1"/>
    </row>
    <row r="166" spans="2:3" ht="15.5" x14ac:dyDescent="0.35">
      <c r="B166" s="1"/>
      <c r="C166" s="1"/>
    </row>
    <row r="167" spans="2:3" ht="15.5" x14ac:dyDescent="0.35">
      <c r="B167" s="1"/>
      <c r="C167" s="1"/>
    </row>
    <row r="168" spans="2:3" ht="15.5" x14ac:dyDescent="0.35">
      <c r="B168" s="1"/>
      <c r="C168" s="1"/>
    </row>
    <row r="169" spans="2:3" ht="15.5" x14ac:dyDescent="0.35">
      <c r="B169" s="1"/>
      <c r="C169" s="1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014A-59FC-4260-9116-2A23C94DB38A}">
  <dimension ref="B1:J24"/>
  <sheetViews>
    <sheetView workbookViewId="0">
      <selection activeCell="F15" sqref="F15"/>
    </sheetView>
  </sheetViews>
  <sheetFormatPr baseColWidth="10" defaultRowHeight="12.5" x14ac:dyDescent="0.25"/>
  <cols>
    <col min="4" max="4" width="16.08984375" customWidth="1"/>
  </cols>
  <sheetData>
    <row r="1" spans="2:10" x14ac:dyDescent="0.25">
      <c r="F1">
        <v>2</v>
      </c>
      <c r="G1">
        <v>5</v>
      </c>
    </row>
    <row r="2" spans="2:10" x14ac:dyDescent="0.25">
      <c r="F2" s="3" t="s">
        <v>12</v>
      </c>
      <c r="G2" s="3" t="s">
        <v>13</v>
      </c>
      <c r="H2" s="3" t="s">
        <v>14</v>
      </c>
      <c r="I2" s="3" t="s">
        <v>15</v>
      </c>
    </row>
    <row r="3" spans="2:10" x14ac:dyDescent="0.25">
      <c r="B3">
        <f ca="1">_xlfn.RANK.EQ(C3,$C$3:$C$24)</f>
        <v>9</v>
      </c>
      <c r="C3">
        <f t="shared" ref="C3:C24" ca="1" si="0">RAND()</f>
        <v>0.83163847023225168</v>
      </c>
      <c r="D3" t="str">
        <f ca="1">"("&amp;F3&amp;" + "&amp;G3&amp;") · ("&amp;H3&amp;" + "&amp;I3&amp;")"</f>
        <v>(2 + 4) · (2 + 3)</v>
      </c>
      <c r="E3" s="3" t="s">
        <v>60</v>
      </c>
      <c r="F3">
        <f ca="1">RANDBETWEEN($F$1,$G$1)</f>
        <v>2</v>
      </c>
      <c r="G3">
        <f ca="1">RANDBETWEEN($F$1,$G$1)</f>
        <v>4</v>
      </c>
      <c r="H3">
        <f ca="1">RANDBETWEEN($F$1,$G$1)</f>
        <v>2</v>
      </c>
      <c r="I3">
        <f ca="1">RANDBETWEEN($F$1,$G$1)</f>
        <v>3</v>
      </c>
      <c r="J3" t="str">
        <f ca="1">"= "&amp;F3+G3&amp;" · "&amp;H3+I3&amp;" = "&amp;(F3+G3)*(H3+I3)</f>
        <v>= 6 · 5 = 30</v>
      </c>
    </row>
    <row r="4" spans="2:10" x14ac:dyDescent="0.25">
      <c r="B4">
        <f t="shared" ref="B4:B24" ca="1" si="1">_xlfn.RANK.EQ(C4,$C$3:$C$24)</f>
        <v>16</v>
      </c>
      <c r="C4">
        <f t="shared" ca="1" si="0"/>
        <v>0.41506525927148852</v>
      </c>
      <c r="D4" t="str">
        <f ca="1">"("&amp;F4&amp;" - "&amp;G4&amp;") · ("&amp;H4&amp;" - "&amp;I4&amp;")"</f>
        <v>(4 - 2) · (6 - 4)</v>
      </c>
      <c r="E4" s="3" t="s">
        <v>60</v>
      </c>
      <c r="F4">
        <f ca="1">RANDBETWEEN($F$1,$G$1)+G4</f>
        <v>4</v>
      </c>
      <c r="G4">
        <f t="shared" ref="G4:G12" ca="1" si="2">RANDBETWEEN($F$1,$G$1)</f>
        <v>2</v>
      </c>
      <c r="H4">
        <f ca="1">RANDBETWEEN($F$1,$G$1)+I4</f>
        <v>6</v>
      </c>
      <c r="I4">
        <f t="shared" ref="I4:I24" ca="1" si="3">RANDBETWEEN($F$1,$G$1)</f>
        <v>4</v>
      </c>
      <c r="J4" t="str">
        <f ca="1">"= "&amp;F4-G4&amp;" · "&amp;H4-I4&amp;" = "&amp;(F4-G4)*(H4-I4)</f>
        <v>= 2 · 2 = 4</v>
      </c>
    </row>
    <row r="5" spans="2:10" x14ac:dyDescent="0.25">
      <c r="B5">
        <f t="shared" ca="1" si="1"/>
        <v>18</v>
      </c>
      <c r="C5">
        <f t="shared" ca="1" si="0"/>
        <v>0.2282570607602985</v>
      </c>
      <c r="D5" t="str">
        <f ca="1">"("&amp;F5&amp;" + "&amp;G5&amp;") · ("&amp;H5&amp;" - "&amp;I5&amp;")"</f>
        <v>(4 + 5) · (7 - 2)</v>
      </c>
      <c r="E5" s="3" t="s">
        <v>60</v>
      </c>
      <c r="F5">
        <f ca="1">RANDBETWEEN($F$1,$G$1)</f>
        <v>4</v>
      </c>
      <c r="G5">
        <f t="shared" ca="1" si="2"/>
        <v>5</v>
      </c>
      <c r="H5">
        <f ca="1">RANDBETWEEN($F$1,$G$1)+I5</f>
        <v>7</v>
      </c>
      <c r="I5">
        <f t="shared" ca="1" si="3"/>
        <v>2</v>
      </c>
      <c r="J5" t="str">
        <f ca="1">"= "&amp;F5+G5&amp;" · "&amp;H5-I5&amp;" = "&amp;(F5+G5)*(H5-I5)</f>
        <v>= 9 · 5 = 45</v>
      </c>
    </row>
    <row r="6" spans="2:10" x14ac:dyDescent="0.25">
      <c r="B6">
        <f t="shared" ca="1" si="1"/>
        <v>22</v>
      </c>
      <c r="C6">
        <f t="shared" ca="1" si="0"/>
        <v>7.011411126473488E-2</v>
      </c>
      <c r="D6" t="str">
        <f ca="1">"("&amp;F6&amp;" - "&amp;G6&amp;") · ("&amp;H6&amp;" + "&amp;I6&amp;")"</f>
        <v>(6 - 4) · (5 + 4)</v>
      </c>
      <c r="E6" s="3" t="s">
        <v>60</v>
      </c>
      <c r="F6">
        <f ca="1">RANDBETWEEN($F$1,$G$1)+G6</f>
        <v>6</v>
      </c>
      <c r="G6">
        <f t="shared" ca="1" si="2"/>
        <v>4</v>
      </c>
      <c r="H6">
        <f ca="1">RANDBETWEEN($F$1,$G$1)</f>
        <v>5</v>
      </c>
      <c r="I6">
        <f t="shared" ca="1" si="3"/>
        <v>4</v>
      </c>
      <c r="J6" t="str">
        <f ca="1">"= "&amp;F6-G6&amp;" · "&amp;H6+I6&amp;" = "&amp;(F6-G6)*(H6+I6)</f>
        <v>= 2 · 9 = 18</v>
      </c>
    </row>
    <row r="7" spans="2:10" x14ac:dyDescent="0.25">
      <c r="B7">
        <f t="shared" ca="1" si="1"/>
        <v>3</v>
      </c>
      <c r="C7">
        <f t="shared" ca="1" si="0"/>
        <v>0.95727092353343579</v>
      </c>
      <c r="D7" t="str">
        <f ca="1">F7&amp;" · ("&amp;H7&amp;" + "&amp;I7&amp;")"</f>
        <v>4 · (5 + 2)</v>
      </c>
      <c r="E7" s="3" t="s">
        <v>60</v>
      </c>
      <c r="F7">
        <f ca="1">RANDBETWEEN($F$1,$G$1)</f>
        <v>4</v>
      </c>
      <c r="G7">
        <f t="shared" ca="1" si="2"/>
        <v>3</v>
      </c>
      <c r="H7">
        <f ca="1">RANDBETWEEN($F$1,$G$1)</f>
        <v>5</v>
      </c>
      <c r="I7">
        <f t="shared" ca="1" si="3"/>
        <v>2</v>
      </c>
      <c r="J7" t="str">
        <f ca="1">"= "&amp;F7&amp;" · "&amp;H7+I7&amp;" = "&amp;(F7)*(H7+I7)</f>
        <v>= 4 · 7 = 28</v>
      </c>
    </row>
    <row r="8" spans="2:10" x14ac:dyDescent="0.25">
      <c r="B8">
        <f t="shared" ca="1" si="1"/>
        <v>5</v>
      </c>
      <c r="C8">
        <f t="shared" ca="1" si="0"/>
        <v>0.89855440247172169</v>
      </c>
      <c r="D8" t="str">
        <f ca="1">F8&amp;" · ("&amp;H8&amp;" - "&amp;I8&amp;")"</f>
        <v>2 · (7 - 3)</v>
      </c>
      <c r="E8" s="3" t="s">
        <v>60</v>
      </c>
      <c r="F8">
        <f ca="1">RANDBETWEEN($F$1,$G$1)</f>
        <v>2</v>
      </c>
      <c r="G8">
        <f t="shared" ca="1" si="2"/>
        <v>5</v>
      </c>
      <c r="H8">
        <f t="shared" ref="H8:H13" ca="1" si="4">RANDBETWEEN($F$1,$G$1)+I8</f>
        <v>7</v>
      </c>
      <c r="I8">
        <f t="shared" ca="1" si="3"/>
        <v>3</v>
      </c>
      <c r="J8" t="str">
        <f ca="1">"= "&amp;F8&amp;" · "&amp;H8-I8&amp;" = "&amp;(F8)*(H8-I8)</f>
        <v>= 2 · 4 = 8</v>
      </c>
    </row>
    <row r="9" spans="2:10" x14ac:dyDescent="0.25">
      <c r="B9">
        <f t="shared" ca="1" si="1"/>
        <v>1</v>
      </c>
      <c r="C9">
        <f t="shared" ca="1" si="0"/>
        <v>0.98170022933996115</v>
      </c>
      <c r="D9" t="str">
        <f ca="1">"("&amp;F9&amp;" - "&amp;G9&amp;") + ("&amp;H9&amp;" - "&amp;I9&amp;")"</f>
        <v>(7 - 4) + (7 - 5)</v>
      </c>
      <c r="E9" s="3" t="s">
        <v>61</v>
      </c>
      <c r="F9">
        <f ca="1">RANDBETWEEN($F$1,$G$1)+G9</f>
        <v>7</v>
      </c>
      <c r="G9">
        <f t="shared" ca="1" si="2"/>
        <v>4</v>
      </c>
      <c r="H9">
        <f t="shared" ca="1" si="4"/>
        <v>7</v>
      </c>
      <c r="I9">
        <f t="shared" ca="1" si="3"/>
        <v>5</v>
      </c>
      <c r="J9" t="str">
        <f ca="1">"= "&amp;F9-G9&amp;" + "&amp;H9-I9&amp;" = "&amp;(F9-G9)+(H9-I9)</f>
        <v>= 3 + 2 = 5</v>
      </c>
    </row>
    <row r="10" spans="2:10" x14ac:dyDescent="0.25">
      <c r="B10">
        <f t="shared" ca="1" si="1"/>
        <v>2</v>
      </c>
      <c r="C10">
        <f t="shared" ca="1" si="0"/>
        <v>0.98044150806804542</v>
      </c>
      <c r="D10" t="str">
        <f ca="1">"("&amp;F10&amp;" - "&amp;G10&amp;") + ("&amp;H10&amp;" + "&amp;I10&amp;")"</f>
        <v>(8 - 5) + (7 + 5)</v>
      </c>
      <c r="E10" s="3" t="s">
        <v>61</v>
      </c>
      <c r="F10">
        <f ca="1">RANDBETWEEN($F$1,$G$1)+G10</f>
        <v>8</v>
      </c>
      <c r="G10">
        <f t="shared" ca="1" si="2"/>
        <v>5</v>
      </c>
      <c r="H10">
        <f t="shared" ca="1" si="4"/>
        <v>7</v>
      </c>
      <c r="I10">
        <f t="shared" ca="1" si="3"/>
        <v>5</v>
      </c>
      <c r="J10" t="str">
        <f ca="1">"= "&amp;F10-G10&amp;" + "&amp;H10+I10&amp;" = "&amp;(F10-G10)+(H10+I10)</f>
        <v>= 3 + 12 = 15</v>
      </c>
    </row>
    <row r="11" spans="2:10" x14ac:dyDescent="0.25">
      <c r="B11">
        <f t="shared" ca="1" si="1"/>
        <v>14</v>
      </c>
      <c r="C11">
        <f t="shared" ca="1" si="0"/>
        <v>0.47207725238559151</v>
      </c>
      <c r="D11" t="str">
        <f ca="1">"("&amp;F11&amp;" + "&amp;G11&amp;") + ("&amp;H11&amp;" - "&amp;I11&amp;")"</f>
        <v>(6 + 4) + (10 - 5)</v>
      </c>
      <c r="E11" s="3" t="s">
        <v>61</v>
      </c>
      <c r="F11">
        <f ca="1">RANDBETWEEN($F$1,$G$1)+G11</f>
        <v>6</v>
      </c>
      <c r="G11">
        <f t="shared" ca="1" si="2"/>
        <v>4</v>
      </c>
      <c r="H11">
        <f t="shared" ca="1" si="4"/>
        <v>10</v>
      </c>
      <c r="I11">
        <f t="shared" ca="1" si="3"/>
        <v>5</v>
      </c>
      <c r="J11" t="str">
        <f ca="1">"= "&amp;F11+G11&amp;" + "&amp;H11-I11&amp;" = "&amp;(F11+G11)+(H11-I11)</f>
        <v>= 10 + 5 = 15</v>
      </c>
    </row>
    <row r="12" spans="2:10" x14ac:dyDescent="0.25">
      <c r="B12">
        <f t="shared" ca="1" si="1"/>
        <v>17</v>
      </c>
      <c r="C12">
        <f t="shared" ca="1" si="0"/>
        <v>0.33956593237809107</v>
      </c>
      <c r="D12" t="str">
        <f ca="1">"("&amp;F12&amp;" + "&amp;G12&amp;") + ("&amp;H12&amp;" + "&amp;I12&amp;")"</f>
        <v>(8 + 4) + (8 + 3)</v>
      </c>
      <c r="E12" s="3" t="s">
        <v>61</v>
      </c>
      <c r="F12">
        <f ca="1">RANDBETWEEN($F$1,$G$1)+G12</f>
        <v>8</v>
      </c>
      <c r="G12">
        <f t="shared" ca="1" si="2"/>
        <v>4</v>
      </c>
      <c r="H12">
        <f t="shared" ca="1" si="4"/>
        <v>8</v>
      </c>
      <c r="I12">
        <f t="shared" ca="1" si="3"/>
        <v>3</v>
      </c>
      <c r="J12" t="str">
        <f ca="1">"= "&amp;F12+G12&amp;" + "&amp;H12+I12&amp;" = "&amp;(F12+G12)+(H12+I12)</f>
        <v>= 12 + 11 = 23</v>
      </c>
    </row>
    <row r="13" spans="2:10" x14ac:dyDescent="0.25">
      <c r="B13">
        <f t="shared" ca="1" si="1"/>
        <v>4</v>
      </c>
      <c r="C13">
        <f t="shared" ca="1" si="0"/>
        <v>0.93971864047930886</v>
      </c>
      <c r="D13" t="str">
        <f ca="1">"("&amp;F13&amp;" + "&amp;G13&amp;") - ("&amp;H13&amp;" + "&amp;I13&amp;")"</f>
        <v>(14 + 9) - (10 + 5)</v>
      </c>
      <c r="E13" s="3" t="s">
        <v>62</v>
      </c>
      <c r="F13">
        <f ca="1">RANDBETWEEN($F$1,$G$1)+H13</f>
        <v>14</v>
      </c>
      <c r="G13">
        <f ca="1">RANDBETWEEN($F$1,$G$1)+I13</f>
        <v>9</v>
      </c>
      <c r="H13">
        <f t="shared" ca="1" si="4"/>
        <v>10</v>
      </c>
      <c r="I13">
        <f t="shared" ca="1" si="3"/>
        <v>5</v>
      </c>
      <c r="J13" t="str">
        <f ca="1">"= "&amp;F13+G13&amp;" - "&amp;H13+I13&amp;" = "&amp;(F13+G13)-(H13+I13)</f>
        <v>= 23 - 15 = 8</v>
      </c>
    </row>
    <row r="14" spans="2:10" x14ac:dyDescent="0.25">
      <c r="B14">
        <f t="shared" ca="1" si="1"/>
        <v>6</v>
      </c>
      <c r="C14">
        <f t="shared" ca="1" si="0"/>
        <v>0.88588326939677231</v>
      </c>
      <c r="D14" t="str">
        <f ca="1">"("&amp;F14&amp;" - "&amp;G14&amp;") - ("&amp;H14&amp;" + "&amp;I14&amp;")"</f>
        <v>(20 - 8) - (5 + 3)</v>
      </c>
      <c r="E14" s="3" t="s">
        <v>62</v>
      </c>
      <c r="F14">
        <f ca="1">RANDBETWEEN($F$1,$G$1)+H14+G14+I14</f>
        <v>20</v>
      </c>
      <c r="G14">
        <f ca="1">RANDBETWEEN($F$1,$G$1)+I14</f>
        <v>8</v>
      </c>
      <c r="H14">
        <f ca="1">RANDBETWEEN($F$1,$G$1)</f>
        <v>5</v>
      </c>
      <c r="I14">
        <f t="shared" ca="1" si="3"/>
        <v>3</v>
      </c>
      <c r="J14" t="str">
        <f ca="1">"= "&amp;F14-G14&amp;" - "&amp;H14+I14&amp;" = "&amp;(F14-G14)-(H14+I14)</f>
        <v>= 12 - 8 = 4</v>
      </c>
    </row>
    <row r="15" spans="2:10" x14ac:dyDescent="0.25">
      <c r="B15">
        <f t="shared" ca="1" si="1"/>
        <v>8</v>
      </c>
      <c r="C15">
        <f t="shared" ca="1" si="0"/>
        <v>0.83937627817753213</v>
      </c>
      <c r="D15" t="str">
        <f ca="1">"("&amp;F15&amp;" - "&amp;G15&amp;") - ("&amp;H15&amp;" - "&amp;I15&amp;")"</f>
        <v>(19 - 6) - (9 - 4)</v>
      </c>
      <c r="E15" s="3" t="s">
        <v>62</v>
      </c>
      <c r="F15">
        <f ca="1">RANDBETWEEN($F$1,$G$1)+H15+G15</f>
        <v>19</v>
      </c>
      <c r="G15">
        <f ca="1">RANDBETWEEN($F$1,$G$1)+I15</f>
        <v>6</v>
      </c>
      <c r="H15">
        <f ca="1">RANDBETWEEN($F$1,$G$1)+I15</f>
        <v>9</v>
      </c>
      <c r="I15">
        <f t="shared" ca="1" si="3"/>
        <v>4</v>
      </c>
      <c r="J15" t="str">
        <f ca="1">"= "&amp;F15-G15&amp;" - "&amp;H15-I15&amp;" = "&amp;(F15-G15)-(H15-I15)</f>
        <v>= 13 - 5 = 8</v>
      </c>
    </row>
    <row r="16" spans="2:10" x14ac:dyDescent="0.25">
      <c r="B16">
        <f t="shared" ca="1" si="1"/>
        <v>7</v>
      </c>
      <c r="C16">
        <f t="shared" ca="1" si="0"/>
        <v>0.87788637794271207</v>
      </c>
      <c r="D16" t="str">
        <f ca="1">"("&amp;F16&amp;" + "&amp;G16&amp;") - ("&amp;H16&amp;" - "&amp;I16&amp;")"</f>
        <v>(12 + 9) - (10 - 5)</v>
      </c>
      <c r="E16" s="3" t="s">
        <v>62</v>
      </c>
      <c r="F16">
        <f ca="1">RANDBETWEEN($F$1,$G$1)+H16</f>
        <v>12</v>
      </c>
      <c r="G16">
        <f ca="1">RANDBETWEEN($F$1,$G$1)+I16</f>
        <v>9</v>
      </c>
      <c r="H16">
        <f ca="1">RANDBETWEEN($F$1,$G$1)+I16</f>
        <v>10</v>
      </c>
      <c r="I16">
        <f t="shared" ca="1" si="3"/>
        <v>5</v>
      </c>
      <c r="J16" t="str">
        <f ca="1">"= "&amp;F16+G16&amp;" - "&amp;H16-I16&amp;" = "&amp;(F16+G16)-(H16-I16)</f>
        <v>= 21 - 5 = 16</v>
      </c>
    </row>
    <row r="17" spans="2:10" x14ac:dyDescent="0.25">
      <c r="B17">
        <f t="shared" ca="1" si="1"/>
        <v>19</v>
      </c>
      <c r="C17">
        <f t="shared" ca="1" si="0"/>
        <v>0.22640945165188242</v>
      </c>
      <c r="D17" t="str">
        <f ca="1">"("&amp;F17&amp;" + "&amp;G17&amp;") · "&amp;H17</f>
        <v>(4 + 3) · 2</v>
      </c>
      <c r="E17" s="3" t="s">
        <v>60</v>
      </c>
      <c r="F17">
        <f ca="1">RANDBETWEEN($F$1,$G$1)</f>
        <v>4</v>
      </c>
      <c r="G17">
        <f ca="1">RANDBETWEEN($F$1,$G$1)</f>
        <v>3</v>
      </c>
      <c r="H17">
        <f ca="1">RANDBETWEEN($F$1,$G$1)</f>
        <v>2</v>
      </c>
      <c r="I17">
        <f t="shared" ca="1" si="3"/>
        <v>5</v>
      </c>
      <c r="J17" t="str">
        <f ca="1">"= "&amp;F17+G17&amp;" · "&amp;H17&amp;" = "&amp;(F17+G17)*(H17)</f>
        <v>= 7 · 2 = 14</v>
      </c>
    </row>
    <row r="18" spans="2:10" x14ac:dyDescent="0.25">
      <c r="B18">
        <f t="shared" ca="1" si="1"/>
        <v>21</v>
      </c>
      <c r="C18">
        <f t="shared" ca="1" si="0"/>
        <v>0.10493966947977273</v>
      </c>
      <c r="D18" t="str">
        <f ca="1">"("&amp;F18&amp;" - "&amp;G18&amp;") · "&amp;H18</f>
        <v>(9 - 4) · 5</v>
      </c>
      <c r="E18" s="3" t="s">
        <v>60</v>
      </c>
      <c r="F18">
        <f ca="1">RANDBETWEEN($F$1,$G$1)+H18</f>
        <v>9</v>
      </c>
      <c r="G18">
        <f ca="1">RANDBETWEEN($F$1,$G$1)</f>
        <v>4</v>
      </c>
      <c r="H18">
        <f ca="1">RANDBETWEEN($F$1,$G$1)+I18</f>
        <v>5</v>
      </c>
      <c r="I18">
        <f t="shared" ca="1" si="3"/>
        <v>3</v>
      </c>
      <c r="J18" t="str">
        <f ca="1">"= "&amp;F18-G18&amp;" · "&amp;H18&amp;" = "&amp;(F18-G18)*(H18)</f>
        <v>= 5 · 5 = 25</v>
      </c>
    </row>
    <row r="19" spans="2:10" x14ac:dyDescent="0.25">
      <c r="B19">
        <f t="shared" ca="1" si="1"/>
        <v>12</v>
      </c>
      <c r="C19">
        <f t="shared" ca="1" si="0"/>
        <v>0.6185770517292648</v>
      </c>
      <c r="D19" t="str">
        <f ca="1">"("&amp;F19&amp;" · "&amp;G19&amp;") · "&amp;H19</f>
        <v>(4 · 4) · 5</v>
      </c>
      <c r="E19" s="3" t="s">
        <v>60</v>
      </c>
      <c r="F19">
        <f ca="1">RANDBETWEEN($F$1,$G$1)</f>
        <v>4</v>
      </c>
      <c r="G19">
        <f ca="1">RANDBETWEEN($F$1,$G$1)</f>
        <v>4</v>
      </c>
      <c r="H19">
        <f ca="1">RANDBETWEEN($F$1,$G$1)</f>
        <v>5</v>
      </c>
      <c r="I19">
        <f t="shared" ca="1" si="3"/>
        <v>5</v>
      </c>
      <c r="J19" t="str">
        <f ca="1">"= "&amp;F19*G19&amp;" · "&amp;H19&amp;" = "&amp;(F19*G19)*(H19)</f>
        <v>= 16 · 5 = 80</v>
      </c>
    </row>
    <row r="20" spans="2:10" x14ac:dyDescent="0.25">
      <c r="B20">
        <f t="shared" ca="1" si="1"/>
        <v>10</v>
      </c>
      <c r="C20">
        <f t="shared" ca="1" si="0"/>
        <v>0.78433868673892748</v>
      </c>
      <c r="D20" t="str">
        <f ca="1">"("&amp;F20&amp;" + "&amp;G20&amp;") : "&amp;H20</f>
        <v>(3 + 5) : 2</v>
      </c>
      <c r="E20" s="3" t="s">
        <v>63</v>
      </c>
      <c r="F20">
        <f ca="1">RANDBETWEEN($F$1,$G$1)</f>
        <v>3</v>
      </c>
      <c r="G20">
        <f ca="1">H20*I20-F20</f>
        <v>5</v>
      </c>
      <c r="H20">
        <f ca="1">RANDBETWEEN($F$1,$G$1)</f>
        <v>2</v>
      </c>
      <c r="I20">
        <f t="shared" ca="1" si="3"/>
        <v>4</v>
      </c>
      <c r="J20" t="str">
        <f ca="1">"= "&amp;F20+G20&amp;" : "&amp;H20&amp;" = "&amp;(F20+G20)/(H20)</f>
        <v>= 8 : 2 = 4</v>
      </c>
    </row>
    <row r="21" spans="2:10" x14ac:dyDescent="0.25">
      <c r="B21">
        <f t="shared" ca="1" si="1"/>
        <v>11</v>
      </c>
      <c r="C21">
        <f t="shared" ca="1" si="0"/>
        <v>0.72114905597225198</v>
      </c>
      <c r="D21" t="str">
        <f ca="1">"("&amp;F21&amp;" - "&amp;G21&amp;") : "&amp;H21</f>
        <v>(24 - 4) : 4</v>
      </c>
      <c r="E21" s="3" t="s">
        <v>63</v>
      </c>
      <c r="F21">
        <f ca="1">H21*I21+G21</f>
        <v>24</v>
      </c>
      <c r="G21">
        <f ca="1">RANDBETWEEN($F$1,$G$1)</f>
        <v>4</v>
      </c>
      <c r="H21">
        <f ca="1">RANDBETWEEN($F$1,$G$1)</f>
        <v>4</v>
      </c>
      <c r="I21">
        <f t="shared" ca="1" si="3"/>
        <v>5</v>
      </c>
      <c r="J21" t="str">
        <f ca="1">"= "&amp;F21-G21&amp;" : "&amp;H21&amp;" = "&amp;(F21-G21)/(H21)</f>
        <v>= 20 : 4 = 5</v>
      </c>
    </row>
    <row r="22" spans="2:10" x14ac:dyDescent="0.25">
      <c r="B22">
        <f t="shared" ca="1" si="1"/>
        <v>13</v>
      </c>
      <c r="C22">
        <f t="shared" ca="1" si="0"/>
        <v>0.52305256107093967</v>
      </c>
      <c r="D22" t="str">
        <f ca="1">"("&amp;F22&amp;" + "&amp;G22&amp;") - "&amp;H22</f>
        <v>(13 + 9) - 9</v>
      </c>
      <c r="E22" s="3" t="s">
        <v>62</v>
      </c>
      <c r="F22">
        <f ca="1">RANDBETWEEN($F$1,$G$1)+H22</f>
        <v>13</v>
      </c>
      <c r="G22">
        <f ca="1">RANDBETWEEN($F$1,$G$1)+I22</f>
        <v>9</v>
      </c>
      <c r="H22">
        <f ca="1">RANDBETWEEN($F$1,$G$1)+I22</f>
        <v>9</v>
      </c>
      <c r="I22">
        <f t="shared" ca="1" si="3"/>
        <v>5</v>
      </c>
      <c r="J22" t="str">
        <f ca="1">"= "&amp;F22+G22&amp;" - "&amp;H22&amp;" = "&amp;(F22+G22)-(H22)</f>
        <v>= 22 - 9 = 13</v>
      </c>
    </row>
    <row r="23" spans="2:10" x14ac:dyDescent="0.25">
      <c r="B23">
        <f t="shared" ca="1" si="1"/>
        <v>15</v>
      </c>
      <c r="C23">
        <f t="shared" ca="1" si="0"/>
        <v>0.45829410160398509</v>
      </c>
      <c r="D23" t="str">
        <f ca="1">"("&amp;F23&amp;" + "&amp;G23&amp;") : "&amp;H23</f>
        <v>(4 + 8) : 3</v>
      </c>
      <c r="E23" s="3" t="s">
        <v>63</v>
      </c>
      <c r="F23">
        <f ca="1">RANDBETWEEN($F$1,$G$1)</f>
        <v>4</v>
      </c>
      <c r="G23">
        <f ca="1">H23*I23-F23</f>
        <v>8</v>
      </c>
      <c r="H23">
        <f ca="1">RANDBETWEEN($F$1,$G$1)</f>
        <v>3</v>
      </c>
      <c r="I23">
        <f t="shared" ca="1" si="3"/>
        <v>4</v>
      </c>
      <c r="J23" t="str">
        <f ca="1">"= "&amp;F23+G23&amp;" : "&amp;H23&amp;" = "&amp;(F23+G23)/(H23)</f>
        <v>= 12 : 3 = 4</v>
      </c>
    </row>
    <row r="24" spans="2:10" x14ac:dyDescent="0.25">
      <c r="B24">
        <f t="shared" ca="1" si="1"/>
        <v>20</v>
      </c>
      <c r="C24">
        <f t="shared" ca="1" si="0"/>
        <v>0.20421430807907459</v>
      </c>
      <c r="D24" t="str">
        <f ca="1">"("&amp;F24&amp;" - "&amp;G24&amp;") : "&amp;H24</f>
        <v>(10 - 4) : 2</v>
      </c>
      <c r="E24" s="3" t="s">
        <v>63</v>
      </c>
      <c r="F24">
        <f ca="1">H24*I24+G24</f>
        <v>10</v>
      </c>
      <c r="G24">
        <f ca="1">RANDBETWEEN($F$1,$G$1)</f>
        <v>4</v>
      </c>
      <c r="H24">
        <f ca="1">RANDBETWEEN($F$1,$G$1)</f>
        <v>2</v>
      </c>
      <c r="I24">
        <f t="shared" ca="1" si="3"/>
        <v>3</v>
      </c>
      <c r="J24" t="str">
        <f ca="1">"= "&amp;F24-G24&amp;" : "&amp;H24&amp;" = "&amp;(F24-G24)/(H24)</f>
        <v>= 6 : 2 = 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Arbeitsblatt</vt:lpstr>
      <vt:lpstr>Tabelle4</vt:lpstr>
      <vt:lpstr>Tabelle2</vt:lpstr>
      <vt:lpstr>Tabelle3</vt:lpstr>
      <vt:lpstr>Daten1</vt:lpstr>
      <vt:lpstr>Daten2</vt:lpstr>
      <vt:lpstr>Daten3</vt:lpstr>
      <vt:lpstr>Daten4</vt:lpstr>
      <vt:lpstr>Tabelle1</vt:lpstr>
      <vt:lpstr>Arbeitsblatt!Druckbereich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Gandalf</dc:creator>
  <cp:lastModifiedBy>Stefan Müller</cp:lastModifiedBy>
  <cp:lastPrinted>2024-11-29T10:53:29Z</cp:lastPrinted>
  <dcterms:created xsi:type="dcterms:W3CDTF">2009-10-08T17:52:09Z</dcterms:created>
  <dcterms:modified xsi:type="dcterms:W3CDTF">2024-11-29T15:58:58Z</dcterms:modified>
</cp:coreProperties>
</file>