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13_ncr:1_{8F7CFF9C-C423-4FC0-808B-D5ADDC81F6CC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Arbeitsblatt" sheetId="1" r:id="rId1"/>
    <sheet name="Daten" sheetId="2" r:id="rId2"/>
  </sheets>
  <definedNames>
    <definedName name="_xlnm.Print_Area" localSheetId="0">Arbeitsblatt!$A$1:$X$57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55" i="1" l="1"/>
  <c r="Z55" i="1" s="1"/>
  <c r="Y55" i="1"/>
  <c r="V55" i="1" s="1"/>
  <c r="J55" i="1" s="1"/>
  <c r="T55" i="1"/>
  <c r="R55" i="1" s="1"/>
  <c r="AA53" i="1"/>
  <c r="Z53" i="1" s="1"/>
  <c r="Y53" i="1"/>
  <c r="V53" i="1" s="1"/>
  <c r="T53" i="1"/>
  <c r="U53" i="1" s="1"/>
  <c r="T36" i="1"/>
  <c r="P36" i="1"/>
  <c r="T34" i="1"/>
  <c r="P34" i="1"/>
  <c r="AJ28" i="1"/>
  <c r="AK28" i="1" s="1"/>
  <c r="AL28" i="1" s="1"/>
  <c r="AM28" i="1" s="1"/>
  <c r="AN28" i="1" s="1"/>
  <c r="AO28" i="1" s="1"/>
  <c r="AP28" i="1" s="1"/>
  <c r="AQ28" i="1" s="1"/>
  <c r="AR28" i="1" s="1"/>
  <c r="AS28" i="1" s="1"/>
  <c r="AT28" i="1" s="1"/>
  <c r="AU28" i="1" s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3" i="1"/>
  <c r="AJ32" i="1"/>
  <c r="AJ31" i="1"/>
  <c r="AJ30" i="1"/>
  <c r="AM45" i="1"/>
  <c r="AQ45" i="1" s="1"/>
  <c r="AL45" i="1"/>
  <c r="AK45" i="1" s="1"/>
  <c r="AM44" i="1"/>
  <c r="AS44" i="1" s="1"/>
  <c r="AL44" i="1"/>
  <c r="AO44" i="1" s="1"/>
  <c r="AU44" i="1" s="1"/>
  <c r="AK44" i="1"/>
  <c r="AN44" i="1" s="1"/>
  <c r="AT44" i="1" s="1"/>
  <c r="AM43" i="1"/>
  <c r="AQ43" i="1" s="1"/>
  <c r="AL43" i="1"/>
  <c r="AP43" i="1" s="1"/>
  <c r="AK43" i="1"/>
  <c r="AN43" i="1" s="1"/>
  <c r="AM42" i="1"/>
  <c r="AQ42" i="1" s="1"/>
  <c r="AL42" i="1"/>
  <c r="AP42" i="1" s="1"/>
  <c r="AK42" i="1"/>
  <c r="AN42" i="1" s="1"/>
  <c r="AM41" i="1"/>
  <c r="AS41" i="1" s="1"/>
  <c r="AL41" i="1"/>
  <c r="AO41" i="1" s="1"/>
  <c r="AU41" i="1" s="1"/>
  <c r="AM40" i="1"/>
  <c r="AQ40" i="1" s="1"/>
  <c r="AL40" i="1"/>
  <c r="AO40" i="1" s="1"/>
  <c r="AU40" i="1" s="1"/>
  <c r="AK40" i="1"/>
  <c r="AM39" i="1"/>
  <c r="AQ39" i="1" s="1"/>
  <c r="AL39" i="1"/>
  <c r="AK39" i="1"/>
  <c r="AN39" i="1" s="1"/>
  <c r="AM38" i="1"/>
  <c r="AQ38" i="1" s="1"/>
  <c r="AL38" i="1"/>
  <c r="AP38" i="1" s="1"/>
  <c r="AK38" i="1"/>
  <c r="AN38" i="1" s="1"/>
  <c r="AM37" i="1"/>
  <c r="AS37" i="1" s="1"/>
  <c r="AL37" i="1"/>
  <c r="AO37" i="1" s="1"/>
  <c r="AU37" i="1" s="1"/>
  <c r="AM36" i="1"/>
  <c r="AS36" i="1" s="1"/>
  <c r="AL36" i="1"/>
  <c r="AO36" i="1" s="1"/>
  <c r="AU36" i="1" s="1"/>
  <c r="AK36" i="1"/>
  <c r="AN36" i="1" s="1"/>
  <c r="AT36" i="1" s="1"/>
  <c r="AM35" i="1"/>
  <c r="AQ35" i="1" s="1"/>
  <c r="AL35" i="1"/>
  <c r="AP35" i="1" s="1"/>
  <c r="AK35" i="1"/>
  <c r="AN35" i="1" s="1"/>
  <c r="AM34" i="1"/>
  <c r="AL34" i="1"/>
  <c r="AP34" i="1" s="1"/>
  <c r="AK34" i="1"/>
  <c r="AN34" i="1" s="1"/>
  <c r="AM33" i="1"/>
  <c r="AP33" i="1" s="1"/>
  <c r="AL33" i="1"/>
  <c r="AK33" i="1" s="1"/>
  <c r="AN33" i="1" s="1"/>
  <c r="AT33" i="1" s="1"/>
  <c r="AM32" i="1"/>
  <c r="AQ32" i="1" s="1"/>
  <c r="AL32" i="1"/>
  <c r="AO32" i="1" s="1"/>
  <c r="AU32" i="1" s="1"/>
  <c r="AK32" i="1"/>
  <c r="AN32" i="1" s="1"/>
  <c r="AT32" i="1" s="1"/>
  <c r="AM31" i="1"/>
  <c r="AQ31" i="1" s="1"/>
  <c r="AL31" i="1"/>
  <c r="AP31" i="1" s="1"/>
  <c r="AK31" i="1"/>
  <c r="AN31" i="1" s="1"/>
  <c r="AU31" i="1" s="1"/>
  <c r="AM30" i="1"/>
  <c r="AL30" i="1"/>
  <c r="AP30" i="1" s="1"/>
  <c r="AK30" i="1"/>
  <c r="AN30" i="1" s="1"/>
  <c r="AC32" i="1"/>
  <c r="AC38" i="1"/>
  <c r="AC30" i="1"/>
  <c r="Y38" i="1"/>
  <c r="Q38" i="1" s="1"/>
  <c r="Y32" i="1"/>
  <c r="Y30" i="1"/>
  <c r="AD38" i="1"/>
  <c r="Z38" i="1"/>
  <c r="T38" i="1"/>
  <c r="P38" i="1"/>
  <c r="T32" i="1"/>
  <c r="P32" i="1"/>
  <c r="AE38" i="1"/>
  <c r="K38" i="1" s="1"/>
  <c r="AA38" i="1"/>
  <c r="C38" i="1" s="1"/>
  <c r="AE32" i="1"/>
  <c r="AD32" i="1"/>
  <c r="AA32" i="1"/>
  <c r="Z32" i="1"/>
  <c r="T30" i="1"/>
  <c r="P30" i="1"/>
  <c r="AE30" i="1"/>
  <c r="AD30" i="1"/>
  <c r="AA30" i="1"/>
  <c r="Z30" i="1"/>
  <c r="AA51" i="1"/>
  <c r="Z51" i="1" s="1"/>
  <c r="Y51" i="1"/>
  <c r="V51" i="1" s="1"/>
  <c r="T51" i="1"/>
  <c r="U51" i="1" s="1"/>
  <c r="AA49" i="1"/>
  <c r="Z49" i="1" s="1"/>
  <c r="Y49" i="1"/>
  <c r="V49" i="1" s="1"/>
  <c r="J49" i="1" s="1"/>
  <c r="T49" i="1"/>
  <c r="X49" i="1" s="1"/>
  <c r="L49" i="1" s="1"/>
  <c r="AA47" i="1"/>
  <c r="Z47" i="1" s="1"/>
  <c r="Y47" i="1"/>
  <c r="V47" i="1" s="1"/>
  <c r="T47" i="1"/>
  <c r="R47" i="1" s="1"/>
  <c r="C47" i="1" s="1"/>
  <c r="AF49" i="1"/>
  <c r="Y45" i="1"/>
  <c r="AA45" i="1"/>
  <c r="Z45" i="1" s="1"/>
  <c r="T45" i="1"/>
  <c r="U45" i="1" s="1"/>
  <c r="B2" i="2"/>
  <c r="Q6" i="1" s="1"/>
  <c r="C2" i="2"/>
  <c r="E2" i="2" s="1"/>
  <c r="S6" i="1" s="1"/>
  <c r="B3" i="2"/>
  <c r="C3" i="2"/>
  <c r="B4" i="2"/>
  <c r="U6" i="1" s="1"/>
  <c r="C4" i="2"/>
  <c r="E4" i="2" s="1"/>
  <c r="W6" i="1" s="1"/>
  <c r="B5" i="2"/>
  <c r="C5" i="2"/>
  <c r="E5" i="2" s="1"/>
  <c r="B6" i="2"/>
  <c r="Q8" i="1" s="1"/>
  <c r="C6" i="2"/>
  <c r="E6" i="2" s="1"/>
  <c r="S8" i="1" s="1"/>
  <c r="B7" i="2"/>
  <c r="C7" i="2"/>
  <c r="E7" i="2" s="1"/>
  <c r="B8" i="2"/>
  <c r="U8" i="1" s="1"/>
  <c r="C8" i="2"/>
  <c r="E8" i="2" s="1"/>
  <c r="W8" i="1" s="1"/>
  <c r="B9" i="2"/>
  <c r="C9" i="2"/>
  <c r="E9" i="2" s="1"/>
  <c r="B10" i="2"/>
  <c r="C10" i="2"/>
  <c r="E10" i="2" s="1"/>
  <c r="B11" i="2"/>
  <c r="C11" i="2"/>
  <c r="E11" i="2" s="1"/>
  <c r="B12" i="2"/>
  <c r="C12" i="2"/>
  <c r="E12" i="2" s="1"/>
  <c r="B13" i="2"/>
  <c r="C13" i="2"/>
  <c r="E13" i="2" s="1"/>
  <c r="B14" i="2"/>
  <c r="C14" i="2"/>
  <c r="E14" i="2" s="1"/>
  <c r="B15" i="2"/>
  <c r="C15" i="2"/>
  <c r="E15" i="2" s="1"/>
  <c r="B16" i="2"/>
  <c r="C16" i="2"/>
  <c r="E16" i="2" s="1"/>
  <c r="B17" i="2"/>
  <c r="C17" i="2"/>
  <c r="E17" i="2" s="1"/>
  <c r="B20" i="2"/>
  <c r="B13" i="1" s="1"/>
  <c r="C20" i="2"/>
  <c r="E20" i="2" s="1"/>
  <c r="D13" i="1" s="1"/>
  <c r="B21" i="2"/>
  <c r="C21" i="2"/>
  <c r="E21" i="2" s="1"/>
  <c r="B22" i="2"/>
  <c r="J13" i="1" s="1"/>
  <c r="C22" i="2"/>
  <c r="E22" i="2" s="1"/>
  <c r="K13" i="1" s="1"/>
  <c r="B23" i="2"/>
  <c r="C23" i="2"/>
  <c r="E23" i="2" s="1"/>
  <c r="B24" i="2"/>
  <c r="C24" i="2"/>
  <c r="E24" i="2" s="1"/>
  <c r="D15" i="1" s="1"/>
  <c r="B25" i="2"/>
  <c r="C25" i="2"/>
  <c r="E25" i="2" s="1"/>
  <c r="B26" i="2"/>
  <c r="J15" i="1" s="1"/>
  <c r="C26" i="2"/>
  <c r="E26" i="2" s="1"/>
  <c r="K15" i="1" s="1"/>
  <c r="B27" i="2"/>
  <c r="C27" i="2"/>
  <c r="E27" i="2" s="1"/>
  <c r="C28" i="2"/>
  <c r="E28" i="2" s="1"/>
  <c r="C29" i="2"/>
  <c r="E29" i="2" s="1"/>
  <c r="C30" i="2"/>
  <c r="D30" i="2" s="1"/>
  <c r="C31" i="2"/>
  <c r="E31" i="2" s="1"/>
  <c r="B32" i="2"/>
  <c r="C32" i="2"/>
  <c r="E32" i="2" s="1"/>
  <c r="B33" i="2"/>
  <c r="C33" i="2"/>
  <c r="E33" i="2" s="1"/>
  <c r="B34" i="2"/>
  <c r="C34" i="2"/>
  <c r="B35" i="2"/>
  <c r="C35" i="2"/>
  <c r="E35" i="2" s="1"/>
  <c r="B38" i="2"/>
  <c r="C38" i="2"/>
  <c r="B39" i="2"/>
  <c r="C39" i="2"/>
  <c r="F39" i="2" s="1"/>
  <c r="B40" i="2"/>
  <c r="C40" i="2"/>
  <c r="F40" i="2" s="1"/>
  <c r="A42" i="2"/>
  <c r="B44" i="2"/>
  <c r="C44" i="2"/>
  <c r="F44" i="2" s="1"/>
  <c r="B45" i="2"/>
  <c r="C45" i="2"/>
  <c r="F45" i="2" s="1"/>
  <c r="B46" i="2"/>
  <c r="C46" i="2"/>
  <c r="F46" i="2" s="1"/>
  <c r="B50" i="2"/>
  <c r="C50" i="2"/>
  <c r="F50" i="2" s="1"/>
  <c r="B51" i="2"/>
  <c r="C51" i="2"/>
  <c r="F51" i="2" s="1"/>
  <c r="B52" i="2"/>
  <c r="C52" i="2"/>
  <c r="F52" i="2" s="1"/>
  <c r="B57" i="2"/>
  <c r="E57" i="2" s="1"/>
  <c r="F57" i="2"/>
  <c r="B58" i="2"/>
  <c r="E58" i="2" s="1"/>
  <c r="F58" i="2"/>
  <c r="A61" i="2"/>
  <c r="A62" i="2" s="1"/>
  <c r="D64" i="2"/>
  <c r="E64" i="2"/>
  <c r="D65" i="2"/>
  <c r="E65" i="2"/>
  <c r="D66" i="2"/>
  <c r="E66" i="2"/>
  <c r="D67" i="2"/>
  <c r="E67" i="2"/>
  <c r="A69" i="2"/>
  <c r="A70" i="2" s="1"/>
  <c r="H70" i="2"/>
  <c r="I70" i="2"/>
  <c r="U55" i="1" l="1"/>
  <c r="X55" i="1"/>
  <c r="L55" i="1" s="1"/>
  <c r="AP44" i="1"/>
  <c r="AS39" i="1"/>
  <c r="AQ44" i="1"/>
  <c r="AI31" i="1"/>
  <c r="D31" i="2"/>
  <c r="AR40" i="1"/>
  <c r="D44" i="2"/>
  <c r="D25" i="2"/>
  <c r="E50" i="2"/>
  <c r="V38" i="1"/>
  <c r="W55" i="1"/>
  <c r="K55" i="1" s="1"/>
  <c r="R53" i="1"/>
  <c r="C53" i="1" s="1"/>
  <c r="R45" i="1"/>
  <c r="C45" i="1" s="1"/>
  <c r="G45" i="1"/>
  <c r="AP39" i="1"/>
  <c r="D16" i="2"/>
  <c r="W49" i="1"/>
  <c r="K49" i="1" s="1"/>
  <c r="AK37" i="1"/>
  <c r="AR37" i="1" s="1"/>
  <c r="E45" i="2"/>
  <c r="E38" i="2"/>
  <c r="AS34" i="1"/>
  <c r="AS43" i="1"/>
  <c r="W47" i="1"/>
  <c r="D13" i="2"/>
  <c r="AQ37" i="1"/>
  <c r="D28" i="2"/>
  <c r="D10" i="2"/>
  <c r="D40" i="2"/>
  <c r="AR35" i="1"/>
  <c r="AU35" i="1"/>
  <c r="AT35" i="1"/>
  <c r="AO35" i="1"/>
  <c r="AO39" i="1"/>
  <c r="AU39" i="1"/>
  <c r="AT39" i="1"/>
  <c r="E51" i="2"/>
  <c r="AS35" i="1"/>
  <c r="R49" i="1"/>
  <c r="C61" i="2"/>
  <c r="X45" i="1"/>
  <c r="L45" i="1" s="1"/>
  <c r="D7" i="2"/>
  <c r="D3" i="2"/>
  <c r="J38" i="1"/>
  <c r="AS31" i="1"/>
  <c r="D29" i="2"/>
  <c r="E61" i="2"/>
  <c r="W45" i="1"/>
  <c r="K45" i="1" s="1"/>
  <c r="B42" i="2"/>
  <c r="D8" i="2"/>
  <c r="H8" i="1" s="1"/>
  <c r="D26" i="2"/>
  <c r="U15" i="1" s="1"/>
  <c r="AR44" i="1"/>
  <c r="E30" i="2"/>
  <c r="D34" i="2"/>
  <c r="AQ34" i="1"/>
  <c r="B69" i="2"/>
  <c r="B25" i="1" s="1"/>
  <c r="C69" i="2"/>
  <c r="D25" i="1" s="1"/>
  <c r="AN40" i="1"/>
  <c r="AT40" i="1" s="1"/>
  <c r="D45" i="2"/>
  <c r="D39" i="2"/>
  <c r="AS32" i="1"/>
  <c r="AN45" i="1"/>
  <c r="AT45" i="1" s="1"/>
  <c r="AR45" i="1"/>
  <c r="D27" i="2"/>
  <c r="AI39" i="1"/>
  <c r="AI38" i="1"/>
  <c r="B61" i="2"/>
  <c r="AI40" i="1"/>
  <c r="AO45" i="1"/>
  <c r="AU45" i="1" s="1"/>
  <c r="D14" i="2"/>
  <c r="D50" i="2"/>
  <c r="C42" i="2"/>
  <c r="D6" i="2"/>
  <c r="B8" i="1" s="1"/>
  <c r="X51" i="1"/>
  <c r="H51" i="1" s="1"/>
  <c r="AQ33" i="1"/>
  <c r="D58" i="2"/>
  <c r="AS42" i="1"/>
  <c r="H71" i="2"/>
  <c r="E46" i="2"/>
  <c r="E40" i="2"/>
  <c r="D17" i="2"/>
  <c r="R38" i="1"/>
  <c r="AI45" i="1"/>
  <c r="E3" i="2"/>
  <c r="D9" i="2"/>
  <c r="AS30" i="1"/>
  <c r="D35" i="2"/>
  <c r="D11" i="2"/>
  <c r="A48" i="2"/>
  <c r="A54" i="2" s="1"/>
  <c r="C54" i="2" s="1"/>
  <c r="AI32" i="1"/>
  <c r="G51" i="1"/>
  <c r="D4" i="2"/>
  <c r="H6" i="1" s="1"/>
  <c r="AO33" i="1"/>
  <c r="AU33" i="1" s="1"/>
  <c r="D22" i="2"/>
  <c r="U13" i="1" s="1"/>
  <c r="AQ41" i="1"/>
  <c r="D32" i="2"/>
  <c r="D21" i="2"/>
  <c r="D15" i="2"/>
  <c r="Q45" i="1"/>
  <c r="B45" i="1" s="1"/>
  <c r="AR38" i="1"/>
  <c r="AO38" i="1"/>
  <c r="AT38" i="1"/>
  <c r="AU38" i="1"/>
  <c r="AU30" i="1"/>
  <c r="AO30" i="1"/>
  <c r="AT30" i="1"/>
  <c r="AR30" i="1"/>
  <c r="AI43" i="1"/>
  <c r="D5" i="2"/>
  <c r="AP40" i="1"/>
  <c r="D2" i="2"/>
  <c r="B6" i="1" s="1"/>
  <c r="AI35" i="1"/>
  <c r="AO31" i="1"/>
  <c r="D24" i="2"/>
  <c r="Q15" i="1" s="1"/>
  <c r="D12" i="2"/>
  <c r="AS40" i="1"/>
  <c r="AI34" i="1"/>
  <c r="AR39" i="1"/>
  <c r="AP37" i="1"/>
  <c r="W53" i="1"/>
  <c r="AS38" i="1"/>
  <c r="AI42" i="1"/>
  <c r="AP41" i="1"/>
  <c r="D51" i="2"/>
  <c r="E39" i="2"/>
  <c r="AI41" i="1"/>
  <c r="U38" i="1"/>
  <c r="AP36" i="1"/>
  <c r="AI37" i="1"/>
  <c r="AQ30" i="1"/>
  <c r="D46" i="2"/>
  <c r="D57" i="2"/>
  <c r="D61" i="2" s="1"/>
  <c r="D52" i="2"/>
  <c r="AI33" i="1"/>
  <c r="AI30" i="1"/>
  <c r="AR32" i="1"/>
  <c r="AI44" i="1"/>
  <c r="AR36" i="1"/>
  <c r="B38" i="1"/>
  <c r="AQ36" i="1"/>
  <c r="U49" i="1"/>
  <c r="AI36" i="1"/>
  <c r="AK41" i="1"/>
  <c r="R51" i="1"/>
  <c r="AP32" i="1"/>
  <c r="W51" i="1"/>
  <c r="X53" i="1"/>
  <c r="E44" i="2"/>
  <c r="D33" i="2"/>
  <c r="S45" i="1"/>
  <c r="E45" i="1" s="1"/>
  <c r="U47" i="1"/>
  <c r="AR31" i="1"/>
  <c r="AT31" i="1"/>
  <c r="D69" i="2"/>
  <c r="C25" i="1" s="1"/>
  <c r="AU43" i="1"/>
  <c r="AO43" i="1"/>
  <c r="AR43" i="1"/>
  <c r="AT43" i="1"/>
  <c r="Q47" i="1"/>
  <c r="B47" i="1" s="1"/>
  <c r="S47" i="1"/>
  <c r="S51" i="1"/>
  <c r="E51" i="1" s="1"/>
  <c r="Q51" i="1"/>
  <c r="S53" i="1"/>
  <c r="Q53" i="1"/>
  <c r="B53" i="1" s="1"/>
  <c r="C62" i="2"/>
  <c r="B62" i="2"/>
  <c r="E62" i="2"/>
  <c r="AR42" i="1"/>
  <c r="AT42" i="1"/>
  <c r="AO42" i="1"/>
  <c r="AU42" i="1"/>
  <c r="E70" i="2"/>
  <c r="C70" i="2"/>
  <c r="L25" i="1" s="1"/>
  <c r="B70" i="2"/>
  <c r="F70" i="2"/>
  <c r="A71" i="2"/>
  <c r="D70" i="2"/>
  <c r="K25" i="1" s="1"/>
  <c r="AO34" i="1"/>
  <c r="AU34" i="1"/>
  <c r="AR34" i="1"/>
  <c r="AT34" i="1"/>
  <c r="Q49" i="1"/>
  <c r="S49" i="1"/>
  <c r="S55" i="1"/>
  <c r="Q55" i="1"/>
  <c r="D20" i="2"/>
  <c r="Q13" i="1" s="1"/>
  <c r="X47" i="1"/>
  <c r="E69" i="2"/>
  <c r="E25" i="1" s="1"/>
  <c r="AS33" i="1"/>
  <c r="AP45" i="1"/>
  <c r="E34" i="2"/>
  <c r="B15" i="1"/>
  <c r="V45" i="1"/>
  <c r="J45" i="1" s="1"/>
  <c r="AS45" i="1"/>
  <c r="F69" i="2"/>
  <c r="AR33" i="1"/>
  <c r="D23" i="2"/>
  <c r="E52" i="2"/>
  <c r="F38" i="2"/>
  <c r="D38" i="2" s="1"/>
  <c r="D42" i="2" l="1"/>
  <c r="B20" i="1" s="1"/>
  <c r="B48" i="2"/>
  <c r="E54" i="2"/>
  <c r="W20" i="1" s="1"/>
  <c r="E48" i="2"/>
  <c r="T20" i="1" s="1"/>
  <c r="B54" i="2"/>
  <c r="K30" i="1"/>
  <c r="AN37" i="1"/>
  <c r="AT37" i="1" s="1"/>
  <c r="D48" i="2"/>
  <c r="H20" i="1" s="1"/>
  <c r="E42" i="2"/>
  <c r="Q20" i="1" s="1"/>
  <c r="M32" i="1"/>
  <c r="R36" i="1"/>
  <c r="C48" i="2"/>
  <c r="Q25" i="1"/>
  <c r="H45" i="1"/>
  <c r="D54" i="2"/>
  <c r="L20" i="1" s="1"/>
  <c r="V32" i="1"/>
  <c r="R34" i="1"/>
  <c r="K36" i="1"/>
  <c r="V30" i="1"/>
  <c r="D62" i="2"/>
  <c r="D30" i="1"/>
  <c r="M34" i="1"/>
  <c r="M36" i="1"/>
  <c r="L36" i="1"/>
  <c r="C30" i="1"/>
  <c r="K34" i="1"/>
  <c r="E30" i="1"/>
  <c r="C34" i="1"/>
  <c r="L32" i="1"/>
  <c r="L34" i="1"/>
  <c r="U32" i="1"/>
  <c r="D36" i="1"/>
  <c r="C32" i="1"/>
  <c r="D32" i="1"/>
  <c r="R25" i="1"/>
  <c r="AR41" i="1"/>
  <c r="U36" i="1" s="1"/>
  <c r="AN41" i="1"/>
  <c r="AT41" i="1" s="1"/>
  <c r="K32" i="1"/>
  <c r="E32" i="1"/>
  <c r="C36" i="1"/>
  <c r="V34" i="1"/>
  <c r="E36" i="1"/>
  <c r="M30" i="1"/>
  <c r="E34" i="1"/>
  <c r="V36" i="1"/>
  <c r="L30" i="1"/>
  <c r="D34" i="1"/>
  <c r="R32" i="1"/>
  <c r="R30" i="1"/>
  <c r="M25" i="1"/>
  <c r="V25" i="1" s="1"/>
  <c r="B71" i="2"/>
  <c r="C71" i="2"/>
  <c r="F71" i="2"/>
  <c r="E71" i="2"/>
  <c r="D71" i="2"/>
  <c r="U25" i="1"/>
  <c r="J25" i="1"/>
  <c r="B36" i="1" l="1"/>
  <c r="Q36" i="1"/>
  <c r="Q32" i="1"/>
  <c r="J30" i="1"/>
  <c r="Q30" i="1"/>
  <c r="J34" i="1"/>
  <c r="J32" i="1"/>
  <c r="B30" i="1"/>
  <c r="U30" i="1"/>
  <c r="Q34" i="1"/>
  <c r="B34" i="1"/>
  <c r="U34" i="1"/>
  <c r="J36" i="1"/>
  <c r="B32" i="1"/>
</calcChain>
</file>

<file path=xl/sharedStrings.xml><?xml version="1.0" encoding="utf-8"?>
<sst xmlns="http://schemas.openxmlformats.org/spreadsheetml/2006/main" count="133" uniqueCount="54">
  <si>
    <t>Aufgabe 1:</t>
  </si>
  <si>
    <t>Schreibe in Potenzschreibweise mit Zehnerpotenzen</t>
  </si>
  <si>
    <t>a)</t>
  </si>
  <si>
    <t>=</t>
  </si>
  <si>
    <t>b)</t>
  </si>
  <si>
    <t>c)</t>
  </si>
  <si>
    <t>(Eine Stelle vor dem Komma)</t>
  </si>
  <si>
    <t>Lösungen:</t>
  </si>
  <si>
    <t>·10</t>
  </si>
  <si>
    <t>d)</t>
  </si>
  <si>
    <t>Aufgabe 2:</t>
  </si>
  <si>
    <t>Schreibe als Dezimalzahl</t>
  </si>
  <si>
    <t>Aufgabe 3:</t>
  </si>
  <si>
    <t>Berechne:</t>
  </si>
  <si>
    <t>Fasse zusammen:</t>
  </si>
  <si>
    <t>Aufgabe 4:</t>
  </si>
  <si>
    <t>Für neue Zufallswerte</t>
  </si>
  <si>
    <t>F9 drücken</t>
  </si>
  <si>
    <t>k</t>
  </si>
  <si>
    <t>M</t>
  </si>
  <si>
    <t>G</t>
  </si>
  <si>
    <t>m</t>
  </si>
  <si>
    <t>μ</t>
  </si>
  <si>
    <t>p</t>
  </si>
  <si>
    <t>n</t>
  </si>
  <si>
    <t>f</t>
  </si>
  <si>
    <t>Byte</t>
  </si>
  <si>
    <t>s</t>
  </si>
  <si>
    <t>Einheitenvorsätze</t>
  </si>
  <si>
    <t>Fülle die fehlenden Kästchen aus</t>
  </si>
  <si>
    <t>↔</t>
  </si>
  <si>
    <t>· 10</t>
  </si>
  <si>
    <t>Aufgabe 6:</t>
  </si>
  <si>
    <t>Wissenschaftlich</t>
  </si>
  <si>
    <t>Aufgabe 5:</t>
  </si>
  <si>
    <t>e)</t>
  </si>
  <si>
    <t>f)</t>
  </si>
  <si>
    <t>·</t>
  </si>
  <si>
    <t>z1</t>
  </si>
  <si>
    <t>z2</t>
  </si>
  <si>
    <t>e1</t>
  </si>
  <si>
    <t>e2</t>
  </si>
  <si>
    <t>rz</t>
  </si>
  <si>
    <t>Lsg</t>
  </si>
  <si>
    <t>:</t>
  </si>
  <si>
    <t>g)</t>
  </si>
  <si>
    <t>h)</t>
  </si>
  <si>
    <t>i)</t>
  </si>
  <si>
    <t>j)</t>
  </si>
  <si>
    <t>Vereinfache durch Potenzgesetze</t>
  </si>
  <si>
    <t>T</t>
  </si>
  <si>
    <t>Klassenarbeitstrainer: Potenzen</t>
  </si>
  <si>
    <t>Erklärvideo</t>
  </si>
  <si>
    <t>www.schlauistwow.de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</si>
</sst>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vertAlign val="superscript"/>
      <sz val="11"/>
      <name val="Arial"/>
      <family val="2"/>
    </font>
    <font>
      <sz val="11"/>
      <name val="Calibri"/>
      <family val="2"/>
    </font>
    <font>
      <sz val="11"/>
      <color theme="0"/>
      <name val="Calibri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6" xfId="0" applyFont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0" borderId="0" xfId="0" applyFont="1" applyAlignment="1">
      <alignment horizontal="right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2" borderId="6" xfId="0" applyFont="1" applyFill="1" applyBorder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3" borderId="2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/>
    <xf numFmtId="0" fontId="2" fillId="4" borderId="10" xfId="0" applyFont="1" applyFill="1" applyBorder="1"/>
    <xf numFmtId="0" fontId="2" fillId="4" borderId="11" xfId="0" applyFont="1" applyFill="1" applyBorder="1"/>
    <xf numFmtId="0" fontId="2" fillId="4" borderId="12" xfId="0" applyFont="1" applyFill="1" applyBorder="1"/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vertical="center"/>
    </xf>
    <xf numFmtId="0" fontId="2" fillId="4" borderId="10" xfId="0" applyFont="1" applyFill="1" applyBorder="1" applyAlignment="1">
      <alignment vertical="center"/>
    </xf>
    <xf numFmtId="0" fontId="3" fillId="0" borderId="0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133350</xdr:colOff>
      <xdr:row>3</xdr:row>
      <xdr:rowOff>18574</xdr:rowOff>
    </xdr:from>
    <xdr:to>
      <xdr:col>14</xdr:col>
      <xdr:colOff>571500</xdr:colOff>
      <xdr:row>8</xdr:row>
      <xdr:rowOff>18574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A468390-17FD-47A6-87C1-9862B79CD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8950" y="609124"/>
          <a:ext cx="800100" cy="800100"/>
        </a:xfrm>
        <a:prstGeom prst="rect">
          <a:avLst/>
        </a:prstGeom>
      </xdr:spPr>
    </xdr:pic>
    <xdr:clientData/>
  </xdr:twoCellAnchor>
  <xdr:twoCellAnchor editAs="oneCell">
    <xdr:from>
      <xdr:col>13</xdr:col>
      <xdr:colOff>57150</xdr:colOff>
      <xdr:row>48</xdr:row>
      <xdr:rowOff>82074</xdr:rowOff>
    </xdr:from>
    <xdr:to>
      <xdr:col>14</xdr:col>
      <xdr:colOff>571500</xdr:colOff>
      <xdr:row>52</xdr:row>
      <xdr:rowOff>209074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DE8FF00-040D-45B7-926D-E9C5152D6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1750" y="7117874"/>
          <a:ext cx="876300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57"/>
  <sheetViews>
    <sheetView tabSelected="1" topLeftCell="A23" workbookViewId="0">
      <selection activeCell="I25" sqref="I25"/>
    </sheetView>
  </sheetViews>
  <sheetFormatPr baseColWidth="10" defaultColWidth="11.54296875" defaultRowHeight="14" x14ac:dyDescent="0.3"/>
  <cols>
    <col min="1" max="1" width="3.36328125" style="3" customWidth="1"/>
    <col min="2" max="2" width="10.54296875" style="3" customWidth="1"/>
    <col min="3" max="3" width="3.81640625" style="3" customWidth="1"/>
    <col min="4" max="4" width="7.81640625" style="3" customWidth="1"/>
    <col min="5" max="5" width="2.90625" style="3" customWidth="1"/>
    <col min="6" max="6" width="5.36328125" style="3" customWidth="1"/>
    <col min="7" max="7" width="3.08984375" style="3" customWidth="1"/>
    <col min="8" max="8" width="8.453125" style="3" customWidth="1"/>
    <col min="9" max="9" width="4.1796875" style="3" customWidth="1"/>
    <col min="10" max="10" width="9.08984375" style="3" customWidth="1"/>
    <col min="11" max="11" width="5" style="3" customWidth="1"/>
    <col min="12" max="12" width="7.08984375" style="5" customWidth="1"/>
    <col min="13" max="13" width="1.6328125" style="5" customWidth="1"/>
    <col min="14" max="14" width="5.1796875" style="3" customWidth="1"/>
    <col min="15" max="15" width="9.08984375" style="3" customWidth="1"/>
    <col min="16" max="16" width="3.36328125" style="3" customWidth="1"/>
    <col min="17" max="17" width="13" style="3" customWidth="1"/>
    <col min="18" max="18" width="8.36328125" style="3" customWidth="1"/>
    <col min="19" max="19" width="9.6328125" style="3" customWidth="1"/>
    <col min="20" max="20" width="4.54296875" style="3" customWidth="1"/>
    <col min="21" max="21" width="11.54296875" style="3"/>
    <col min="22" max="22" width="9.08984375" style="3" customWidth="1"/>
    <col min="23" max="23" width="3.81640625" style="3" customWidth="1"/>
    <col min="24" max="24" width="11.54296875" style="3"/>
    <col min="25" max="29" width="11.54296875" style="4"/>
    <col min="30" max="30" width="5.1796875" style="4" customWidth="1"/>
    <col min="31" max="49" width="11.54296875" style="4"/>
    <col min="50" max="16384" width="11.54296875" style="3"/>
  </cols>
  <sheetData>
    <row r="1" spans="1:49" x14ac:dyDescent="0.3">
      <c r="A1" s="1" t="s">
        <v>51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 t="s">
        <v>7</v>
      </c>
    </row>
    <row r="2" spans="1:49" ht="18.5" customHeight="1" x14ac:dyDescent="0.3">
      <c r="N2" s="6"/>
    </row>
    <row r="3" spans="1:49" x14ac:dyDescent="0.3">
      <c r="A3" s="2" t="s">
        <v>0</v>
      </c>
      <c r="B3" s="2"/>
      <c r="C3" s="3" t="s">
        <v>1</v>
      </c>
      <c r="N3" s="45" t="s">
        <v>52</v>
      </c>
      <c r="O3" s="46"/>
      <c r="P3" s="2" t="s">
        <v>0</v>
      </c>
    </row>
    <row r="4" spans="1:49" ht="15.65" customHeight="1" x14ac:dyDescent="0.3">
      <c r="A4" s="3" t="s">
        <v>6</v>
      </c>
      <c r="N4" s="47"/>
      <c r="O4" s="48"/>
      <c r="P4" s="5"/>
      <c r="Y4" s="7" t="s">
        <v>16</v>
      </c>
      <c r="Z4" s="7"/>
    </row>
    <row r="5" spans="1:49" ht="9" customHeight="1" x14ac:dyDescent="0.3">
      <c r="N5" s="47"/>
      <c r="O5" s="48"/>
      <c r="P5" s="5"/>
      <c r="Y5" s="8"/>
      <c r="Z5" s="8"/>
    </row>
    <row r="6" spans="1:49" ht="16.5" x14ac:dyDescent="0.3">
      <c r="A6" s="3" t="s">
        <v>2</v>
      </c>
      <c r="B6" s="9">
        <f ca="1">Daten!D2</f>
        <v>5.0000000000000004E-6</v>
      </c>
      <c r="C6" s="9"/>
      <c r="D6" s="3" t="s">
        <v>3</v>
      </c>
      <c r="G6" s="3" t="s">
        <v>4</v>
      </c>
      <c r="H6" s="9">
        <f ca="1">Daten!D4</f>
        <v>300000000</v>
      </c>
      <c r="I6" s="9"/>
      <c r="J6" s="5" t="s">
        <v>3</v>
      </c>
      <c r="L6" s="3"/>
      <c r="M6" s="3"/>
      <c r="N6" s="47"/>
      <c r="O6" s="48"/>
      <c r="P6" s="5" t="s">
        <v>2</v>
      </c>
      <c r="Q6" s="3">
        <f ca="1">Daten!B2</f>
        <v>5</v>
      </c>
      <c r="R6" s="10" t="s">
        <v>31</v>
      </c>
      <c r="S6" s="11">
        <f ca="1">Daten!E2</f>
        <v>-6</v>
      </c>
      <c r="T6" s="3" t="s">
        <v>4</v>
      </c>
      <c r="U6" s="3">
        <f ca="1">Daten!B4</f>
        <v>3</v>
      </c>
      <c r="V6" s="10" t="s">
        <v>31</v>
      </c>
      <c r="W6" s="11">
        <f ca="1">Daten!E4</f>
        <v>8</v>
      </c>
      <c r="Y6" s="12" t="s">
        <v>17</v>
      </c>
      <c r="Z6" s="12"/>
    </row>
    <row r="7" spans="1:49" ht="5.5" customHeight="1" x14ac:dyDescent="0.3">
      <c r="B7" s="6"/>
      <c r="C7" s="11"/>
      <c r="F7" s="6"/>
      <c r="G7" s="11"/>
      <c r="J7" s="5"/>
      <c r="L7" s="3"/>
      <c r="M7" s="3"/>
      <c r="N7" s="47"/>
      <c r="O7" s="48"/>
      <c r="Q7" s="6"/>
      <c r="R7" s="11"/>
    </row>
    <row r="8" spans="1:49" ht="16.5" x14ac:dyDescent="0.3">
      <c r="A8" s="3" t="s">
        <v>5</v>
      </c>
      <c r="B8" s="9">
        <f ca="1">Daten!D6</f>
        <v>3.6800000000000003E-6</v>
      </c>
      <c r="C8" s="9"/>
      <c r="D8" s="13" t="s">
        <v>3</v>
      </c>
      <c r="E8" s="13"/>
      <c r="G8" s="3" t="s">
        <v>9</v>
      </c>
      <c r="H8" s="9">
        <f ca="1">Daten!D8</f>
        <v>685000000</v>
      </c>
      <c r="I8" s="9"/>
      <c r="J8" s="5" t="s">
        <v>3</v>
      </c>
      <c r="L8" s="3"/>
      <c r="M8" s="3"/>
      <c r="N8" s="47"/>
      <c r="O8" s="48"/>
      <c r="P8" s="5" t="s">
        <v>5</v>
      </c>
      <c r="Q8" s="3">
        <f ca="1">Daten!B6</f>
        <v>3.68</v>
      </c>
      <c r="R8" s="10" t="s">
        <v>31</v>
      </c>
      <c r="S8" s="11">
        <f ca="1">Daten!E6</f>
        <v>-6</v>
      </c>
      <c r="T8" s="3" t="s">
        <v>9</v>
      </c>
      <c r="U8" s="3">
        <f ca="1">Daten!B8</f>
        <v>6.85</v>
      </c>
      <c r="V8" s="10" t="s">
        <v>31</v>
      </c>
      <c r="W8" s="11">
        <f ca="1">Daten!E8</f>
        <v>8</v>
      </c>
    </row>
    <row r="9" spans="1:49" ht="8.5" customHeight="1" x14ac:dyDescent="0.3">
      <c r="B9" s="10"/>
      <c r="C9" s="10"/>
      <c r="D9" s="13"/>
      <c r="E9" s="13"/>
      <c r="H9" s="10"/>
      <c r="I9" s="10"/>
      <c r="J9" s="5"/>
      <c r="L9" s="3"/>
      <c r="M9" s="3"/>
      <c r="N9" s="49"/>
      <c r="O9" s="50"/>
      <c r="P9" s="5"/>
      <c r="R9" s="10"/>
      <c r="S9" s="11"/>
      <c r="V9" s="10"/>
      <c r="W9" s="11"/>
    </row>
    <row r="10" spans="1:49" s="5" customFormat="1" ht="9" customHeight="1" x14ac:dyDescent="0.3"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</row>
    <row r="11" spans="1:49" x14ac:dyDescent="0.3">
      <c r="A11" s="2" t="s">
        <v>10</v>
      </c>
      <c r="B11" s="2"/>
      <c r="C11" s="3" t="s">
        <v>11</v>
      </c>
      <c r="N11" s="5"/>
      <c r="O11" s="5"/>
      <c r="P11" s="2" t="s">
        <v>10</v>
      </c>
    </row>
    <row r="12" spans="1:49" ht="5.5" customHeight="1" x14ac:dyDescent="0.3">
      <c r="B12" s="6"/>
      <c r="C12" s="11"/>
      <c r="F12" s="6"/>
      <c r="G12" s="11"/>
      <c r="I12" s="11"/>
      <c r="N12" s="5"/>
      <c r="O12" s="5"/>
      <c r="Q12" s="6"/>
      <c r="R12" s="11"/>
    </row>
    <row r="13" spans="1:49" ht="16.5" x14ac:dyDescent="0.3">
      <c r="A13" s="3" t="s">
        <v>2</v>
      </c>
      <c r="B13" s="3">
        <f ca="1">Daten!B20</f>
        <v>3</v>
      </c>
      <c r="C13" s="3" t="s">
        <v>8</v>
      </c>
      <c r="D13" s="11">
        <f ca="1">Daten!E20</f>
        <v>-6</v>
      </c>
      <c r="E13" s="11"/>
      <c r="F13" s="3" t="s">
        <v>3</v>
      </c>
      <c r="I13" s="3" t="s">
        <v>4</v>
      </c>
      <c r="J13" s="6" t="str">
        <f ca="1">Daten!B22&amp;" · 10"</f>
        <v>5 · 10</v>
      </c>
      <c r="K13" s="11">
        <f ca="1">Daten!E22</f>
        <v>10</v>
      </c>
      <c r="L13" s="3" t="s">
        <v>3</v>
      </c>
      <c r="M13" s="3"/>
      <c r="N13" s="5"/>
      <c r="O13" s="5"/>
      <c r="P13" s="5" t="s">
        <v>2</v>
      </c>
      <c r="Q13" s="9">
        <f ca="1">Daten!D20</f>
        <v>3.0000000000000001E-6</v>
      </c>
      <c r="R13" s="9"/>
      <c r="T13" s="3" t="s">
        <v>4</v>
      </c>
      <c r="U13" s="9">
        <f ca="1">Daten!D22</f>
        <v>50000000000</v>
      </c>
      <c r="V13" s="9"/>
    </row>
    <row r="14" spans="1:49" ht="5.5" customHeight="1" x14ac:dyDescent="0.3">
      <c r="B14" s="6"/>
      <c r="C14" s="11"/>
      <c r="F14" s="6"/>
      <c r="I14" s="11"/>
      <c r="N14" s="5"/>
      <c r="O14" s="5"/>
      <c r="Q14" s="6"/>
      <c r="R14" s="11"/>
    </row>
    <row r="15" spans="1:49" ht="16.5" x14ac:dyDescent="0.3">
      <c r="A15" s="3" t="s">
        <v>5</v>
      </c>
      <c r="B15" s="3">
        <f ca="1">Daten!B24</f>
        <v>4.33</v>
      </c>
      <c r="C15" s="3" t="s">
        <v>8</v>
      </c>
      <c r="D15" s="11">
        <f ca="1">Daten!E24</f>
        <v>-5</v>
      </c>
      <c r="E15" s="11"/>
      <c r="F15" s="3" t="s">
        <v>3</v>
      </c>
      <c r="I15" s="3" t="s">
        <v>9</v>
      </c>
      <c r="J15" s="6" t="str">
        <f ca="1">Daten!B26&amp;" · 10"</f>
        <v>5,12 · 10</v>
      </c>
      <c r="K15" s="11">
        <f ca="1">Daten!E26</f>
        <v>7</v>
      </c>
      <c r="L15" s="5" t="s">
        <v>3</v>
      </c>
      <c r="N15" s="5"/>
      <c r="O15" s="5"/>
      <c r="P15" s="5" t="s">
        <v>5</v>
      </c>
      <c r="Q15" s="9">
        <f ca="1">Daten!D24</f>
        <v>4.3300000000000002E-5</v>
      </c>
      <c r="R15" s="9"/>
      <c r="T15" s="3" t="s">
        <v>9</v>
      </c>
      <c r="U15" s="9">
        <f ca="1">Daten!D26</f>
        <v>51200000</v>
      </c>
      <c r="V15" s="9"/>
    </row>
    <row r="16" spans="1:49" s="5" customFormat="1" ht="9" customHeight="1" x14ac:dyDescent="0.3"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</row>
    <row r="17" spans="1:49" ht="9" customHeight="1" x14ac:dyDescent="0.3">
      <c r="N17" s="5"/>
      <c r="O17" s="5"/>
    </row>
    <row r="18" spans="1:49" x14ac:dyDescent="0.3">
      <c r="A18" s="2" t="s">
        <v>12</v>
      </c>
      <c r="C18" s="3" t="s">
        <v>13</v>
      </c>
      <c r="N18" s="5"/>
      <c r="O18" s="5"/>
      <c r="P18" s="2" t="s">
        <v>12</v>
      </c>
    </row>
    <row r="19" spans="1:49" ht="5.5" customHeight="1" x14ac:dyDescent="0.3">
      <c r="B19" s="6"/>
      <c r="C19" s="11"/>
      <c r="F19" s="6"/>
      <c r="G19" s="11"/>
      <c r="I19" s="11"/>
      <c r="N19" s="5"/>
      <c r="O19" s="5"/>
      <c r="Q19" s="6"/>
      <c r="R19" s="11"/>
    </row>
    <row r="20" spans="1:49" x14ac:dyDescent="0.3">
      <c r="A20" s="3" t="s">
        <v>2</v>
      </c>
      <c r="B20" s="6" t="str">
        <f ca="1">Daten!D42&amp;" = "</f>
        <v xml:space="preserve">-2² = </v>
      </c>
      <c r="G20" s="3" t="s">
        <v>4</v>
      </c>
      <c r="H20" s="3" t="str">
        <f ca="1">Daten!D48&amp;" = "</f>
        <v xml:space="preserve">-(-2)² = </v>
      </c>
      <c r="K20" s="3" t="s">
        <v>5</v>
      </c>
      <c r="L20" s="3" t="str">
        <f ca="1">Daten!D54&amp;" = "</f>
        <v xml:space="preserve">(-2)² = </v>
      </c>
      <c r="M20" s="3"/>
      <c r="N20" s="5"/>
      <c r="O20" s="5"/>
      <c r="P20" s="3" t="s">
        <v>2</v>
      </c>
      <c r="Q20" s="9">
        <f ca="1">Daten!E42</f>
        <v>-4</v>
      </c>
      <c r="R20" s="9"/>
      <c r="S20" s="3" t="s">
        <v>4</v>
      </c>
      <c r="T20" s="14">
        <f ca="1">Daten!E48</f>
        <v>-4</v>
      </c>
      <c r="U20" s="14"/>
      <c r="V20" s="3" t="s">
        <v>5</v>
      </c>
      <c r="W20" s="14">
        <f ca="1">Daten!E54</f>
        <v>4</v>
      </c>
      <c r="X20" s="14"/>
    </row>
    <row r="21" spans="1:49" s="5" customFormat="1" ht="9.65" customHeight="1" x14ac:dyDescent="0.3"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</row>
    <row r="22" spans="1:49" ht="9" customHeight="1" x14ac:dyDescent="0.3">
      <c r="N22" s="5"/>
      <c r="O22" s="5"/>
    </row>
    <row r="23" spans="1:49" x14ac:dyDescent="0.3">
      <c r="A23" s="2" t="s">
        <v>15</v>
      </c>
      <c r="C23" s="3" t="s">
        <v>14</v>
      </c>
      <c r="N23" s="5"/>
      <c r="O23" s="5"/>
      <c r="P23" s="2" t="s">
        <v>15</v>
      </c>
    </row>
    <row r="24" spans="1:49" ht="9" customHeight="1" x14ac:dyDescent="0.3">
      <c r="N24" s="5"/>
      <c r="O24" s="5"/>
    </row>
    <row r="25" spans="1:49" ht="16.5" x14ac:dyDescent="0.3">
      <c r="A25" s="3" t="s">
        <v>2</v>
      </c>
      <c r="B25" s="6" t="str">
        <f ca="1">Daten!B69&amp;"·10"</f>
        <v>2·10</v>
      </c>
      <c r="C25" s="11">
        <f ca="1">Daten!D69</f>
        <v>4</v>
      </c>
      <c r="D25" s="3" t="str">
        <f ca="1">" · "&amp;Daten!C69&amp;"·10"</f>
        <v xml:space="preserve"> · 3·10</v>
      </c>
      <c r="E25" s="11">
        <f ca="1">Daten!E69</f>
        <v>6</v>
      </c>
      <c r="F25" s="3" t="s">
        <v>3</v>
      </c>
      <c r="I25" s="3" t="s">
        <v>4</v>
      </c>
      <c r="J25" s="6" t="str">
        <f ca="1">Daten!B70&amp;"·10"</f>
        <v>3·10</v>
      </c>
      <c r="K25" s="11">
        <f ca="1">Daten!D70</f>
        <v>3</v>
      </c>
      <c r="L25" s="3" t="str">
        <f ca="1">" · "&amp;Daten!C70&amp;"·10"</f>
        <v xml:space="preserve"> · 2·10</v>
      </c>
      <c r="M25" s="11">
        <f ca="1">-Daten!H71-K25</f>
        <v>-8</v>
      </c>
      <c r="N25" s="3" t="s">
        <v>3</v>
      </c>
      <c r="P25" s="3" t="s">
        <v>2</v>
      </c>
      <c r="Q25" s="6" t="str">
        <f ca="1">Daten!B69*Daten!C69&amp;"·10"</f>
        <v>6·10</v>
      </c>
      <c r="R25" s="11">
        <f ca="1">C25+E25</f>
        <v>10</v>
      </c>
      <c r="T25" s="3" t="s">
        <v>4</v>
      </c>
      <c r="U25" s="6" t="str">
        <f ca="1">Daten!B70*Daten!C70&amp;"·10"</f>
        <v>6·10</v>
      </c>
      <c r="V25" s="11">
        <f ca="1">K25+M25</f>
        <v>-5</v>
      </c>
    </row>
    <row r="26" spans="1:49" s="5" customFormat="1" ht="9" customHeight="1" x14ac:dyDescent="0.3"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</row>
    <row r="27" spans="1:49" ht="9" customHeight="1" x14ac:dyDescent="0.3">
      <c r="B27" s="6"/>
      <c r="C27" s="11"/>
      <c r="F27" s="6"/>
      <c r="G27" s="11"/>
      <c r="N27" s="5"/>
      <c r="O27" s="5"/>
      <c r="Q27" s="6"/>
      <c r="R27" s="11"/>
    </row>
    <row r="28" spans="1:49" ht="16.5" x14ac:dyDescent="0.3">
      <c r="A28" s="2" t="s">
        <v>34</v>
      </c>
      <c r="C28" s="3" t="s">
        <v>49</v>
      </c>
      <c r="F28" s="6"/>
      <c r="G28" s="11"/>
      <c r="N28" s="5"/>
      <c r="O28" s="5"/>
      <c r="P28" s="2" t="s">
        <v>34</v>
      </c>
      <c r="Q28" s="6"/>
      <c r="R28" s="11"/>
      <c r="AI28" s="4">
        <v>1</v>
      </c>
      <c r="AJ28" s="4">
        <f>AI28+1</f>
        <v>2</v>
      </c>
      <c r="AK28" s="4">
        <f t="shared" ref="AK28:AU28" si="0">AJ28+1</f>
        <v>3</v>
      </c>
      <c r="AL28" s="4">
        <f t="shared" si="0"/>
        <v>4</v>
      </c>
      <c r="AM28" s="4">
        <f t="shared" si="0"/>
        <v>5</v>
      </c>
      <c r="AN28" s="4">
        <f t="shared" si="0"/>
        <v>6</v>
      </c>
      <c r="AO28" s="4">
        <f t="shared" si="0"/>
        <v>7</v>
      </c>
      <c r="AP28" s="4">
        <f t="shared" si="0"/>
        <v>8</v>
      </c>
      <c r="AQ28" s="4">
        <f t="shared" si="0"/>
        <v>9</v>
      </c>
      <c r="AR28" s="4">
        <f t="shared" si="0"/>
        <v>10</v>
      </c>
      <c r="AS28" s="4">
        <f t="shared" si="0"/>
        <v>11</v>
      </c>
      <c r="AT28" s="4">
        <f t="shared" si="0"/>
        <v>12</v>
      </c>
      <c r="AU28" s="4">
        <f t="shared" si="0"/>
        <v>13</v>
      </c>
    </row>
    <row r="29" spans="1:49" ht="5.5" customHeight="1" x14ac:dyDescent="0.3">
      <c r="B29" s="6"/>
      <c r="C29" s="11"/>
      <c r="F29" s="6"/>
      <c r="G29" s="11"/>
      <c r="I29" s="11"/>
      <c r="N29" s="5"/>
      <c r="O29" s="5"/>
      <c r="Q29" s="6"/>
      <c r="R29" s="11"/>
      <c r="AG29" s="4" t="s">
        <v>42</v>
      </c>
      <c r="AN29" s="4" t="s">
        <v>38</v>
      </c>
      <c r="AO29" s="4" t="s">
        <v>39</v>
      </c>
      <c r="AP29" s="4" t="s">
        <v>40</v>
      </c>
      <c r="AQ29" s="4" t="s">
        <v>41</v>
      </c>
      <c r="AR29" s="4" t="s">
        <v>42</v>
      </c>
      <c r="AS29" s="4" t="s">
        <v>43</v>
      </c>
    </row>
    <row r="30" spans="1:49" ht="16.5" x14ac:dyDescent="0.3">
      <c r="A30" s="3" t="s">
        <v>2</v>
      </c>
      <c r="B30" s="6" t="str">
        <f ca="1">VLOOKUP(1,$AI$30:$AU$45,12,FALSE)</f>
        <v>( -1 )</v>
      </c>
      <c r="C30" s="11">
        <f ca="1">VLOOKUP(1,$AI$30:$AU$45,8,FALSE)</f>
        <v>-5</v>
      </c>
      <c r="D30" s="6" t="str">
        <f ca="1">VLOOKUP(1,$AI$30:$AU$45,13,FALSE)</f>
        <v>· ( -1 )</v>
      </c>
      <c r="E30" s="11">
        <f ca="1">VLOOKUP(1,$AI$30:$AU$45,9,FALSE)</f>
        <v>-5</v>
      </c>
      <c r="F30" s="15" t="s">
        <v>3</v>
      </c>
      <c r="G30" s="6"/>
      <c r="I30" s="6" t="s">
        <v>4</v>
      </c>
      <c r="J30" s="6">
        <f ca="1">VLOOKUP(2,$AI$30:$AU$45,12,FALSE)</f>
        <v>6</v>
      </c>
      <c r="K30" s="11">
        <f ca="1">VLOOKUP(2,$AI$30:$AU$45,8,FALSE)</f>
        <v>6</v>
      </c>
      <c r="L30" s="6" t="str">
        <f ca="1">VLOOKUP(2,$AI$30:$AU$45,13,FALSE)</f>
        <v>· 6</v>
      </c>
      <c r="M30" s="11">
        <f ca="1">VLOOKUP(2,$AI$30:$AU$45,9,FALSE)</f>
        <v>-4</v>
      </c>
      <c r="N30" s="3" t="s">
        <v>3</v>
      </c>
      <c r="P30" s="3" t="str">
        <f>A30</f>
        <v>a)</v>
      </c>
      <c r="Q30" s="6" t="str">
        <f ca="1">VLOOKUP(1,$AI$30:$AU$45,10,FALSE)</f>
        <v>( -1 )</v>
      </c>
      <c r="R30" s="11">
        <f ca="1">VLOOKUP(1,$AI$30:$AU$45,11,FALSE)</f>
        <v>-10</v>
      </c>
      <c r="T30" s="3" t="str">
        <f>I30</f>
        <v>b)</v>
      </c>
      <c r="U30" s="6">
        <f ca="1">VLOOKUP(2,$AI$30:$AU$45,10,FALSE)</f>
        <v>6</v>
      </c>
      <c r="V30" s="11">
        <f ca="1">VLOOKUP(2,$AI$30:$AU$45,11,FALSE)</f>
        <v>2</v>
      </c>
      <c r="Y30" s="4">
        <f ca="1">RANDBETWEEN(1,7)*(-1)^RANDBETWEEN(1,2)</f>
        <v>-5</v>
      </c>
      <c r="Z30" s="4">
        <f ca="1">RANDBETWEEN(1,7)*(-1)^RANDBETWEEN(1,2)</f>
        <v>-6</v>
      </c>
      <c r="AA30" s="4">
        <f ca="1">RANDBETWEEN(1,7)*(-1)^RANDBETWEEN(1,2)</f>
        <v>7</v>
      </c>
      <c r="AC30" s="4">
        <f ca="1">RANDBETWEEN(2,7)*(-1)^RANDBETWEEN(1,2)</f>
        <v>-6</v>
      </c>
      <c r="AD30" s="4">
        <f ca="1">RANDBETWEEN(1,7)*(-1)^RANDBETWEEN(1,2)</f>
        <v>7</v>
      </c>
      <c r="AE30" s="4">
        <f ca="1">RANDBETWEEN(1,7)*(-1)^RANDBETWEEN(1,2)</f>
        <v>4</v>
      </c>
      <c r="AH30" s="4" t="s">
        <v>37</v>
      </c>
      <c r="AI30" s="4">
        <f ca="1">_xlfn.RANK.EQ(AJ30,$AJ$30:$AJ$45)</f>
        <v>2</v>
      </c>
      <c r="AJ30" s="4">
        <f ca="1">RAND()</f>
        <v>0.95403070897141118</v>
      </c>
      <c r="AK30" s="4">
        <f t="shared" ref="AK30:AM32" ca="1" si="1">RANDBETWEEN(1,7)*(-1)^RANDBETWEEN(1,2)</f>
        <v>6</v>
      </c>
      <c r="AL30" s="4">
        <f t="shared" ca="1" si="1"/>
        <v>6</v>
      </c>
      <c r="AM30" s="4">
        <f t="shared" ca="1" si="1"/>
        <v>-4</v>
      </c>
      <c r="AN30" s="4">
        <f t="shared" ref="AN30:AN45" ca="1" si="2">IF(AK30&lt;0,"( "&amp;AK30&amp;" )",AK30)</f>
        <v>6</v>
      </c>
      <c r="AO30" s="4">
        <f ca="1">AN30</f>
        <v>6</v>
      </c>
      <c r="AP30" s="4">
        <f t="shared" ref="AP30:AR31" ca="1" si="3">AL30</f>
        <v>6</v>
      </c>
      <c r="AQ30" s="4">
        <f t="shared" ca="1" si="3"/>
        <v>-4</v>
      </c>
      <c r="AR30" s="4">
        <f t="shared" ca="1" si="3"/>
        <v>6</v>
      </c>
      <c r="AS30" s="4">
        <f ca="1">AL30+AM30</f>
        <v>2</v>
      </c>
      <c r="AT30" s="4">
        <f t="shared" ref="AT30:AT45" ca="1" si="4">AN30</f>
        <v>6</v>
      </c>
      <c r="AU30" s="4" t="str">
        <f ca="1">AH30&amp;" "&amp;AN30</f>
        <v>· 6</v>
      </c>
    </row>
    <row r="31" spans="1:49" ht="5.5" customHeight="1" x14ac:dyDescent="0.3">
      <c r="B31" s="6"/>
      <c r="C31" s="11"/>
      <c r="F31" s="6"/>
      <c r="G31" s="11"/>
      <c r="I31" s="11"/>
      <c r="N31" s="5"/>
      <c r="Q31" s="6"/>
      <c r="R31" s="11"/>
      <c r="AH31" s="4" t="s">
        <v>44</v>
      </c>
      <c r="AI31" s="4">
        <f t="shared" ref="AI31:AI45" ca="1" si="5">_xlfn.RANK.EQ(AJ31,$AJ$30:$AJ$45)</f>
        <v>15</v>
      </c>
      <c r="AJ31" s="4">
        <f t="shared" ref="AJ31:AJ45" ca="1" si="6">RAND()</f>
        <v>7.4310815430885802E-2</v>
      </c>
      <c r="AK31" s="4">
        <f t="shared" ca="1" si="1"/>
        <v>7</v>
      </c>
      <c r="AL31" s="4">
        <f t="shared" ca="1" si="1"/>
        <v>3</v>
      </c>
      <c r="AM31" s="4">
        <f t="shared" ca="1" si="1"/>
        <v>1</v>
      </c>
      <c r="AN31" s="4">
        <f t="shared" ca="1" si="2"/>
        <v>7</v>
      </c>
      <c r="AO31" s="4">
        <f ca="1">AN31</f>
        <v>7</v>
      </c>
      <c r="AP31" s="4">
        <f t="shared" ca="1" si="3"/>
        <v>3</v>
      </c>
      <c r="AQ31" s="4">
        <f t="shared" ca="1" si="3"/>
        <v>1</v>
      </c>
      <c r="AR31" s="4">
        <f t="shared" ca="1" si="3"/>
        <v>7</v>
      </c>
      <c r="AS31" s="4">
        <f ca="1">AL31-AM31</f>
        <v>2</v>
      </c>
      <c r="AT31" s="4">
        <f t="shared" ca="1" si="4"/>
        <v>7</v>
      </c>
      <c r="AU31" s="4" t="str">
        <f ca="1">AH31&amp;" "&amp;AN31</f>
        <v>: 7</v>
      </c>
    </row>
    <row r="32" spans="1:49" ht="16.5" x14ac:dyDescent="0.3">
      <c r="A32" s="3" t="s">
        <v>5</v>
      </c>
      <c r="B32" s="6">
        <f ca="1">VLOOKUP(3,$AI$30:$AU$45,12,FALSE)</f>
        <v>6</v>
      </c>
      <c r="C32" s="11">
        <f ca="1">VLOOKUP(3,$AI$30:$AU$45,8,FALSE)</f>
        <v>-1</v>
      </c>
      <c r="D32" s="6" t="str">
        <f ca="1">VLOOKUP(3,$AI$30:$AU$45,13,FALSE)</f>
        <v>: 6</v>
      </c>
      <c r="E32" s="11">
        <f ca="1">VLOOKUP(3,$AI$30:$AU$45,9,FALSE)</f>
        <v>2</v>
      </c>
      <c r="F32" s="15" t="s">
        <v>3</v>
      </c>
      <c r="G32" s="6"/>
      <c r="I32" s="6" t="s">
        <v>9</v>
      </c>
      <c r="J32" s="6" t="str">
        <f ca="1">VLOOKUP(4,$AI$30:$AU$45,12,FALSE)</f>
        <v>( -2 )</v>
      </c>
      <c r="K32" s="11">
        <f ca="1">VLOOKUP(4,$AI$30:$AU$45,8,FALSE)</f>
        <v>-2</v>
      </c>
      <c r="L32" s="6" t="str">
        <f ca="1">VLOOKUP(4,$AI$30:$AU$45,13,FALSE)</f>
        <v>: ( -2 )</v>
      </c>
      <c r="M32" s="11">
        <f ca="1">VLOOKUP(4,$AI$30:$AU$45,9,FALSE)</f>
        <v>2</v>
      </c>
      <c r="N32" s="15" t="s">
        <v>3</v>
      </c>
      <c r="P32" s="3" t="str">
        <f>A32</f>
        <v>c)</v>
      </c>
      <c r="Q32" s="6">
        <f ca="1">VLOOKUP(3,$AI$30:$AU$45,10,FALSE)</f>
        <v>6</v>
      </c>
      <c r="R32" s="11">
        <f ca="1">VLOOKUP(3,$AI$30:$AU$45,11,FALSE)</f>
        <v>-3</v>
      </c>
      <c r="T32" s="3" t="str">
        <f>I32</f>
        <v>d)</v>
      </c>
      <c r="U32" s="6" t="str">
        <f ca="1">VLOOKUP(4,$AI$30:$AU$45,10,FALSE)</f>
        <v>( -2 )</v>
      </c>
      <c r="V32" s="11">
        <f ca="1">VLOOKUP(4,$AI$30:$AU$45,11,FALSE)</f>
        <v>-4</v>
      </c>
      <c r="Y32" s="4">
        <f ca="1">RANDBETWEEN(1,7)*(-1)^RANDBETWEEN(1,2)</f>
        <v>6</v>
      </c>
      <c r="Z32" s="4">
        <f ca="1">RANDBETWEEN(1,7)*(-1)^RANDBETWEEN(1,2)</f>
        <v>-4</v>
      </c>
      <c r="AA32" s="4">
        <f ca="1">RANDBETWEEN(1,7)*(-1)^RANDBETWEEN(1,2)</f>
        <v>3</v>
      </c>
      <c r="AC32" s="4">
        <f ca="1">RANDBETWEEN(2,7)*(-1)^RANDBETWEEN(1,2)</f>
        <v>-4</v>
      </c>
      <c r="AD32" s="4">
        <f ca="1">RANDBETWEEN(1,7)*(-1)^RANDBETWEEN(1,2)</f>
        <v>-1</v>
      </c>
      <c r="AE32" s="4">
        <f ca="1">RANDBETWEEN(1,7)*(-1)^RANDBETWEEN(1,2)</f>
        <v>1</v>
      </c>
      <c r="AH32" s="4" t="s">
        <v>37</v>
      </c>
      <c r="AI32" s="4">
        <f t="shared" ca="1" si="5"/>
        <v>8</v>
      </c>
      <c r="AJ32" s="4">
        <f t="shared" ca="1" si="6"/>
        <v>0.65779304497802216</v>
      </c>
      <c r="AK32" s="4">
        <f t="shared" ca="1" si="1"/>
        <v>-5</v>
      </c>
      <c r="AL32" s="4">
        <f t="shared" ca="1" si="1"/>
        <v>1</v>
      </c>
      <c r="AM32" s="4">
        <f t="shared" ca="1" si="1"/>
        <v>3</v>
      </c>
      <c r="AN32" s="4" t="str">
        <f t="shared" ca="1" si="2"/>
        <v>( -5 )</v>
      </c>
      <c r="AO32" s="4">
        <f ca="1">IF(AL32&lt;0,"( "&amp;AL32&amp;" )",AL32)</f>
        <v>1</v>
      </c>
      <c r="AP32" s="4">
        <f ca="1">AM32</f>
        <v>3</v>
      </c>
      <c r="AQ32" s="4">
        <f t="shared" ref="AQ32:AQ45" ca="1" si="7">AM32</f>
        <v>3</v>
      </c>
      <c r="AR32" s="4" t="str">
        <f ca="1">IF(AK32*AL32&lt;0,"( "&amp;AK32*AL32&amp;" )",AK32*AL32)</f>
        <v>( -5 )</v>
      </c>
      <c r="AS32" s="4">
        <f ca="1">AM32</f>
        <v>3</v>
      </c>
      <c r="AT32" s="4" t="str">
        <f t="shared" ca="1" si="4"/>
        <v>( -5 )</v>
      </c>
      <c r="AU32" s="4" t="str">
        <f ca="1">AH32&amp;" "&amp;AO32</f>
        <v>· 1</v>
      </c>
    </row>
    <row r="33" spans="1:49" ht="5.5" customHeight="1" x14ac:dyDescent="0.3">
      <c r="B33" s="6"/>
      <c r="C33" s="11"/>
      <c r="F33" s="6"/>
      <c r="G33" s="11"/>
      <c r="I33" s="11"/>
      <c r="N33" s="5"/>
      <c r="Q33" s="6"/>
      <c r="R33" s="11"/>
      <c r="AH33" s="4" t="s">
        <v>44</v>
      </c>
      <c r="AI33" s="4">
        <f t="shared" ca="1" si="5"/>
        <v>7</v>
      </c>
      <c r="AJ33" s="4">
        <f t="shared" ca="1" si="6"/>
        <v>0.6935858839368384</v>
      </c>
      <c r="AK33" s="4">
        <f ca="1">AL33*RANDBETWEEN(2,4)*(-1)^RANDBETWEEN(1,2)</f>
        <v>-18</v>
      </c>
      <c r="AL33" s="4">
        <f t="shared" ref="AL33:AM45" ca="1" si="8">RANDBETWEEN(1,7)*(-1)^RANDBETWEEN(1,2)</f>
        <v>6</v>
      </c>
      <c r="AM33" s="4">
        <f t="shared" ca="1" si="8"/>
        <v>1</v>
      </c>
      <c r="AN33" s="4" t="str">
        <f t="shared" ca="1" si="2"/>
        <v>( -18 )</v>
      </c>
      <c r="AO33" s="4">
        <f ca="1">IF(AL33&lt;0,"( "&amp;AL33&amp;" )",AL33)</f>
        <v>6</v>
      </c>
      <c r="AP33" s="4">
        <f ca="1">AM33</f>
        <v>1</v>
      </c>
      <c r="AQ33" s="4">
        <f t="shared" ca="1" si="7"/>
        <v>1</v>
      </c>
      <c r="AR33" s="4" t="str">
        <f ca="1">IF(AK33/AL33&lt;0,"( "&amp;AK33/AL33&amp;" )",AK33/AL33)</f>
        <v>( -3 )</v>
      </c>
      <c r="AS33" s="4">
        <f ca="1">AM33</f>
        <v>1</v>
      </c>
      <c r="AT33" s="4" t="str">
        <f t="shared" ca="1" si="4"/>
        <v>( -18 )</v>
      </c>
      <c r="AU33" s="4" t="str">
        <f ca="1">AH33&amp;" "&amp;AO33</f>
        <v>: 6</v>
      </c>
    </row>
    <row r="34" spans="1:49" ht="16.5" x14ac:dyDescent="0.3">
      <c r="A34" s="3" t="s">
        <v>35</v>
      </c>
      <c r="B34" s="6">
        <f ca="1">VLOOKUP(5,$AI$30:$AU$45,12,FALSE)</f>
        <v>12</v>
      </c>
      <c r="C34" s="11">
        <f ca="1">VLOOKUP(5,$AI$30:$AU$45,8,FALSE)</f>
        <v>-5</v>
      </c>
      <c r="D34" s="6" t="str">
        <f ca="1">VLOOKUP(5,$AI$30:$AU$45,13,FALSE)</f>
        <v>: ( -4 )</v>
      </c>
      <c r="E34" s="11">
        <f ca="1">VLOOKUP(5,$AI$30:$AU$45,9,FALSE)</f>
        <v>-5</v>
      </c>
      <c r="F34" s="15" t="s">
        <v>3</v>
      </c>
      <c r="G34" s="6"/>
      <c r="I34" s="6" t="s">
        <v>36</v>
      </c>
      <c r="J34" s="6">
        <f ca="1">VLOOKUP(6,$AI$30:$AU$45,12,FALSE)</f>
        <v>5</v>
      </c>
      <c r="K34" s="11">
        <f ca="1">VLOOKUP(6,$AI$30:$AU$45,8,FALSE)</f>
        <v>-1</v>
      </c>
      <c r="L34" s="6" t="str">
        <f ca="1">VLOOKUP(6,$AI$30:$AU$45,13,FALSE)</f>
        <v>: 5</v>
      </c>
      <c r="M34" s="11">
        <f ca="1">VLOOKUP(6,$AI$30:$AU$45,9,FALSE)</f>
        <v>4</v>
      </c>
      <c r="N34" s="15" t="s">
        <v>3</v>
      </c>
      <c r="P34" s="3" t="str">
        <f>A34</f>
        <v>e)</v>
      </c>
      <c r="Q34" s="6" t="str">
        <f ca="1">VLOOKUP(5,$AI$30:$AU$45,10,FALSE)</f>
        <v>( -3 )</v>
      </c>
      <c r="R34" s="11">
        <f ca="1">VLOOKUP(5,$AI$30:$AU$45,11,FALSE)</f>
        <v>-5</v>
      </c>
      <c r="T34" s="3" t="str">
        <f>I34</f>
        <v>f)</v>
      </c>
      <c r="U34" s="6">
        <f ca="1">VLOOKUP(6,$AI$30:$AU$45,10,FALSE)</f>
        <v>5</v>
      </c>
      <c r="V34" s="11">
        <f ca="1">VLOOKUP(6,$AI$30:$AU$45,11,FALSE)</f>
        <v>-5</v>
      </c>
      <c r="AH34" s="4" t="s">
        <v>37</v>
      </c>
      <c r="AI34" s="4">
        <f t="shared" ca="1" si="5"/>
        <v>13</v>
      </c>
      <c r="AJ34" s="4">
        <f t="shared" ca="1" si="6"/>
        <v>0.295840533856498</v>
      </c>
      <c r="AK34" s="4">
        <f ca="1">RANDBETWEEN(1,7)*(-1)^RANDBETWEEN(1,2)</f>
        <v>6</v>
      </c>
      <c r="AL34" s="4">
        <f t="shared" ca="1" si="8"/>
        <v>-1</v>
      </c>
      <c r="AM34" s="4">
        <f t="shared" ca="1" si="8"/>
        <v>-2</v>
      </c>
      <c r="AN34" s="4">
        <f t="shared" ca="1" si="2"/>
        <v>6</v>
      </c>
      <c r="AO34" s="4">
        <f ca="1">AN34</f>
        <v>6</v>
      </c>
      <c r="AP34" s="4">
        <f ca="1">AL34</f>
        <v>-1</v>
      </c>
      <c r="AQ34" s="4">
        <f t="shared" ca="1" si="7"/>
        <v>-2</v>
      </c>
      <c r="AR34" s="4">
        <f ca="1">AN34</f>
        <v>6</v>
      </c>
      <c r="AS34" s="4">
        <f ca="1">AL34+AM34</f>
        <v>-3</v>
      </c>
      <c r="AT34" s="4">
        <f t="shared" ca="1" si="4"/>
        <v>6</v>
      </c>
      <c r="AU34" s="4" t="str">
        <f ca="1">AH34&amp;" "&amp;AN34</f>
        <v>· 6</v>
      </c>
    </row>
    <row r="35" spans="1:49" ht="5.5" customHeight="1" x14ac:dyDescent="0.3">
      <c r="B35" s="6"/>
      <c r="C35" s="11"/>
      <c r="F35" s="6"/>
      <c r="G35" s="11"/>
      <c r="I35" s="11"/>
      <c r="N35" s="5"/>
      <c r="Q35" s="6"/>
      <c r="R35" s="11"/>
      <c r="AH35" s="4" t="s">
        <v>44</v>
      </c>
      <c r="AI35" s="4">
        <f t="shared" ca="1" si="5"/>
        <v>3</v>
      </c>
      <c r="AJ35" s="4">
        <f t="shared" ca="1" si="6"/>
        <v>0.90605323160057327</v>
      </c>
      <c r="AK35" s="4">
        <f ca="1">RANDBETWEEN(1,7)*(-1)^RANDBETWEEN(1,2)</f>
        <v>6</v>
      </c>
      <c r="AL35" s="4">
        <f t="shared" ca="1" si="8"/>
        <v>-1</v>
      </c>
      <c r="AM35" s="4">
        <f t="shared" ca="1" si="8"/>
        <v>2</v>
      </c>
      <c r="AN35" s="4">
        <f t="shared" ca="1" si="2"/>
        <v>6</v>
      </c>
      <c r="AO35" s="4">
        <f ca="1">AN35</f>
        <v>6</v>
      </c>
      <c r="AP35" s="4">
        <f ca="1">AL35</f>
        <v>-1</v>
      </c>
      <c r="AQ35" s="4">
        <f t="shared" ca="1" si="7"/>
        <v>2</v>
      </c>
      <c r="AR35" s="4">
        <f ca="1">AN35</f>
        <v>6</v>
      </c>
      <c r="AS35" s="4">
        <f ca="1">AL35-AM35</f>
        <v>-3</v>
      </c>
      <c r="AT35" s="4">
        <f t="shared" ca="1" si="4"/>
        <v>6</v>
      </c>
      <c r="AU35" s="4" t="str">
        <f ca="1">AH35&amp;" "&amp;AN35</f>
        <v>: 6</v>
      </c>
    </row>
    <row r="36" spans="1:49" ht="16.5" x14ac:dyDescent="0.3">
      <c r="A36" s="3" t="s">
        <v>45</v>
      </c>
      <c r="B36" s="6" t="str">
        <f ca="1">VLOOKUP(7,$AI$30:$AU$45,12,FALSE)</f>
        <v>( -18 )</v>
      </c>
      <c r="C36" s="11">
        <f ca="1">VLOOKUP(7,$AI$30:$AU$45,8,FALSE)</f>
        <v>1</v>
      </c>
      <c r="D36" s="6" t="str">
        <f ca="1">VLOOKUP(7,$AI$30:$AU$45,13,FALSE)</f>
        <v>: 6</v>
      </c>
      <c r="E36" s="11">
        <f ca="1">VLOOKUP(7,$AI$30:$AU$45,9,FALSE)</f>
        <v>1</v>
      </c>
      <c r="F36" s="15" t="s">
        <v>3</v>
      </c>
      <c r="G36" s="6"/>
      <c r="I36" s="6" t="s">
        <v>46</v>
      </c>
      <c r="J36" s="6" t="str">
        <f ca="1">VLOOKUP(8,$AI$30:$AU$45,12,FALSE)</f>
        <v>( -5 )</v>
      </c>
      <c r="K36" s="11">
        <f ca="1">VLOOKUP(8,$AI$30:$AU$45,8,FALSE)</f>
        <v>3</v>
      </c>
      <c r="L36" s="6" t="str">
        <f ca="1">VLOOKUP(8,$AI$30:$AU$45,13,FALSE)</f>
        <v>· 1</v>
      </c>
      <c r="M36" s="11">
        <f ca="1">VLOOKUP(8,$AI$30:$AU$45,9,FALSE)</f>
        <v>3</v>
      </c>
      <c r="N36" s="15" t="s">
        <v>3</v>
      </c>
      <c r="P36" s="3" t="str">
        <f>A36</f>
        <v>g)</v>
      </c>
      <c r="Q36" s="6" t="str">
        <f ca="1">VLOOKUP(7,$AI$30:$AU$45,10,FALSE)</f>
        <v>( -3 )</v>
      </c>
      <c r="R36" s="11">
        <f ca="1">VLOOKUP(7,$AI$30:$AU$45,11,FALSE)</f>
        <v>1</v>
      </c>
      <c r="T36" s="3" t="str">
        <f>I36</f>
        <v>h)</v>
      </c>
      <c r="U36" s="6" t="str">
        <f ca="1">VLOOKUP(8,$AI$30:$AU$45,10,FALSE)</f>
        <v>( -5 )</v>
      </c>
      <c r="V36" s="11">
        <f ca="1">VLOOKUP(8,$AI$30:$AU$45,11,FALSE)</f>
        <v>3</v>
      </c>
      <c r="AH36" s="4" t="s">
        <v>37</v>
      </c>
      <c r="AI36" s="4">
        <f t="shared" ca="1" si="5"/>
        <v>16</v>
      </c>
      <c r="AJ36" s="4">
        <f t="shared" ca="1" si="6"/>
        <v>4.3438544259979839E-2</v>
      </c>
      <c r="AK36" s="4">
        <f ca="1">RANDBETWEEN(1,7)*(-1)^RANDBETWEEN(1,2)</f>
        <v>-5</v>
      </c>
      <c r="AL36" s="4">
        <f t="shared" ca="1" si="8"/>
        <v>-4</v>
      </c>
      <c r="AM36" s="4">
        <f t="shared" ca="1" si="8"/>
        <v>4</v>
      </c>
      <c r="AN36" s="4" t="str">
        <f t="shared" ca="1" si="2"/>
        <v>( -5 )</v>
      </c>
      <c r="AO36" s="4" t="str">
        <f ca="1">IF(AL36&lt;0,"( "&amp;AL36&amp;" )",AL36)</f>
        <v>( -4 )</v>
      </c>
      <c r="AP36" s="4">
        <f ca="1">AM36</f>
        <v>4</v>
      </c>
      <c r="AQ36" s="4">
        <f t="shared" ca="1" si="7"/>
        <v>4</v>
      </c>
      <c r="AR36" s="4">
        <f ca="1">IF(AK36*AL36&lt;0,"( "&amp;AK36*AL36&amp;" )",AK36*AL36)</f>
        <v>20</v>
      </c>
      <c r="AS36" s="4">
        <f ca="1">AM36</f>
        <v>4</v>
      </c>
      <c r="AT36" s="4" t="str">
        <f t="shared" ca="1" si="4"/>
        <v>( -5 )</v>
      </c>
      <c r="AU36" s="4" t="str">
        <f ca="1">AH36&amp;" "&amp;AO36</f>
        <v>· ( -4 )</v>
      </c>
    </row>
    <row r="37" spans="1:49" ht="5.5" customHeight="1" x14ac:dyDescent="0.3">
      <c r="B37" s="6"/>
      <c r="C37" s="11"/>
      <c r="F37" s="6"/>
      <c r="G37" s="11"/>
      <c r="I37" s="11"/>
      <c r="N37" s="5"/>
      <c r="Q37" s="6"/>
      <c r="R37" s="11"/>
      <c r="AH37" s="4" t="s">
        <v>44</v>
      </c>
      <c r="AI37" s="4">
        <f t="shared" ca="1" si="5"/>
        <v>9</v>
      </c>
      <c r="AJ37" s="4">
        <f t="shared" ca="1" si="6"/>
        <v>0.5890207539167559</v>
      </c>
      <c r="AK37" s="4">
        <f ca="1">AL37*RANDBETWEEN(2,4)*(-1)^RANDBETWEEN(1,2)</f>
        <v>-18</v>
      </c>
      <c r="AL37" s="4">
        <f t="shared" ca="1" si="8"/>
        <v>-6</v>
      </c>
      <c r="AM37" s="4">
        <f t="shared" ca="1" si="8"/>
        <v>-6</v>
      </c>
      <c r="AN37" s="4" t="str">
        <f t="shared" ca="1" si="2"/>
        <v>( -18 )</v>
      </c>
      <c r="AO37" s="4" t="str">
        <f ca="1">IF(AL37&lt;0,"( "&amp;AL37&amp;" )",AL37)</f>
        <v>( -6 )</v>
      </c>
      <c r="AP37" s="4">
        <f ca="1">AM37</f>
        <v>-6</v>
      </c>
      <c r="AQ37" s="4">
        <f t="shared" ca="1" si="7"/>
        <v>-6</v>
      </c>
      <c r="AR37" s="4">
        <f ca="1">IF(AK37/AL37&lt;0,"( "&amp;AK37/AL37&amp;" )",AK37/AL37)</f>
        <v>3</v>
      </c>
      <c r="AS37" s="4">
        <f ca="1">AM37</f>
        <v>-6</v>
      </c>
      <c r="AT37" s="4" t="str">
        <f t="shared" ca="1" si="4"/>
        <v>( -18 )</v>
      </c>
      <c r="AU37" s="4" t="str">
        <f ca="1">AH37&amp;" "&amp;AO37</f>
        <v>: ( -6 )</v>
      </c>
    </row>
    <row r="38" spans="1:49" ht="16.5" x14ac:dyDescent="0.3">
      <c r="A38" s="3" t="s">
        <v>47</v>
      </c>
      <c r="B38" s="6" t="str">
        <f ca="1">"("&amp;IF(Y38&lt;0,"( "&amp;Y38&amp;" )",Y38)&amp;IF(Z38=2," ²"," ³")&amp;" )"</f>
        <v>(( -3 ) ² )</v>
      </c>
      <c r="C38" s="11">
        <f ca="1">AA38</f>
        <v>-3</v>
      </c>
      <c r="D38" s="15" t="s">
        <v>3</v>
      </c>
      <c r="E38" s="11"/>
      <c r="F38" s="15"/>
      <c r="G38" s="6"/>
      <c r="I38" s="6" t="s">
        <v>48</v>
      </c>
      <c r="J38" s="6" t="str">
        <f ca="1">"("&amp;IF(AC38&lt;0,"( "&amp;AC38&amp;" )",AC38)&amp;IF(AD38=2," ²"," ³")&amp;" )"</f>
        <v>(( -2 ) ² )</v>
      </c>
      <c r="K38" s="11">
        <f ca="1">AE38</f>
        <v>-2</v>
      </c>
      <c r="L38" s="3" t="s">
        <v>3</v>
      </c>
      <c r="M38" s="11"/>
      <c r="P38" s="3" t="str">
        <f>A38</f>
        <v>i)</v>
      </c>
      <c r="Q38" s="6">
        <f ca="1">Y38</f>
        <v>-3</v>
      </c>
      <c r="R38" s="11">
        <f ca="1">Z38*AA38</f>
        <v>-6</v>
      </c>
      <c r="T38" s="3" t="str">
        <f>I38</f>
        <v>j)</v>
      </c>
      <c r="U38" s="6">
        <f ca="1">AC38</f>
        <v>-2</v>
      </c>
      <c r="V38" s="11">
        <f ca="1">AD38*AE38</f>
        <v>-4</v>
      </c>
      <c r="Y38" s="4">
        <f ca="1">RANDBETWEEN(1,7)*(-1)^RANDBETWEEN(1,2)</f>
        <v>-3</v>
      </c>
      <c r="Z38" s="4">
        <f ca="1">RANDBETWEEN(2,3)</f>
        <v>2</v>
      </c>
      <c r="AA38" s="4">
        <f ca="1">RANDBETWEEN(1,7)*(-1)^RANDBETWEEN(1,2)</f>
        <v>-3</v>
      </c>
      <c r="AC38" s="4">
        <f ca="1">RANDBETWEEN(2,7)*(-1)^RANDBETWEEN(1,2)</f>
        <v>-2</v>
      </c>
      <c r="AD38" s="4">
        <f ca="1">RANDBETWEEN(2,3)</f>
        <v>2</v>
      </c>
      <c r="AE38" s="4">
        <f ca="1">RANDBETWEEN(1,7)*(-1)^RANDBETWEEN(1,2)</f>
        <v>-2</v>
      </c>
      <c r="AH38" s="4" t="s">
        <v>37</v>
      </c>
      <c r="AI38" s="4">
        <f t="shared" ca="1" si="5"/>
        <v>12</v>
      </c>
      <c r="AJ38" s="4">
        <f t="shared" ca="1" si="6"/>
        <v>0.41396569653350612</v>
      </c>
      <c r="AK38" s="4">
        <f ca="1">RANDBETWEEN(1,7)*(-1)^RANDBETWEEN(1,2)</f>
        <v>-5</v>
      </c>
      <c r="AL38" s="4">
        <f t="shared" ca="1" si="8"/>
        <v>-2</v>
      </c>
      <c r="AM38" s="4">
        <f t="shared" ca="1" si="8"/>
        <v>-1</v>
      </c>
      <c r="AN38" s="4" t="str">
        <f t="shared" ca="1" si="2"/>
        <v>( -5 )</v>
      </c>
      <c r="AO38" s="4" t="str">
        <f ca="1">AN38</f>
        <v>( -5 )</v>
      </c>
      <c r="AP38" s="4">
        <f ca="1">AL38</f>
        <v>-2</v>
      </c>
      <c r="AQ38" s="4">
        <f t="shared" ca="1" si="7"/>
        <v>-1</v>
      </c>
      <c r="AR38" s="4" t="str">
        <f ca="1">AN38</f>
        <v>( -5 )</v>
      </c>
      <c r="AS38" s="4">
        <f ca="1">AL38+AM38</f>
        <v>-3</v>
      </c>
      <c r="AT38" s="4" t="str">
        <f t="shared" ca="1" si="4"/>
        <v>( -5 )</v>
      </c>
      <c r="AU38" s="4" t="str">
        <f ca="1">AH38&amp;" "&amp;AN38</f>
        <v>· ( -5 )</v>
      </c>
    </row>
    <row r="39" spans="1:49" s="5" customFormat="1" ht="9" customHeight="1" x14ac:dyDescent="0.3">
      <c r="Y39" s="55"/>
      <c r="Z39" s="55"/>
      <c r="AA39" s="55"/>
      <c r="AB39" s="55"/>
      <c r="AC39" s="55"/>
      <c r="AD39" s="55"/>
      <c r="AE39" s="55"/>
      <c r="AF39" s="55"/>
      <c r="AG39" s="55"/>
      <c r="AH39" s="55" t="s">
        <v>44</v>
      </c>
      <c r="AI39" s="55">
        <f t="shared" ca="1" si="5"/>
        <v>4</v>
      </c>
      <c r="AJ39" s="55">
        <f t="shared" ca="1" si="6"/>
        <v>0.83717963173398524</v>
      </c>
      <c r="AK39" s="55">
        <f ca="1">RANDBETWEEN(1,7)*(-1)^RANDBETWEEN(1,2)</f>
        <v>-2</v>
      </c>
      <c r="AL39" s="55">
        <f t="shared" ca="1" si="8"/>
        <v>-2</v>
      </c>
      <c r="AM39" s="55">
        <f t="shared" ca="1" si="8"/>
        <v>2</v>
      </c>
      <c r="AN39" s="55" t="str">
        <f t="shared" ca="1" si="2"/>
        <v>( -2 )</v>
      </c>
      <c r="AO39" s="55" t="str">
        <f ca="1">AN39</f>
        <v>( -2 )</v>
      </c>
      <c r="AP39" s="55">
        <f ca="1">AL39</f>
        <v>-2</v>
      </c>
      <c r="AQ39" s="55">
        <f t="shared" ca="1" si="7"/>
        <v>2</v>
      </c>
      <c r="AR39" s="55" t="str">
        <f ca="1">AN39</f>
        <v>( -2 )</v>
      </c>
      <c r="AS39" s="55">
        <f ca="1">AL39-AM39</f>
        <v>-4</v>
      </c>
      <c r="AT39" s="55" t="str">
        <f t="shared" ca="1" si="4"/>
        <v>( -2 )</v>
      </c>
      <c r="AU39" s="55" t="str">
        <f ca="1">AH39&amp;" "&amp;AN39</f>
        <v>: ( -2 )</v>
      </c>
      <c r="AV39" s="55"/>
      <c r="AW39" s="55"/>
    </row>
    <row r="40" spans="1:49" ht="5.5" customHeight="1" x14ac:dyDescent="0.3">
      <c r="AH40" s="4" t="s">
        <v>37</v>
      </c>
      <c r="AI40" s="4">
        <f t="shared" ca="1" si="5"/>
        <v>14</v>
      </c>
      <c r="AJ40" s="4">
        <f t="shared" ca="1" si="6"/>
        <v>0.1174504837487782</v>
      </c>
      <c r="AK40" s="4">
        <f ca="1">RANDBETWEEN(1,7)*(-1)^RANDBETWEEN(1,2)</f>
        <v>-7</v>
      </c>
      <c r="AL40" s="4">
        <f t="shared" ca="1" si="8"/>
        <v>3</v>
      </c>
      <c r="AM40" s="4">
        <f t="shared" ca="1" si="8"/>
        <v>5</v>
      </c>
      <c r="AN40" s="4" t="str">
        <f t="shared" ca="1" si="2"/>
        <v>( -7 )</v>
      </c>
      <c r="AO40" s="4">
        <f ca="1">IF(AL40&lt;0,"( "&amp;AL40&amp;" )",AL40)</f>
        <v>3</v>
      </c>
      <c r="AP40" s="4">
        <f ca="1">AM40</f>
        <v>5</v>
      </c>
      <c r="AQ40" s="4">
        <f t="shared" ca="1" si="7"/>
        <v>5</v>
      </c>
      <c r="AR40" s="4" t="str">
        <f ca="1">IF(AK40*AL40&lt;0,"( "&amp;AK40*AL40&amp;" )",AK40*AL40)</f>
        <v>( -21 )</v>
      </c>
      <c r="AS40" s="4">
        <f ca="1">AM40</f>
        <v>5</v>
      </c>
      <c r="AT40" s="4" t="str">
        <f t="shared" ca="1" si="4"/>
        <v>( -7 )</v>
      </c>
      <c r="AU40" s="4" t="str">
        <f ca="1">AH40&amp;" "&amp;AO40</f>
        <v>· 3</v>
      </c>
    </row>
    <row r="41" spans="1:49" x14ac:dyDescent="0.3">
      <c r="A41" s="2" t="s">
        <v>32</v>
      </c>
      <c r="C41" s="3" t="s">
        <v>29</v>
      </c>
      <c r="P41" s="2" t="s">
        <v>32</v>
      </c>
      <c r="AH41" s="4" t="s">
        <v>44</v>
      </c>
      <c r="AI41" s="4">
        <f t="shared" ca="1" si="5"/>
        <v>10</v>
      </c>
      <c r="AJ41" s="4">
        <f t="shared" ca="1" si="6"/>
        <v>0.53162990767957641</v>
      </c>
      <c r="AK41" s="4">
        <f ca="1">AL41*RANDBETWEEN(2,4)*(-1)^RANDBETWEEN(1,2)</f>
        <v>-21</v>
      </c>
      <c r="AL41" s="4">
        <f t="shared" ca="1" si="8"/>
        <v>7</v>
      </c>
      <c r="AM41" s="4">
        <f t="shared" ca="1" si="8"/>
        <v>-6</v>
      </c>
      <c r="AN41" s="4" t="str">
        <f t="shared" ca="1" si="2"/>
        <v>( -21 )</v>
      </c>
      <c r="AO41" s="4">
        <f ca="1">IF(AL41&lt;0,"( "&amp;AL41&amp;" )",AL41)</f>
        <v>7</v>
      </c>
      <c r="AP41" s="4">
        <f ca="1">AM41</f>
        <v>-6</v>
      </c>
      <c r="AQ41" s="4">
        <f t="shared" ca="1" si="7"/>
        <v>-6</v>
      </c>
      <c r="AR41" s="4" t="str">
        <f ca="1">IF(AK41/AL41&lt;0,"( "&amp;AK41/AL41&amp;" )",AK41/AL41)</f>
        <v>( -3 )</v>
      </c>
      <c r="AS41" s="4">
        <f ca="1">AM41</f>
        <v>-6</v>
      </c>
      <c r="AT41" s="4" t="str">
        <f t="shared" ca="1" si="4"/>
        <v>( -21 )</v>
      </c>
      <c r="AU41" s="4" t="str">
        <f ca="1">AH41&amp;" "&amp;AO41</f>
        <v>: 7</v>
      </c>
    </row>
    <row r="42" spans="1:49" ht="5" customHeight="1" thickBot="1" x14ac:dyDescent="0.35">
      <c r="AH42" s="4" t="s">
        <v>37</v>
      </c>
      <c r="AI42" s="4">
        <f t="shared" ca="1" si="5"/>
        <v>1</v>
      </c>
      <c r="AJ42" s="4">
        <f t="shared" ca="1" si="6"/>
        <v>0.96778549357807941</v>
      </c>
      <c r="AK42" s="4">
        <f ca="1">RANDBETWEEN(1,7)*(-1)^RANDBETWEEN(1,2)</f>
        <v>-1</v>
      </c>
      <c r="AL42" s="4">
        <f t="shared" ca="1" si="8"/>
        <v>-5</v>
      </c>
      <c r="AM42" s="4">
        <f t="shared" ca="1" si="8"/>
        <v>-5</v>
      </c>
      <c r="AN42" s="4" t="str">
        <f t="shared" ca="1" si="2"/>
        <v>( -1 )</v>
      </c>
      <c r="AO42" s="4" t="str">
        <f ca="1">AN42</f>
        <v>( -1 )</v>
      </c>
      <c r="AP42" s="4">
        <f ca="1">AL42</f>
        <v>-5</v>
      </c>
      <c r="AQ42" s="4">
        <f t="shared" ca="1" si="7"/>
        <v>-5</v>
      </c>
      <c r="AR42" s="4" t="str">
        <f ca="1">AN42</f>
        <v>( -1 )</v>
      </c>
      <c r="AS42" s="4">
        <f ca="1">AL42+AM42</f>
        <v>-10</v>
      </c>
      <c r="AT42" s="4" t="str">
        <f t="shared" ca="1" si="4"/>
        <v>( -1 )</v>
      </c>
      <c r="AU42" s="4" t="str">
        <f ca="1">AH42&amp;" "&amp;AN42</f>
        <v>· ( -1 )</v>
      </c>
    </row>
    <row r="43" spans="1:49" ht="15" thickBot="1" x14ac:dyDescent="0.4">
      <c r="B43" s="16" t="s">
        <v>28</v>
      </c>
      <c r="C43" s="17"/>
      <c r="D43" s="18"/>
      <c r="E43" s="19" t="s">
        <v>30</v>
      </c>
      <c r="F43" s="20"/>
      <c r="G43" s="20"/>
      <c r="H43" s="20"/>
      <c r="I43" s="21"/>
      <c r="J43" s="16" t="s">
        <v>33</v>
      </c>
      <c r="K43" s="17"/>
      <c r="L43" s="18"/>
      <c r="M43" s="22"/>
      <c r="N43" s="22"/>
      <c r="O43" s="22"/>
      <c r="AH43" s="4" t="s">
        <v>44</v>
      </c>
      <c r="AI43" s="4">
        <f t="shared" ca="1" si="5"/>
        <v>6</v>
      </c>
      <c r="AJ43" s="4">
        <f t="shared" ca="1" si="6"/>
        <v>0.76955918827218872</v>
      </c>
      <c r="AK43" s="4">
        <f ca="1">RANDBETWEEN(1,7)*(-1)^RANDBETWEEN(1,2)</f>
        <v>5</v>
      </c>
      <c r="AL43" s="4">
        <f t="shared" ca="1" si="8"/>
        <v>-1</v>
      </c>
      <c r="AM43" s="4">
        <f t="shared" ca="1" si="8"/>
        <v>4</v>
      </c>
      <c r="AN43" s="4">
        <f t="shared" ca="1" si="2"/>
        <v>5</v>
      </c>
      <c r="AO43" s="4">
        <f ca="1">AN43</f>
        <v>5</v>
      </c>
      <c r="AP43" s="4">
        <f ca="1">AL43</f>
        <v>-1</v>
      </c>
      <c r="AQ43" s="4">
        <f t="shared" ca="1" si="7"/>
        <v>4</v>
      </c>
      <c r="AR43" s="4">
        <f ca="1">AN43</f>
        <v>5</v>
      </c>
      <c r="AS43" s="4">
        <f ca="1">AL43-AM43</f>
        <v>-5</v>
      </c>
      <c r="AT43" s="4">
        <f t="shared" ca="1" si="4"/>
        <v>5</v>
      </c>
      <c r="AU43" s="4" t="str">
        <f ca="1">AH43&amp;" "&amp;AN43</f>
        <v>: 5</v>
      </c>
    </row>
    <row r="44" spans="1:49" ht="5.4" customHeight="1" thickBot="1" x14ac:dyDescent="0.35">
      <c r="AH44" s="4" t="s">
        <v>37</v>
      </c>
      <c r="AI44" s="4">
        <f t="shared" ca="1" si="5"/>
        <v>11</v>
      </c>
      <c r="AJ44" s="4">
        <f t="shared" ca="1" si="6"/>
        <v>0.42532424527180468</v>
      </c>
      <c r="AK44" s="4">
        <f ca="1">RANDBETWEEN(1,7)*(-1)^RANDBETWEEN(1,2)</f>
        <v>-5</v>
      </c>
      <c r="AL44" s="4">
        <f t="shared" ca="1" si="8"/>
        <v>1</v>
      </c>
      <c r="AM44" s="4">
        <f t="shared" ca="1" si="8"/>
        <v>3</v>
      </c>
      <c r="AN44" s="4" t="str">
        <f t="shared" ca="1" si="2"/>
        <v>( -5 )</v>
      </c>
      <c r="AO44" s="4">
        <f ca="1">IF(AL44&lt;0,"( "&amp;AL44&amp;" )",AL44)</f>
        <v>1</v>
      </c>
      <c r="AP44" s="4">
        <f ca="1">AM44</f>
        <v>3</v>
      </c>
      <c r="AQ44" s="4">
        <f t="shared" ca="1" si="7"/>
        <v>3</v>
      </c>
      <c r="AR44" s="4" t="str">
        <f ca="1">IF(AK44*AL44&lt;0,"( "&amp;AK44*AL44&amp;" )",AK44*AL44)</f>
        <v>( -5 )</v>
      </c>
      <c r="AS44" s="4">
        <f ca="1">AM44</f>
        <v>3</v>
      </c>
      <c r="AT44" s="4" t="str">
        <f t="shared" ca="1" si="4"/>
        <v>( -5 )</v>
      </c>
      <c r="AU44" s="4" t="str">
        <f ca="1">AH44&amp;" "&amp;AO44</f>
        <v>· 1</v>
      </c>
    </row>
    <row r="45" spans="1:49" s="23" customFormat="1" ht="23.4" customHeight="1" thickBot="1" x14ac:dyDescent="0.35">
      <c r="B45" s="24">
        <f ca="1">Q45</f>
        <v>50.4</v>
      </c>
      <c r="C45" s="25" t="str">
        <f ca="1">R45</f>
        <v>TByte</v>
      </c>
      <c r="D45" s="26"/>
      <c r="E45" s="27" t="str">
        <f ca="1">S45</f>
        <v>50,4·10</v>
      </c>
      <c r="F45" s="28"/>
      <c r="G45" s="29">
        <f ca="1">T45</f>
        <v>12</v>
      </c>
      <c r="H45" s="25" t="str">
        <f ca="1">X45</f>
        <v>Byte</v>
      </c>
      <c r="I45" s="26"/>
      <c r="J45" s="24" t="str">
        <f ca="1">V45</f>
        <v>5,04·10</v>
      </c>
      <c r="K45" s="29">
        <f ca="1">W45</f>
        <v>13</v>
      </c>
      <c r="L45" s="30" t="str">
        <f ca="1">X45</f>
        <v>Byte</v>
      </c>
      <c r="M45" s="31"/>
      <c r="N45" s="31"/>
      <c r="O45" s="31"/>
      <c r="Q45" s="32">
        <f ca="1">Y45*Z45</f>
        <v>50.4</v>
      </c>
      <c r="R45" s="33" t="str">
        <f ca="1">VLOOKUP(T45,$AE$45:$AF$54,2,FALSE)&amp;VLOOKUP(T45,$AE$45:$AG$54,3,FALSE)</f>
        <v>TByte</v>
      </c>
      <c r="S45" s="34" t="str">
        <f ca="1">Y45*Z45&amp;"·10"</f>
        <v>50,4·10</v>
      </c>
      <c r="T45" s="35">
        <f ca="1">RANDBETWEEN(1,8)*3-12</f>
        <v>12</v>
      </c>
      <c r="U45" s="36" t="str">
        <f ca="1">VLOOKUP(T45,$AE$45:$AG$54,3,FALSE)</f>
        <v>Byte</v>
      </c>
      <c r="V45" s="34" t="str">
        <f ca="1">Y45&amp;"·10"</f>
        <v>5,04·10</v>
      </c>
      <c r="W45" s="35">
        <f ca="1">T45+AA45</f>
        <v>13</v>
      </c>
      <c r="X45" s="33" t="str">
        <f ca="1">VLOOKUP(T45,$AE$45:$AG$54,3,FALSE)</f>
        <v>Byte</v>
      </c>
      <c r="Y45" s="37">
        <f ca="1">ROUND(RAND()*9+1,2)</f>
        <v>5.04</v>
      </c>
      <c r="Z45" s="37">
        <f ca="1">10^AA45</f>
        <v>10</v>
      </c>
      <c r="AA45" s="37">
        <f ca="1">RANDBETWEEN(1,2)</f>
        <v>1</v>
      </c>
      <c r="AB45" s="37"/>
      <c r="AC45" s="37"/>
      <c r="AD45" s="37"/>
      <c r="AE45" s="37">
        <v>12</v>
      </c>
      <c r="AF45" s="37" t="s">
        <v>50</v>
      </c>
      <c r="AG45" s="37" t="s">
        <v>26</v>
      </c>
      <c r="AH45" s="4" t="s">
        <v>44</v>
      </c>
      <c r="AI45" s="4">
        <f t="shared" ca="1" si="5"/>
        <v>5</v>
      </c>
      <c r="AJ45" s="4">
        <f t="shared" ca="1" si="6"/>
        <v>0.80269802354566044</v>
      </c>
      <c r="AK45" s="4">
        <f ca="1">AL45*RANDBETWEEN(2,4)*(-1)^RANDBETWEEN(1,2)</f>
        <v>12</v>
      </c>
      <c r="AL45" s="4">
        <f t="shared" ca="1" si="8"/>
        <v>-4</v>
      </c>
      <c r="AM45" s="4">
        <f t="shared" ca="1" si="8"/>
        <v>-5</v>
      </c>
      <c r="AN45" s="4">
        <f t="shared" ca="1" si="2"/>
        <v>12</v>
      </c>
      <c r="AO45" s="4" t="str">
        <f ca="1">IF(AL45&lt;0,"( "&amp;AL45&amp;" )",AL45)</f>
        <v>( -4 )</v>
      </c>
      <c r="AP45" s="4">
        <f ca="1">AM45</f>
        <v>-5</v>
      </c>
      <c r="AQ45" s="4">
        <f t="shared" ca="1" si="7"/>
        <v>-5</v>
      </c>
      <c r="AR45" s="4" t="str">
        <f ca="1">IF(AK45/AL45&lt;0,"( "&amp;AK45/AL45&amp;" )",AK45/AL45)</f>
        <v>( -3 )</v>
      </c>
      <c r="AS45" s="4">
        <f ca="1">AM45</f>
        <v>-5</v>
      </c>
      <c r="AT45" s="4">
        <f t="shared" ca="1" si="4"/>
        <v>12</v>
      </c>
      <c r="AU45" s="4" t="str">
        <f ca="1">AH45&amp;" "&amp;AO45</f>
        <v>: ( -4 )</v>
      </c>
      <c r="AV45" s="37"/>
      <c r="AW45" s="37"/>
    </row>
    <row r="46" spans="1:49" ht="6.65" customHeight="1" thickBot="1" x14ac:dyDescent="0.35">
      <c r="AE46" s="4">
        <v>9</v>
      </c>
      <c r="AF46" s="4" t="s">
        <v>20</v>
      </c>
      <c r="AG46" s="4" t="s">
        <v>26</v>
      </c>
    </row>
    <row r="47" spans="1:49" s="23" customFormat="1" ht="23.4" customHeight="1" thickBot="1" x14ac:dyDescent="0.35">
      <c r="B47" s="34">
        <f ca="1">Q47</f>
        <v>82.6</v>
      </c>
      <c r="C47" s="38" t="str">
        <f ca="1">R47</f>
        <v>μs</v>
      </c>
      <c r="D47" s="39"/>
      <c r="E47" s="40"/>
      <c r="F47" s="41"/>
      <c r="G47" s="41"/>
      <c r="H47" s="41"/>
      <c r="I47" s="42"/>
      <c r="J47" s="34"/>
      <c r="K47" s="35"/>
      <c r="L47" s="33"/>
      <c r="M47" s="31"/>
      <c r="N47" s="31"/>
      <c r="O47" s="31"/>
      <c r="Q47" s="32">
        <f ca="1">Y47*Z47</f>
        <v>82.6</v>
      </c>
      <c r="R47" s="33" t="str">
        <f ca="1">VLOOKUP(T47,$AE$45:$AF$54,2,FALSE)&amp;VLOOKUP(T47,$AE$45:$AG$54,3,FALSE)</f>
        <v>μs</v>
      </c>
      <c r="S47" s="34" t="str">
        <f ca="1">Y47*Z47&amp;"·10"</f>
        <v>82,6·10</v>
      </c>
      <c r="T47" s="35">
        <f ca="1">RANDBETWEEN(1,8)*3-12</f>
        <v>-6</v>
      </c>
      <c r="U47" s="36" t="str">
        <f ca="1">VLOOKUP(T47,$AE$45:$AG$54,3,FALSE)</f>
        <v>s</v>
      </c>
      <c r="V47" s="34" t="str">
        <f ca="1">Y47&amp;"·10"</f>
        <v>8,26·10</v>
      </c>
      <c r="W47" s="35">
        <f ca="1">T47+AA47</f>
        <v>-5</v>
      </c>
      <c r="X47" s="33" t="str">
        <f ca="1">VLOOKUP(T47,$AE$45:$AG$54,3,FALSE)</f>
        <v>s</v>
      </c>
      <c r="Y47" s="37">
        <f ca="1">ROUND(RAND()*9+1,2)</f>
        <v>8.26</v>
      </c>
      <c r="Z47" s="37">
        <f ca="1">10^AA47</f>
        <v>10</v>
      </c>
      <c r="AA47" s="37">
        <f ca="1">RANDBETWEEN(1,2)</f>
        <v>1</v>
      </c>
      <c r="AB47" s="37"/>
      <c r="AC47" s="37"/>
      <c r="AD47" s="37"/>
      <c r="AE47" s="4">
        <v>6</v>
      </c>
      <c r="AF47" s="4" t="s">
        <v>19</v>
      </c>
      <c r="AG47" s="4" t="s">
        <v>26</v>
      </c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</row>
    <row r="48" spans="1:49" ht="6.65" customHeight="1" thickBot="1" x14ac:dyDescent="0.35">
      <c r="AE48" s="4">
        <v>3</v>
      </c>
      <c r="AF48" s="4" t="s">
        <v>18</v>
      </c>
      <c r="AG48" s="4" t="s">
        <v>26</v>
      </c>
    </row>
    <row r="49" spans="1:49" s="23" customFormat="1" ht="23.4" customHeight="1" thickBot="1" x14ac:dyDescent="0.35">
      <c r="B49" s="34"/>
      <c r="C49" s="38"/>
      <c r="D49" s="39"/>
      <c r="E49" s="40"/>
      <c r="F49" s="41"/>
      <c r="G49" s="41"/>
      <c r="H49" s="41"/>
      <c r="I49" s="42"/>
      <c r="J49" s="34" t="str">
        <f ca="1">V49</f>
        <v>6,07·10</v>
      </c>
      <c r="K49" s="35">
        <f ca="1">W49</f>
        <v>-1</v>
      </c>
      <c r="L49" s="33" t="str">
        <f ca="1">X49</f>
        <v>s</v>
      </c>
      <c r="M49" s="31"/>
      <c r="N49" s="51" t="s">
        <v>52</v>
      </c>
      <c r="O49" s="52"/>
      <c r="Q49" s="32">
        <f ca="1">Y49*Z49</f>
        <v>607</v>
      </c>
      <c r="R49" s="33" t="str">
        <f ca="1">VLOOKUP(T49,$AE$45:$AF$54,2,FALSE)&amp;VLOOKUP(T49,$AE$45:$AG$54,3,FALSE)</f>
        <v>ms</v>
      </c>
      <c r="S49" s="34" t="str">
        <f ca="1">Y49*Z49&amp;"·10"</f>
        <v>607·10</v>
      </c>
      <c r="T49" s="35">
        <f ca="1">RANDBETWEEN(1,8)*3-12</f>
        <v>-3</v>
      </c>
      <c r="U49" s="36" t="str">
        <f ca="1">VLOOKUP(T49,$AE$45:$AG$54,3,FALSE)</f>
        <v>s</v>
      </c>
      <c r="V49" s="34" t="str">
        <f ca="1">Y49&amp;"·10"</f>
        <v>6,07·10</v>
      </c>
      <c r="W49" s="35">
        <f ca="1">T49+AA49</f>
        <v>-1</v>
      </c>
      <c r="X49" s="33" t="str">
        <f ca="1">VLOOKUP(T49,$AE$45:$AG$54,3,FALSE)</f>
        <v>s</v>
      </c>
      <c r="Y49" s="37">
        <f ca="1">ROUND(RAND()*9+1,2)</f>
        <v>6.07</v>
      </c>
      <c r="Z49" s="37">
        <f ca="1">10^AA49</f>
        <v>100</v>
      </c>
      <c r="AA49" s="37">
        <f ca="1">RANDBETWEEN(1,2)</f>
        <v>2</v>
      </c>
      <c r="AB49" s="37"/>
      <c r="AC49" s="37"/>
      <c r="AD49" s="37"/>
      <c r="AE49" s="4">
        <v>0</v>
      </c>
      <c r="AF49" s="4" t="str">
        <f>""</f>
        <v/>
      </c>
      <c r="AG49" s="4" t="s">
        <v>27</v>
      </c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37"/>
      <c r="AW49" s="37"/>
    </row>
    <row r="50" spans="1:49" ht="6.65" customHeight="1" thickBot="1" x14ac:dyDescent="0.35">
      <c r="N50" s="47"/>
      <c r="O50" s="48"/>
      <c r="AE50" s="4">
        <v>-3</v>
      </c>
      <c r="AF50" s="4" t="s">
        <v>21</v>
      </c>
      <c r="AG50" s="4" t="s">
        <v>27</v>
      </c>
    </row>
    <row r="51" spans="1:49" s="23" customFormat="1" ht="23.4" customHeight="1" thickBot="1" x14ac:dyDescent="0.4">
      <c r="B51" s="34"/>
      <c r="C51" s="38"/>
      <c r="D51" s="39"/>
      <c r="E51" s="40" t="str">
        <f ca="1">S51</f>
        <v>97,7·10</v>
      </c>
      <c r="F51" s="41"/>
      <c r="G51" s="35">
        <f ca="1">T51</f>
        <v>9</v>
      </c>
      <c r="H51" s="38" t="str">
        <f ca="1">X51</f>
        <v>Byte</v>
      </c>
      <c r="I51" s="39"/>
      <c r="J51" s="34"/>
      <c r="K51" s="35"/>
      <c r="L51" s="33"/>
      <c r="M51" s="31"/>
      <c r="N51" s="53"/>
      <c r="O51" s="54"/>
      <c r="Q51" s="32">
        <f ca="1">Y51*Z51</f>
        <v>97.699999999999989</v>
      </c>
      <c r="R51" s="33" t="str">
        <f ca="1">VLOOKUP(T51,$AE$45:$AF$54,2,FALSE)&amp;VLOOKUP(T51,$AE$45:$AG$54,3,FALSE)</f>
        <v>GByte</v>
      </c>
      <c r="S51" s="34" t="str">
        <f ca="1">Y51*Z51&amp;"·10"</f>
        <v>97,7·10</v>
      </c>
      <c r="T51" s="35">
        <f ca="1">RANDBETWEEN(1,8)*3-12</f>
        <v>9</v>
      </c>
      <c r="U51" s="36" t="str">
        <f ca="1">VLOOKUP(T51,$AE$45:$AG$54,3,FALSE)</f>
        <v>Byte</v>
      </c>
      <c r="V51" s="34" t="str">
        <f ca="1">Y51&amp;"·10"</f>
        <v>9,77·10</v>
      </c>
      <c r="W51" s="35">
        <f ca="1">T51+AA51</f>
        <v>10</v>
      </c>
      <c r="X51" s="33" t="str">
        <f ca="1">VLOOKUP(T51,$AE$45:$AG$54,3,FALSE)</f>
        <v>Byte</v>
      </c>
      <c r="Y51" s="37">
        <f ca="1">ROUND(RAND()*9+1,2)</f>
        <v>9.77</v>
      </c>
      <c r="Z51" s="37">
        <f ca="1">10^AA51</f>
        <v>10</v>
      </c>
      <c r="AA51" s="37">
        <f ca="1">RANDBETWEEN(1,2)</f>
        <v>1</v>
      </c>
      <c r="AB51" s="37"/>
      <c r="AC51" s="37"/>
      <c r="AD51" s="37"/>
      <c r="AE51" s="4">
        <v>-6</v>
      </c>
      <c r="AF51" s="43" t="s">
        <v>22</v>
      </c>
      <c r="AG51" s="4" t="s">
        <v>27</v>
      </c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</row>
    <row r="52" spans="1:49" ht="6.65" customHeight="1" thickBot="1" x14ac:dyDescent="0.35">
      <c r="N52" s="47"/>
      <c r="O52" s="48"/>
      <c r="AE52" s="4">
        <v>-9</v>
      </c>
      <c r="AF52" s="4" t="s">
        <v>24</v>
      </c>
      <c r="AG52" s="4" t="s">
        <v>27</v>
      </c>
    </row>
    <row r="53" spans="1:49" s="23" customFormat="1" ht="23.4" customHeight="1" thickBot="1" x14ac:dyDescent="0.35">
      <c r="B53" s="34">
        <f ca="1">Q53</f>
        <v>27.200000000000003</v>
      </c>
      <c r="C53" s="38" t="str">
        <f ca="1">R53</f>
        <v>GByte</v>
      </c>
      <c r="D53" s="39"/>
      <c r="E53" s="40"/>
      <c r="F53" s="41"/>
      <c r="G53" s="41"/>
      <c r="H53" s="41"/>
      <c r="I53" s="42"/>
      <c r="J53" s="34"/>
      <c r="K53" s="35"/>
      <c r="L53" s="33"/>
      <c r="M53" s="31"/>
      <c r="N53" s="53"/>
      <c r="O53" s="54"/>
      <c r="Q53" s="32">
        <f ca="1">Y53*Z53</f>
        <v>27.200000000000003</v>
      </c>
      <c r="R53" s="33" t="str">
        <f ca="1">VLOOKUP(T53,$AE$45:$AF$54,2,FALSE)&amp;VLOOKUP(T53,$AE$45:$AG$54,3,FALSE)</f>
        <v>GByte</v>
      </c>
      <c r="S53" s="34" t="str">
        <f ca="1">Y53*Z53&amp;"·10"</f>
        <v>27,2·10</v>
      </c>
      <c r="T53" s="35">
        <f ca="1">RANDBETWEEN(1,8)*3-12</f>
        <v>9</v>
      </c>
      <c r="U53" s="36" t="str">
        <f ca="1">VLOOKUP(T53,$AE$45:$AG$54,3,FALSE)</f>
        <v>Byte</v>
      </c>
      <c r="V53" s="34" t="str">
        <f ca="1">Y53&amp;"·10"</f>
        <v>2,72·10</v>
      </c>
      <c r="W53" s="35">
        <f ca="1">T53+AA53</f>
        <v>10</v>
      </c>
      <c r="X53" s="33" t="str">
        <f ca="1">VLOOKUP(T53,$AE$45:$AG$54,3,FALSE)</f>
        <v>Byte</v>
      </c>
      <c r="Y53" s="37">
        <f ca="1">ROUND(RAND()*9+1,2)</f>
        <v>2.72</v>
      </c>
      <c r="Z53" s="37">
        <f ca="1">10^AA53</f>
        <v>10</v>
      </c>
      <c r="AA53" s="37">
        <f ca="1">RANDBETWEEN(1,2)</f>
        <v>1</v>
      </c>
      <c r="AB53" s="37"/>
      <c r="AC53" s="37"/>
      <c r="AD53" s="37"/>
      <c r="AE53" s="4">
        <v>-12</v>
      </c>
      <c r="AF53" s="4" t="s">
        <v>23</v>
      </c>
      <c r="AG53" s="4" t="s">
        <v>27</v>
      </c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</row>
    <row r="54" spans="1:49" ht="6.65" customHeight="1" thickBot="1" x14ac:dyDescent="0.35">
      <c r="N54" s="49"/>
      <c r="O54" s="50"/>
      <c r="AE54" s="4">
        <v>-15</v>
      </c>
      <c r="AF54" s="4" t="s">
        <v>25</v>
      </c>
      <c r="AG54" s="4" t="s">
        <v>27</v>
      </c>
    </row>
    <row r="55" spans="1:49" s="23" customFormat="1" ht="23.4" customHeight="1" thickBot="1" x14ac:dyDescent="0.3">
      <c r="B55" s="34"/>
      <c r="C55" s="38"/>
      <c r="D55" s="39"/>
      <c r="E55" s="40"/>
      <c r="F55" s="41"/>
      <c r="G55" s="41"/>
      <c r="H55" s="41"/>
      <c r="I55" s="42"/>
      <c r="J55" s="34" t="str">
        <f ca="1">V55</f>
        <v>3,34·10</v>
      </c>
      <c r="K55" s="35">
        <f ca="1">W55</f>
        <v>8</v>
      </c>
      <c r="L55" s="33" t="str">
        <f ca="1">X55</f>
        <v>Byte</v>
      </c>
      <c r="M55" s="31"/>
      <c r="N55" s="31"/>
      <c r="O55" s="31"/>
      <c r="Q55" s="32">
        <f ca="1">Y55*Z55</f>
        <v>334</v>
      </c>
      <c r="R55" s="33" t="str">
        <f ca="1">VLOOKUP(T55,$AE$45:$AF$54,2,FALSE)&amp;VLOOKUP(T55,$AE$45:$AG$54,3,FALSE)</f>
        <v>MByte</v>
      </c>
      <c r="S55" s="34" t="str">
        <f ca="1">Y55*Z55&amp;"·10"</f>
        <v>334·10</v>
      </c>
      <c r="T55" s="35">
        <f ca="1">RANDBETWEEN(1,8)*3-12</f>
        <v>6</v>
      </c>
      <c r="U55" s="36" t="str">
        <f ca="1">VLOOKUP(T55,$AE$45:$AG$54,3,FALSE)</f>
        <v>Byte</v>
      </c>
      <c r="V55" s="34" t="str">
        <f ca="1">Y55&amp;"·10"</f>
        <v>3,34·10</v>
      </c>
      <c r="W55" s="35">
        <f ca="1">T55+AA55</f>
        <v>8</v>
      </c>
      <c r="X55" s="33" t="str">
        <f ca="1">VLOOKUP(T55,$AE$45:$AG$54,3,FALSE)</f>
        <v>Byte</v>
      </c>
      <c r="Y55" s="37">
        <f ca="1">ROUND(RAND()*9+1,2)</f>
        <v>3.34</v>
      </c>
      <c r="Z55" s="37">
        <f ca="1">10^AA55</f>
        <v>100</v>
      </c>
      <c r="AA55" s="37">
        <f ca="1">RANDBETWEEN(1,2)</f>
        <v>2</v>
      </c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</row>
    <row r="56" spans="1:49" x14ac:dyDescent="0.3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</row>
    <row r="57" spans="1:49" x14ac:dyDescent="0.3">
      <c r="A57" s="1" t="s">
        <v>53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</sheetData>
  <mergeCells count="34">
    <mergeCell ref="H6:I6"/>
    <mergeCell ref="H8:I8"/>
    <mergeCell ref="N3:O3"/>
    <mergeCell ref="N49:O49"/>
    <mergeCell ref="A57:O57"/>
    <mergeCell ref="Y6:Z6"/>
    <mergeCell ref="Q13:R13"/>
    <mergeCell ref="U13:V13"/>
    <mergeCell ref="C55:D55"/>
    <mergeCell ref="E55:I55"/>
    <mergeCell ref="C45:D45"/>
    <mergeCell ref="C47:D47"/>
    <mergeCell ref="C49:D49"/>
    <mergeCell ref="C51:D51"/>
    <mergeCell ref="E45:F45"/>
    <mergeCell ref="E51:F51"/>
    <mergeCell ref="H51:I51"/>
    <mergeCell ref="H45:I45"/>
    <mergeCell ref="E47:I47"/>
    <mergeCell ref="Y4:Z5"/>
    <mergeCell ref="A1:O1"/>
    <mergeCell ref="E49:I49"/>
    <mergeCell ref="C53:D53"/>
    <mergeCell ref="E53:I53"/>
    <mergeCell ref="J43:L43"/>
    <mergeCell ref="B43:D43"/>
    <mergeCell ref="B6:C6"/>
    <mergeCell ref="E43:I43"/>
    <mergeCell ref="W20:X20"/>
    <mergeCell ref="U15:V15"/>
    <mergeCell ref="Q15:R15"/>
    <mergeCell ref="Q20:R20"/>
    <mergeCell ref="T20:U20"/>
    <mergeCell ref="B8:C8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71"/>
  <sheetViews>
    <sheetView topLeftCell="A39" workbookViewId="0">
      <selection activeCell="H72" sqref="H72"/>
    </sheetView>
  </sheetViews>
  <sheetFormatPr baseColWidth="10" defaultRowHeight="12.5" x14ac:dyDescent="0.25"/>
  <cols>
    <col min="4" max="4" width="16.54296875" customWidth="1"/>
  </cols>
  <sheetData>
    <row r="2" spans="2:5" x14ac:dyDescent="0.25">
      <c r="B2">
        <f ca="1">ROUND((RAND())*5+2,0)</f>
        <v>5</v>
      </c>
      <c r="C2">
        <f ca="1">ROUND((RAND())*5+2,0)</f>
        <v>6</v>
      </c>
      <c r="D2">
        <f ca="1">B2/10^C2</f>
        <v>5.0000000000000004E-6</v>
      </c>
      <c r="E2">
        <f ca="1">-C2</f>
        <v>-6</v>
      </c>
    </row>
    <row r="3" spans="2:5" x14ac:dyDescent="0.25">
      <c r="B3">
        <f ca="1">ROUND((RAND())*5+2,0)</f>
        <v>4</v>
      </c>
      <c r="C3">
        <f ca="1">ROUND((RAND())*5+2,0)</f>
        <v>3</v>
      </c>
      <c r="D3">
        <f ca="1">B3/10^C3</f>
        <v>4.0000000000000001E-3</v>
      </c>
      <c r="E3">
        <f ca="1">-C3</f>
        <v>-3</v>
      </c>
    </row>
    <row r="4" spans="2:5" x14ac:dyDescent="0.25">
      <c r="B4">
        <f ca="1">ROUND((RAND())*5+2,0)</f>
        <v>3</v>
      </c>
      <c r="C4">
        <f ca="1">ROUND((RAND())*5+5,0)</f>
        <v>8</v>
      </c>
      <c r="D4">
        <f ca="1">B4*10^C4</f>
        <v>300000000</v>
      </c>
      <c r="E4">
        <f ca="1">C4</f>
        <v>8</v>
      </c>
    </row>
    <row r="5" spans="2:5" x14ac:dyDescent="0.25">
      <c r="B5">
        <f ca="1">ROUND((RAND())*5+2,0)</f>
        <v>2</v>
      </c>
      <c r="C5">
        <f ca="1">ROUND((RAND())*5+5,0)</f>
        <v>10</v>
      </c>
      <c r="D5">
        <f ca="1">B5*10^C5</f>
        <v>20000000000</v>
      </c>
      <c r="E5">
        <f ca="1">C5</f>
        <v>10</v>
      </c>
    </row>
    <row r="6" spans="2:5" x14ac:dyDescent="0.25">
      <c r="B6">
        <f t="shared" ref="B6:B17" ca="1" si="0">ROUND(RAND()*900,0)/100+1</f>
        <v>3.68</v>
      </c>
      <c r="C6">
        <f ca="1">ROUND((RAND())*5+2,0)</f>
        <v>6</v>
      </c>
      <c r="D6">
        <f ca="1">B6/10^C6</f>
        <v>3.6800000000000003E-6</v>
      </c>
      <c r="E6">
        <f ca="1">-C6</f>
        <v>-6</v>
      </c>
    </row>
    <row r="7" spans="2:5" x14ac:dyDescent="0.25">
      <c r="B7">
        <f t="shared" ca="1" si="0"/>
        <v>1.8199999999999998</v>
      </c>
      <c r="C7">
        <f ca="1">ROUND((RAND())*5+2,0)</f>
        <v>2</v>
      </c>
      <c r="D7">
        <f ca="1">B7/10^C7</f>
        <v>1.8199999999999997E-2</v>
      </c>
      <c r="E7">
        <f ca="1">-C7</f>
        <v>-2</v>
      </c>
    </row>
    <row r="8" spans="2:5" x14ac:dyDescent="0.25">
      <c r="B8">
        <f t="shared" ca="1" si="0"/>
        <v>6.85</v>
      </c>
      <c r="C8">
        <f ca="1">ROUND((RAND())*5+5,0)</f>
        <v>8</v>
      </c>
      <c r="D8">
        <f ca="1">B8*10^C8</f>
        <v>685000000</v>
      </c>
      <c r="E8">
        <f ca="1">C8</f>
        <v>8</v>
      </c>
    </row>
    <row r="9" spans="2:5" x14ac:dyDescent="0.25">
      <c r="B9">
        <f t="shared" ca="1" si="0"/>
        <v>7.26</v>
      </c>
      <c r="C9">
        <f ca="1">ROUND((RAND())*5+5,0)</f>
        <v>10</v>
      </c>
      <c r="D9">
        <f ca="1">B9*10^C9</f>
        <v>72600000000</v>
      </c>
      <c r="E9">
        <f ca="1">C9</f>
        <v>10</v>
      </c>
    </row>
    <row r="10" spans="2:5" x14ac:dyDescent="0.25">
      <c r="B10">
        <f t="shared" ca="1" si="0"/>
        <v>4.7699999999999996</v>
      </c>
      <c r="C10">
        <f ca="1">ROUND((RAND())*5+2,0)</f>
        <v>3</v>
      </c>
      <c r="D10">
        <f ca="1">B10/10^C10</f>
        <v>4.7699999999999999E-3</v>
      </c>
      <c r="E10">
        <f ca="1">-C10</f>
        <v>-3</v>
      </c>
    </row>
    <row r="11" spans="2:5" x14ac:dyDescent="0.25">
      <c r="B11">
        <f t="shared" ca="1" si="0"/>
        <v>1.31</v>
      </c>
      <c r="C11">
        <f ca="1">ROUND((RAND())*5+2,0)</f>
        <v>2</v>
      </c>
      <c r="D11">
        <f ca="1">B11/10^C11</f>
        <v>1.3100000000000001E-2</v>
      </c>
      <c r="E11">
        <f ca="1">-C11</f>
        <v>-2</v>
      </c>
    </row>
    <row r="12" spans="2:5" x14ac:dyDescent="0.25">
      <c r="B12">
        <f t="shared" ca="1" si="0"/>
        <v>5.87</v>
      </c>
      <c r="C12">
        <f ca="1">ROUND((RAND())*5+5,0)</f>
        <v>6</v>
      </c>
      <c r="D12">
        <f ca="1">B12*10^C12</f>
        <v>5870000</v>
      </c>
      <c r="E12">
        <f ca="1">C12</f>
        <v>6</v>
      </c>
    </row>
    <row r="13" spans="2:5" x14ac:dyDescent="0.25">
      <c r="B13">
        <f t="shared" ca="1" si="0"/>
        <v>1.26</v>
      </c>
      <c r="C13">
        <f ca="1">ROUND((RAND())*5+5,0)</f>
        <v>6</v>
      </c>
      <c r="D13">
        <f ca="1">B13*10^C13</f>
        <v>1260000</v>
      </c>
      <c r="E13">
        <f ca="1">C13</f>
        <v>6</v>
      </c>
    </row>
    <row r="14" spans="2:5" x14ac:dyDescent="0.25">
      <c r="B14">
        <f t="shared" ca="1" si="0"/>
        <v>7.09</v>
      </c>
      <c r="C14">
        <f ca="1">ROUND((RAND())*5+2,0)</f>
        <v>4</v>
      </c>
      <c r="D14">
        <f ca="1">B14/10^C14</f>
        <v>7.0899999999999999E-4</v>
      </c>
      <c r="E14">
        <f ca="1">-C14</f>
        <v>-4</v>
      </c>
    </row>
    <row r="15" spans="2:5" x14ac:dyDescent="0.25">
      <c r="B15">
        <f t="shared" ca="1" si="0"/>
        <v>7.94</v>
      </c>
      <c r="C15">
        <f ca="1">ROUND((RAND())*5+2,0)</f>
        <v>7</v>
      </c>
      <c r="D15">
        <f ca="1">B15/10^C15</f>
        <v>7.9400000000000004E-7</v>
      </c>
      <c r="E15">
        <f ca="1">-C15</f>
        <v>-7</v>
      </c>
    </row>
    <row r="16" spans="2:5" x14ac:dyDescent="0.25">
      <c r="B16">
        <f t="shared" ca="1" si="0"/>
        <v>2.88</v>
      </c>
      <c r="C16">
        <f ca="1">ROUND((RAND())*5+5,0)</f>
        <v>10</v>
      </c>
      <c r="D16">
        <f ca="1">B16*10^C16</f>
        <v>28800000000</v>
      </c>
      <c r="E16">
        <f ca="1">C16</f>
        <v>10</v>
      </c>
    </row>
    <row r="17" spans="2:5" x14ac:dyDescent="0.25">
      <c r="B17">
        <f t="shared" ca="1" si="0"/>
        <v>4.4000000000000004</v>
      </c>
      <c r="C17">
        <f ca="1">ROUND((RAND())*5+5,0)</f>
        <v>9</v>
      </c>
      <c r="D17">
        <f ca="1">B17*10^C17</f>
        <v>4400000000</v>
      </c>
      <c r="E17">
        <f ca="1">C17</f>
        <v>9</v>
      </c>
    </row>
    <row r="20" spans="2:5" x14ac:dyDescent="0.25">
      <c r="B20">
        <f t="shared" ref="B20:C25" ca="1" si="1">ROUND((RAND())*5+2,0)</f>
        <v>3</v>
      </c>
      <c r="C20">
        <f ca="1">ROUND((RAND())*5+2,0)</f>
        <v>6</v>
      </c>
      <c r="D20">
        <f ca="1">B20/10^C20</f>
        <v>3.0000000000000001E-6</v>
      </c>
      <c r="E20">
        <f ca="1">-C20</f>
        <v>-6</v>
      </c>
    </row>
    <row r="21" spans="2:5" x14ac:dyDescent="0.25">
      <c r="B21">
        <f t="shared" ca="1" si="1"/>
        <v>3</v>
      </c>
      <c r="C21">
        <f t="shared" ca="1" si="1"/>
        <v>2</v>
      </c>
      <c r="D21">
        <f ca="1">B21/10^C21</f>
        <v>0.03</v>
      </c>
      <c r="E21">
        <f ca="1">-C21</f>
        <v>-2</v>
      </c>
    </row>
    <row r="22" spans="2:5" x14ac:dyDescent="0.25">
      <c r="B22">
        <f t="shared" ca="1" si="1"/>
        <v>5</v>
      </c>
      <c r="C22">
        <f ca="1">ROUND((RAND())*5+5,0)</f>
        <v>10</v>
      </c>
      <c r="D22">
        <f ca="1">B22*10^C22</f>
        <v>50000000000</v>
      </c>
      <c r="E22">
        <f ca="1">C22</f>
        <v>10</v>
      </c>
    </row>
    <row r="23" spans="2:5" x14ac:dyDescent="0.25">
      <c r="B23">
        <f t="shared" ca="1" si="1"/>
        <v>4</v>
      </c>
      <c r="C23">
        <f ca="1">ROUND((RAND())*5+5,0)</f>
        <v>6</v>
      </c>
      <c r="D23">
        <f ca="1">B23*10^C23</f>
        <v>4000000</v>
      </c>
      <c r="E23">
        <f ca="1">C23</f>
        <v>6</v>
      </c>
    </row>
    <row r="24" spans="2:5" x14ac:dyDescent="0.25">
      <c r="B24">
        <f ca="1">ROUND(RAND()*900,0)/100+1</f>
        <v>4.33</v>
      </c>
      <c r="C24">
        <f ca="1">ROUND((RAND())*5+2,0)</f>
        <v>5</v>
      </c>
      <c r="D24">
        <f ca="1">B24/10^C24</f>
        <v>4.3300000000000002E-5</v>
      </c>
      <c r="E24">
        <f ca="1">-C24</f>
        <v>-5</v>
      </c>
    </row>
    <row r="25" spans="2:5" x14ac:dyDescent="0.25">
      <c r="B25">
        <f ca="1">ROUND(RAND()*900,0)/100+1</f>
        <v>7.36</v>
      </c>
      <c r="C25">
        <f t="shared" ca="1" si="1"/>
        <v>2</v>
      </c>
      <c r="D25">
        <f ca="1">B25/10^C25</f>
        <v>7.3599999999999999E-2</v>
      </c>
      <c r="E25">
        <f ca="1">-C25</f>
        <v>-2</v>
      </c>
    </row>
    <row r="26" spans="2:5" x14ac:dyDescent="0.25">
      <c r="B26">
        <f ca="1">ROUND(RAND()*900,0)/100+1</f>
        <v>5.12</v>
      </c>
      <c r="C26">
        <f ca="1">ROUND((RAND())*5+5,0)</f>
        <v>7</v>
      </c>
      <c r="D26">
        <f ca="1">B26*10^C26</f>
        <v>51200000</v>
      </c>
      <c r="E26">
        <f ca="1">C26</f>
        <v>7</v>
      </c>
    </row>
    <row r="27" spans="2:5" x14ac:dyDescent="0.25">
      <c r="B27">
        <f ca="1">ROUND(RAND()*900,0)/100+1</f>
        <v>9.7100000000000009</v>
      </c>
      <c r="C27">
        <f ca="1">ROUND((RAND())*5+5,0)</f>
        <v>9</v>
      </c>
      <c r="D27">
        <f ca="1">B27*10^C27</f>
        <v>9710000000</v>
      </c>
      <c r="E27">
        <f ca="1">C27</f>
        <v>9</v>
      </c>
    </row>
    <row r="28" spans="2:5" x14ac:dyDescent="0.25">
      <c r="B28">
        <v>1</v>
      </c>
      <c r="C28">
        <f ca="1">ROUND((RAND())*5+2,0)</f>
        <v>6</v>
      </c>
      <c r="D28">
        <f ca="1">B28/10^C28</f>
        <v>9.9999999999999995E-7</v>
      </c>
      <c r="E28">
        <f ca="1">-C28</f>
        <v>-6</v>
      </c>
    </row>
    <row r="29" spans="2:5" x14ac:dyDescent="0.25">
      <c r="B29">
        <v>1</v>
      </c>
      <c r="C29">
        <f ca="1">ROUND((RAND())*5+2,0)</f>
        <v>4</v>
      </c>
      <c r="D29">
        <f ca="1">B29/10^C29</f>
        <v>1E-4</v>
      </c>
      <c r="E29">
        <f ca="1">-C29</f>
        <v>-4</v>
      </c>
    </row>
    <row r="30" spans="2:5" x14ac:dyDescent="0.25">
      <c r="B30">
        <v>1</v>
      </c>
      <c r="C30">
        <f ca="1">ROUND((RAND())*5+5,0)</f>
        <v>8</v>
      </c>
      <c r="D30">
        <f ca="1">B30*10^C30</f>
        <v>100000000</v>
      </c>
      <c r="E30">
        <f ca="1">C30</f>
        <v>8</v>
      </c>
    </row>
    <row r="31" spans="2:5" x14ac:dyDescent="0.25">
      <c r="B31">
        <v>1</v>
      </c>
      <c r="C31">
        <f ca="1">ROUND((RAND())*5+5,0)</f>
        <v>7</v>
      </c>
      <c r="D31">
        <f ca="1">B31*10^C31</f>
        <v>10000000</v>
      </c>
      <c r="E31">
        <f ca="1">C31</f>
        <v>7</v>
      </c>
    </row>
    <row r="32" spans="2:5" x14ac:dyDescent="0.25">
      <c r="B32">
        <f ca="1">ROUND(RAND()*900,0)/100+1</f>
        <v>5.94</v>
      </c>
      <c r="C32">
        <f ca="1">ROUND((RAND())*5+2,0)</f>
        <v>6</v>
      </c>
      <c r="D32">
        <f ca="1">B32/10^C32</f>
        <v>5.9400000000000007E-6</v>
      </c>
      <c r="E32">
        <f ca="1">-C32</f>
        <v>-6</v>
      </c>
    </row>
    <row r="33" spans="1:6" x14ac:dyDescent="0.25">
      <c r="B33">
        <f ca="1">ROUND(RAND()*900,0)/100+1</f>
        <v>6.11</v>
      </c>
      <c r="C33">
        <f ca="1">ROUND((RAND())*5+2,0)</f>
        <v>6</v>
      </c>
      <c r="D33">
        <f ca="1">B33/10^C33</f>
        <v>6.1099999999999999E-6</v>
      </c>
      <c r="E33">
        <f ca="1">-C33</f>
        <v>-6</v>
      </c>
    </row>
    <row r="34" spans="1:6" x14ac:dyDescent="0.25">
      <c r="B34">
        <f ca="1">ROUND(RAND()*900,0)/100+1</f>
        <v>7.09</v>
      </c>
      <c r="C34">
        <f ca="1">ROUND((RAND())*5+5,0)</f>
        <v>5</v>
      </c>
      <c r="D34">
        <f ca="1">B34*10^C34</f>
        <v>709000</v>
      </c>
      <c r="E34">
        <f ca="1">C34</f>
        <v>5</v>
      </c>
    </row>
    <row r="35" spans="1:6" x14ac:dyDescent="0.25">
      <c r="B35">
        <f ca="1">ROUND(RAND()*900,0)/100+1</f>
        <v>5.6</v>
      </c>
      <c r="C35">
        <f ca="1">ROUND((RAND())*5+5,0)</f>
        <v>6</v>
      </c>
      <c r="D35">
        <f ca="1">B35*10^C35</f>
        <v>5600000</v>
      </c>
      <c r="E35">
        <f ca="1">C35</f>
        <v>6</v>
      </c>
    </row>
    <row r="38" spans="1:6" x14ac:dyDescent="0.25">
      <c r="A38">
        <v>0</v>
      </c>
      <c r="B38">
        <f ca="1">ROUND((RAND())*2+2,0)</f>
        <v>3</v>
      </c>
      <c r="C38">
        <f ca="1">ROUND((RAND())*1+2,0)</f>
        <v>3</v>
      </c>
      <c r="D38" t="str">
        <f ca="1">"(-"&amp;B38&amp;")"&amp;F38</f>
        <v>(-3)³</v>
      </c>
      <c r="E38">
        <f ca="1">(-B38)^C38</f>
        <v>-27</v>
      </c>
      <c r="F38" t="str">
        <f ca="1">IF(C38=3,"³","²")</f>
        <v>³</v>
      </c>
    </row>
    <row r="39" spans="1:6" x14ac:dyDescent="0.25">
      <c r="A39">
        <v>1</v>
      </c>
      <c r="B39">
        <f t="shared" ref="B39:B46" ca="1" si="2">ROUND((RAND())*2+2,0)</f>
        <v>2</v>
      </c>
      <c r="C39">
        <f ca="1">ROUND((RAND())*1+2,0)</f>
        <v>2</v>
      </c>
      <c r="D39" t="str">
        <f ca="1">"-"&amp;B39&amp;F39</f>
        <v>-2²</v>
      </c>
      <c r="E39">
        <f ca="1">-((B39)^C39)</f>
        <v>-4</v>
      </c>
      <c r="F39" t="str">
        <f ca="1">IF(C39=3,"³","²")</f>
        <v>²</v>
      </c>
    </row>
    <row r="40" spans="1:6" x14ac:dyDescent="0.25">
      <c r="A40">
        <v>2</v>
      </c>
      <c r="B40">
        <f t="shared" ca="1" si="2"/>
        <v>4</v>
      </c>
      <c r="C40">
        <f ca="1">ROUND((RAND())*1+2,0)</f>
        <v>2</v>
      </c>
      <c r="D40" t="str">
        <f ca="1">"-(-"&amp;B40&amp;")"&amp;F40</f>
        <v>-(-4)²</v>
      </c>
      <c r="E40">
        <f ca="1">-((-B40)^C40)</f>
        <v>-16</v>
      </c>
      <c r="F40" t="str">
        <f ca="1">IF(C40=3,"³","²")</f>
        <v>²</v>
      </c>
    </row>
    <row r="42" spans="1:6" x14ac:dyDescent="0.25">
      <c r="A42">
        <f ca="1">ROUND((RAND())*3-0.5,0)</f>
        <v>1</v>
      </c>
      <c r="B42">
        <f ca="1">VLOOKUP(A42,A38:E40,2)</f>
        <v>2</v>
      </c>
      <c r="C42">
        <f ca="1">VLOOKUP(A42,A38:E40,3)</f>
        <v>2</v>
      </c>
      <c r="D42" t="str">
        <f ca="1">VLOOKUP(A42,A38:E40,4)</f>
        <v>-2²</v>
      </c>
      <c r="E42">
        <f ca="1">VLOOKUP(A42,A38:E40,5)</f>
        <v>-4</v>
      </c>
    </row>
    <row r="44" spans="1:6" x14ac:dyDescent="0.25">
      <c r="A44">
        <v>0</v>
      </c>
      <c r="B44">
        <f ca="1">ROUND((RAND())*2+2,0)</f>
        <v>3</v>
      </c>
      <c r="C44">
        <f ca="1">ROUND((RAND())*1+2,0)</f>
        <v>3</v>
      </c>
      <c r="D44" t="str">
        <f ca="1">"(-"&amp;B44&amp;")"&amp;F44</f>
        <v>(-3)³</v>
      </c>
      <c r="E44">
        <f ca="1">(-B44)^C44</f>
        <v>-27</v>
      </c>
      <c r="F44" t="str">
        <f ca="1">IF(C44=3,"³","²")</f>
        <v>³</v>
      </c>
    </row>
    <row r="45" spans="1:6" x14ac:dyDescent="0.25">
      <c r="A45">
        <v>1</v>
      </c>
      <c r="B45">
        <f t="shared" ca="1" si="2"/>
        <v>3</v>
      </c>
      <c r="C45">
        <f ca="1">ROUND((RAND())*1+2,0)</f>
        <v>2</v>
      </c>
      <c r="D45" t="str">
        <f ca="1">"-"&amp;B45&amp;F45</f>
        <v>-3²</v>
      </c>
      <c r="E45">
        <f ca="1">-((B45)^C45)</f>
        <v>-9</v>
      </c>
      <c r="F45" t="str">
        <f ca="1">IF(C45=3,"³","²")</f>
        <v>²</v>
      </c>
    </row>
    <row r="46" spans="1:6" x14ac:dyDescent="0.25">
      <c r="A46">
        <v>2</v>
      </c>
      <c r="B46">
        <f t="shared" ca="1" si="2"/>
        <v>2</v>
      </c>
      <c r="C46">
        <f ca="1">ROUND((RAND())*1+2,0)</f>
        <v>2</v>
      </c>
      <c r="D46" t="str">
        <f ca="1">"-(-"&amp;B46&amp;")"&amp;F46</f>
        <v>-(-2)²</v>
      </c>
      <c r="E46">
        <f ca="1">-((-B46)^C46)</f>
        <v>-4</v>
      </c>
      <c r="F46" t="str">
        <f ca="1">IF(C46=3,"³","²")</f>
        <v>²</v>
      </c>
    </row>
    <row r="48" spans="1:6" x14ac:dyDescent="0.25">
      <c r="A48">
        <f ca="1">MOD(A42+1,3)</f>
        <v>2</v>
      </c>
      <c r="B48">
        <f ca="1">VLOOKUP(A48,A44:E46,2)</f>
        <v>2</v>
      </c>
      <c r="C48">
        <f ca="1">VLOOKUP(A48,A44:E46,3)</f>
        <v>2</v>
      </c>
      <c r="D48" t="str">
        <f ca="1">VLOOKUP(A48,A44:E46,4)</f>
        <v>-(-2)²</v>
      </c>
      <c r="E48">
        <f ca="1">VLOOKUP(A48,A44:E46,5)</f>
        <v>-4</v>
      </c>
    </row>
    <row r="50" spans="1:6" x14ac:dyDescent="0.25">
      <c r="A50">
        <v>0</v>
      </c>
      <c r="B50">
        <f ca="1">ROUND((RAND())*2+2,0)</f>
        <v>2</v>
      </c>
      <c r="C50">
        <f ca="1">ROUND((RAND())*1+2,0)</f>
        <v>2</v>
      </c>
      <c r="D50" t="str">
        <f ca="1">"(-"&amp;B50&amp;")"&amp;F50</f>
        <v>(-2)²</v>
      </c>
      <c r="E50">
        <f ca="1">(-B50)^C50</f>
        <v>4</v>
      </c>
      <c r="F50" t="str">
        <f ca="1">IF(C50=3,"³","²")</f>
        <v>²</v>
      </c>
    </row>
    <row r="51" spans="1:6" x14ac:dyDescent="0.25">
      <c r="A51">
        <v>1</v>
      </c>
      <c r="B51">
        <f ca="1">ROUND((RAND())*2+2,0)</f>
        <v>3</v>
      </c>
      <c r="C51">
        <f ca="1">ROUND((RAND())*1+2,0)</f>
        <v>2</v>
      </c>
      <c r="D51" t="str">
        <f ca="1">"-"&amp;B51&amp;F51</f>
        <v>-3²</v>
      </c>
      <c r="E51">
        <f ca="1">-((B51)^C51)</f>
        <v>-9</v>
      </c>
      <c r="F51" t="str">
        <f ca="1">IF(C51=3,"³","²")</f>
        <v>²</v>
      </c>
    </row>
    <row r="52" spans="1:6" x14ac:dyDescent="0.25">
      <c r="A52">
        <v>2</v>
      </c>
      <c r="B52">
        <f ca="1">ROUND((RAND())*2+2,0)</f>
        <v>2</v>
      </c>
      <c r="C52">
        <f ca="1">ROUND((RAND())*1+2,0)</f>
        <v>3</v>
      </c>
      <c r="D52" t="str">
        <f ca="1">"-(-"&amp;B52&amp;")"&amp;F52</f>
        <v>-(-2)³</v>
      </c>
      <c r="E52">
        <f ca="1">-((-B52)^C52)</f>
        <v>8</v>
      </c>
      <c r="F52" t="str">
        <f ca="1">IF(C52=3,"³","²")</f>
        <v>³</v>
      </c>
    </row>
    <row r="54" spans="1:6" x14ac:dyDescent="0.25">
      <c r="A54">
        <f ca="1">MOD(A48+1,3)</f>
        <v>0</v>
      </c>
      <c r="B54">
        <f ca="1">VLOOKUP(A54,A50:E52,2)</f>
        <v>2</v>
      </c>
      <c r="C54">
        <f ca="1">VLOOKUP(A54,A50:E52,3)</f>
        <v>2</v>
      </c>
      <c r="D54" t="str">
        <f ca="1">VLOOKUP(A54,A50:E52,4)</f>
        <v>(-2)²</v>
      </c>
      <c r="E54">
        <f ca="1">VLOOKUP(A54,A50:E52,5)</f>
        <v>4</v>
      </c>
    </row>
    <row r="57" spans="1:6" x14ac:dyDescent="0.25">
      <c r="A57">
        <v>0</v>
      </c>
      <c r="B57">
        <f ca="1">ROUND((RAND())*2+2,0)</f>
        <v>4</v>
      </c>
      <c r="C57">
        <v>2</v>
      </c>
      <c r="D57" t="str">
        <f ca="1">"-"&amp;B57&amp;F57</f>
        <v>-4²</v>
      </c>
      <c r="E57">
        <f ca="1">(-B57)^C57</f>
        <v>16</v>
      </c>
      <c r="F57" t="str">
        <f>IF(C57=3,"³","²")</f>
        <v>²</v>
      </c>
    </row>
    <row r="58" spans="1:6" x14ac:dyDescent="0.25">
      <c r="A58">
        <v>1</v>
      </c>
      <c r="B58">
        <f ca="1">ROUND((RAND())*2+2,0)</f>
        <v>3</v>
      </c>
      <c r="C58">
        <v>3</v>
      </c>
      <c r="D58" t="str">
        <f ca="1">"-"&amp;B58&amp;F58</f>
        <v>-3³</v>
      </c>
      <c r="E58">
        <f ca="1">-((B58)^C58)</f>
        <v>-27</v>
      </c>
      <c r="F58" t="str">
        <f>IF(C58=3,"³","²")</f>
        <v>³</v>
      </c>
    </row>
    <row r="61" spans="1:6" x14ac:dyDescent="0.25">
      <c r="A61">
        <f ca="1">ROUND((RAND()),0)</f>
        <v>0</v>
      </c>
      <c r="B61">
        <f ca="1">VLOOKUP($A61,$A$57:$F$59,2)</f>
        <v>4</v>
      </c>
      <c r="C61">
        <f ca="1">VLOOKUP($A61,$A$57:$F$59,3)</f>
        <v>2</v>
      </c>
      <c r="D61" t="str">
        <f ca="1">VLOOKUP($A61,$A$57:$F$59,4)</f>
        <v>-4²</v>
      </c>
      <c r="E61">
        <f ca="1">VLOOKUP($A61,$A$57:$F$59,5)</f>
        <v>16</v>
      </c>
    </row>
    <row r="62" spans="1:6" x14ac:dyDescent="0.25">
      <c r="A62">
        <f ca="1">MOD(A61+1,2)</f>
        <v>1</v>
      </c>
      <c r="B62">
        <f ca="1">VLOOKUP(A62,$A$57:$F$59,2)</f>
        <v>3</v>
      </c>
      <c r="C62">
        <f ca="1">VLOOKUP($A62,$A$57:$F$59,3)</f>
        <v>3</v>
      </c>
      <c r="D62" t="str">
        <f ca="1">VLOOKUP($A62,$A$57:$F$59,4)</f>
        <v>-3³</v>
      </c>
      <c r="E62">
        <f ca="1">VLOOKUP($A62,$A$57:$F$59,5)</f>
        <v>-27</v>
      </c>
    </row>
    <row r="64" spans="1:6" x14ac:dyDescent="0.25">
      <c r="A64">
        <v>0</v>
      </c>
      <c r="B64">
        <v>2</v>
      </c>
      <c r="C64">
        <v>3</v>
      </c>
      <c r="D64">
        <f ca="1">ROUND((RAND())*5+2,0)</f>
        <v>4</v>
      </c>
      <c r="E64">
        <f ca="1">ROUND((RAND())*5+2,0)</f>
        <v>6</v>
      </c>
    </row>
    <row r="65" spans="1:9" x14ac:dyDescent="0.25">
      <c r="A65">
        <v>1</v>
      </c>
      <c r="B65">
        <v>3</v>
      </c>
      <c r="C65">
        <v>2</v>
      </c>
      <c r="D65">
        <f t="shared" ref="D65:E67" ca="1" si="3">ROUND((RAND())*5+2,0)</f>
        <v>3</v>
      </c>
      <c r="E65">
        <f t="shared" ca="1" si="3"/>
        <v>4</v>
      </c>
    </row>
    <row r="66" spans="1:9" x14ac:dyDescent="0.25">
      <c r="A66">
        <v>2</v>
      </c>
      <c r="B66">
        <v>2</v>
      </c>
      <c r="C66">
        <v>4</v>
      </c>
      <c r="D66">
        <f t="shared" ca="1" si="3"/>
        <v>5</v>
      </c>
      <c r="E66">
        <f t="shared" ca="1" si="3"/>
        <v>6</v>
      </c>
    </row>
    <row r="67" spans="1:9" x14ac:dyDescent="0.25">
      <c r="A67">
        <v>3</v>
      </c>
      <c r="B67">
        <v>4</v>
      </c>
      <c r="C67">
        <v>2</v>
      </c>
      <c r="D67">
        <f t="shared" ca="1" si="3"/>
        <v>6</v>
      </c>
      <c r="E67">
        <f t="shared" ca="1" si="3"/>
        <v>7</v>
      </c>
    </row>
    <row r="69" spans="1:9" x14ac:dyDescent="0.25">
      <c r="A69">
        <f ca="1">ROUND((RAND())*4-0.5,0)</f>
        <v>0</v>
      </c>
      <c r="B69">
        <f ca="1">VLOOKUP($A69,$A$64:$F$67,2)</f>
        <v>2</v>
      </c>
      <c r="C69">
        <f ca="1">VLOOKUP($A69,$A$64:$F$67,3)</f>
        <v>3</v>
      </c>
      <c r="D69">
        <f ca="1">VLOOKUP($A69,$A$64:$F$67,4)</f>
        <v>4</v>
      </c>
      <c r="E69">
        <f ca="1">VLOOKUP($A69,$A$64:$F$67,5)</f>
        <v>6</v>
      </c>
      <c r="F69">
        <f ca="1">VLOOKUP($A69,$A$64:$F$67,2)</f>
        <v>2</v>
      </c>
    </row>
    <row r="70" spans="1:9" x14ac:dyDescent="0.25">
      <c r="A70">
        <f ca="1">MOD(A69+1,4)</f>
        <v>1</v>
      </c>
      <c r="B70">
        <f ca="1">VLOOKUP($A70,$A$64:$F$67,2)</f>
        <v>3</v>
      </c>
      <c r="C70">
        <f ca="1">VLOOKUP($A70,$A$64:$F$67,3)</f>
        <v>2</v>
      </c>
      <c r="D70">
        <f ca="1">VLOOKUP($A70,$A$64:$F$67,4)</f>
        <v>3</v>
      </c>
      <c r="E70">
        <f ca="1">VLOOKUP($A70,$A$64:$F$67,5)</f>
        <v>4</v>
      </c>
      <c r="F70">
        <f ca="1">VLOOKUP($A70,$A$64:$F$67,2)</f>
        <v>3</v>
      </c>
      <c r="H70">
        <f ca="1">ROUND((RAND())*5+2,0)</f>
        <v>5</v>
      </c>
      <c r="I70">
        <f ca="1">ROUND((RAND()),0)</f>
        <v>1</v>
      </c>
    </row>
    <row r="71" spans="1:9" x14ac:dyDescent="0.25">
      <c r="A71">
        <f ca="1">MOD(A70+1,4)</f>
        <v>2</v>
      </c>
      <c r="B71">
        <f ca="1">VLOOKUP($A71,$A$64:$F$67,2)</f>
        <v>2</v>
      </c>
      <c r="C71">
        <f ca="1">VLOOKUP($A71,$A$64:$F$67,3)</f>
        <v>4</v>
      </c>
      <c r="D71">
        <f ca="1">VLOOKUP($A71,$A$64:$F$67,4)</f>
        <v>5</v>
      </c>
      <c r="E71">
        <f ca="1">VLOOKUP($A71,$A$64:$F$67,5)</f>
        <v>6</v>
      </c>
      <c r="F71">
        <f ca="1">VLOOKUP($A71,$A$64:$F$67,2)</f>
        <v>2</v>
      </c>
      <c r="H71">
        <f ca="1">IF(I70=1,H70,-H70)</f>
        <v>5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Arbeitsblatt</vt:lpstr>
      <vt:lpstr>Daten</vt:lpstr>
      <vt:lpstr>Arbeitsblatt!Druckbereich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</dc:creator>
  <cp:lastModifiedBy>Stefan Müller</cp:lastModifiedBy>
  <cp:lastPrinted>2022-05-02T14:17:22Z</cp:lastPrinted>
  <dcterms:created xsi:type="dcterms:W3CDTF">2009-10-31T17:57:57Z</dcterms:created>
  <dcterms:modified xsi:type="dcterms:W3CDTF">2022-05-02T14:17:24Z</dcterms:modified>
</cp:coreProperties>
</file>