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247D235B-E0FC-49A1-A817-50B73DE716B2}" xr6:coauthVersionLast="47" xr6:coauthVersionMax="47" xr10:uidLastSave="{00000000-0000-0000-0000-000000000000}"/>
  <bookViews>
    <workbookView xWindow="-110" yWindow="-110" windowWidth="19420" windowHeight="10560" xr2:uid="{49405879-1A2A-4047-A848-E726E175FF4D}"/>
  </bookViews>
  <sheets>
    <sheet name="Tabelle1" sheetId="1" r:id="rId1"/>
    <sheet name="Tabelle2" sheetId="2" r:id="rId2"/>
  </sheets>
  <definedNames>
    <definedName name="_xlnm.Print_Area" localSheetId="0">Tabelle1!$A$1:$P$84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2" l="1"/>
  <c r="K3" i="2"/>
  <c r="K2" i="2"/>
  <c r="O4" i="2"/>
  <c r="O3" i="2"/>
  <c r="O2" i="2"/>
  <c r="B4" i="2"/>
  <c r="G4" i="2"/>
  <c r="G3" i="2"/>
  <c r="I3" i="2" s="1"/>
  <c r="G2" i="2"/>
  <c r="X3" i="2"/>
  <c r="X4" i="2" s="1"/>
  <c r="X5" i="2" s="1"/>
  <c r="E4" i="2"/>
  <c r="C4" i="2"/>
  <c r="D4" i="2" s="1"/>
  <c r="E3" i="2"/>
  <c r="C3" i="2"/>
  <c r="D3" i="2" s="1"/>
  <c r="B3" i="2"/>
  <c r="B2" i="2"/>
  <c r="E2" i="2"/>
  <c r="V3" i="2"/>
  <c r="V4" i="2" s="1"/>
  <c r="V5" i="2" s="1"/>
  <c r="V6" i="2" s="1"/>
  <c r="V7" i="2" s="1"/>
  <c r="V8" i="2" s="1"/>
  <c r="V9" i="2" s="1"/>
  <c r="V10" i="2" s="1"/>
  <c r="V11" i="2" s="1"/>
  <c r="C2" i="2"/>
  <c r="D2" i="2" s="1"/>
  <c r="M3" i="2" l="1"/>
  <c r="J3" i="2"/>
  <c r="P3" i="2" s="1"/>
  <c r="H3" i="2"/>
  <c r="F3" i="2"/>
  <c r="F2" i="2"/>
  <c r="H4" i="2"/>
  <c r="F4" i="2"/>
  <c r="I2" i="2"/>
  <c r="H2" i="2"/>
  <c r="I4" i="2"/>
  <c r="A2" i="2"/>
  <c r="A3" i="2"/>
  <c r="A4" i="2"/>
  <c r="N2" i="2" l="1"/>
  <c r="N3" i="2"/>
  <c r="E75" i="1"/>
  <c r="E53" i="1"/>
  <c r="E64" i="1"/>
  <c r="J2" i="2"/>
  <c r="P2" i="2" s="1"/>
  <c r="L3" i="2"/>
  <c r="J4" i="2"/>
  <c r="P4" i="2" s="1"/>
  <c r="M2" i="2"/>
  <c r="L4" i="2"/>
  <c r="L2" i="2"/>
  <c r="N4" i="2" l="1"/>
  <c r="E73" i="1" s="1"/>
  <c r="E77" i="1"/>
  <c r="E55" i="1"/>
  <c r="E66" i="1"/>
  <c r="M4" i="2"/>
  <c r="A21" i="1" s="1"/>
  <c r="A33" i="1"/>
  <c r="A20" i="1"/>
  <c r="A7" i="1"/>
  <c r="E51" i="1" l="1"/>
  <c r="A34" i="1"/>
  <c r="E62" i="1"/>
  <c r="A8" i="1"/>
</calcChain>
</file>

<file path=xl/sharedStrings.xml><?xml version="1.0" encoding="utf-8"?>
<sst xmlns="http://schemas.openxmlformats.org/spreadsheetml/2006/main" count="55" uniqueCount="31">
  <si>
    <t>Strecke, Zeit und Geschwindigkeit</t>
  </si>
  <si>
    <t>Frau</t>
  </si>
  <si>
    <t>Herr</t>
  </si>
  <si>
    <t>Schmidt</t>
  </si>
  <si>
    <t>Meier</t>
  </si>
  <si>
    <t>Müller</t>
  </si>
  <si>
    <t>Becker</t>
  </si>
  <si>
    <t>Johnson</t>
  </si>
  <si>
    <t>Svensson</t>
  </si>
  <si>
    <t>Schneider</t>
  </si>
  <si>
    <t>Wagner</t>
  </si>
  <si>
    <t>Fischer</t>
  </si>
  <si>
    <t>Weber</t>
  </si>
  <si>
    <t>Auto</t>
  </si>
  <si>
    <t>Fahrrad</t>
  </si>
  <si>
    <t>eBike</t>
  </si>
  <si>
    <t>Mofa</t>
  </si>
  <si>
    <t>v</t>
  </si>
  <si>
    <t>s</t>
  </si>
  <si>
    <t>t</t>
  </si>
  <si>
    <t>Rechnung:</t>
  </si>
  <si>
    <t xml:space="preserve">Rechnung: </t>
  </si>
  <si>
    <t>www.schlauistwow.de</t>
  </si>
  <si>
    <t xml:space="preserve">Gegeben/Gesucht: </t>
  </si>
  <si>
    <t xml:space="preserve">Formel (umgeformt): </t>
  </si>
  <si>
    <t>Aufgabe 3:</t>
  </si>
  <si>
    <t>Aufgabe 2:</t>
  </si>
  <si>
    <t>Aufgabe 1:</t>
  </si>
  <si>
    <t xml:space="preserve">Lösung: </t>
  </si>
  <si>
    <t xml:space="preserve">Unter dem nebenstehenden QR-Code </t>
  </si>
  <si>
    <t>findest du ein Erklärvideo.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</si>
</sst>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146050</xdr:colOff>
      <xdr:row>1</xdr:row>
      <xdr:rowOff>63500</xdr:rowOff>
    </xdr:from>
    <xdr:to>
      <xdr:col>15</xdr:col>
      <xdr:colOff>247650</xdr:colOff>
      <xdr:row>5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CEE10A1-EE10-E51B-D64D-72DC791A9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298450"/>
          <a:ext cx="8763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C60D-AA1D-4C82-A7F1-8A95712F06A4}">
  <dimension ref="A1:P84"/>
  <sheetViews>
    <sheetView tabSelected="1" workbookViewId="0">
      <selection activeCell="Q8" sqref="Q8"/>
    </sheetView>
  </sheetViews>
  <sheetFormatPr baseColWidth="10" defaultColWidth="5.54296875" defaultRowHeight="18.5" x14ac:dyDescent="0.45"/>
  <cols>
    <col min="1" max="16384" width="5.54296875" style="1"/>
  </cols>
  <sheetData>
    <row r="1" spans="1:16" x14ac:dyDescent="0.4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3" spans="1:16" x14ac:dyDescent="0.45">
      <c r="A3" s="1" t="s">
        <v>29</v>
      </c>
    </row>
    <row r="4" spans="1:16" x14ac:dyDescent="0.45">
      <c r="A4" s="1" t="s">
        <v>30</v>
      </c>
    </row>
    <row r="5" spans="1:16" ht="9.5" customHeight="1" x14ac:dyDescent="0.45"/>
    <row r="6" spans="1:16" x14ac:dyDescent="0.45">
      <c r="A6" s="2" t="s">
        <v>27</v>
      </c>
    </row>
    <row r="7" spans="1:16" x14ac:dyDescent="0.45">
      <c r="A7" s="1" t="str">
        <f ca="1">VLOOKUP(1,Tabelle2!$A$2:$N$4,12,FALSE)</f>
        <v xml:space="preserve">Herr Svensson fährt mit dem Auto eine Strecke von 60 km in einer Zeit </v>
      </c>
    </row>
    <row r="8" spans="1:16" x14ac:dyDescent="0.45">
      <c r="A8" s="1" t="str">
        <f ca="1">VLOOKUP(1,Tabelle2!$A$2:$N$4,13,FALSE)</f>
        <v>von 60 Minuten. Welche Durchschnittsgeschwindigkeit hat er?</v>
      </c>
    </row>
    <row r="9" spans="1:16" ht="9.5" customHeight="1" x14ac:dyDescent="0.45"/>
    <row r="10" spans="1:16" x14ac:dyDescent="0.45">
      <c r="A10" s="3" t="s">
        <v>20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</row>
    <row r="11" spans="1:16" x14ac:dyDescent="0.45">
      <c r="A11" s="6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7"/>
      <c r="M11" s="8"/>
      <c r="N11" s="8"/>
      <c r="O11" s="8"/>
      <c r="P11" s="9"/>
    </row>
    <row r="12" spans="1:16" ht="12" customHeight="1" x14ac:dyDescent="0.45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</row>
    <row r="13" spans="1:16" x14ac:dyDescent="0.45">
      <c r="A13" s="6" t="s">
        <v>24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</row>
    <row r="14" spans="1:16" ht="12" customHeight="1" x14ac:dyDescent="0.45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</row>
    <row r="15" spans="1:16" x14ac:dyDescent="0.45">
      <c r="A15" s="6" t="s">
        <v>21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</row>
    <row r="16" spans="1:16" x14ac:dyDescent="0.4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</row>
    <row r="17" spans="1:16" x14ac:dyDescent="0.4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</row>
    <row r="18" spans="1:16" ht="11" customHeight="1" x14ac:dyDescent="0.45"/>
    <row r="19" spans="1:16" x14ac:dyDescent="0.45">
      <c r="A19" s="2" t="s">
        <v>26</v>
      </c>
    </row>
    <row r="20" spans="1:16" x14ac:dyDescent="0.45">
      <c r="A20" s="1" t="str">
        <f ca="1">VLOOKUP(2,Tabelle2!$A$2:$N$4,12,FALSE)</f>
        <v xml:space="preserve">Herr Wagner fährt mit dem Auto eine Durchschnittsgeschwindigkeit </v>
      </c>
    </row>
    <row r="21" spans="1:16" x14ac:dyDescent="0.45">
      <c r="A21" s="1" t="str">
        <f ca="1">VLOOKUP(2,Tabelle2!$A$2:$N$4,13,FALSE)</f>
        <v>von 62 km/h. Welche Strecke legt er in 12 Minuten zurück?</v>
      </c>
    </row>
    <row r="22" spans="1:16" ht="9.5" customHeight="1" x14ac:dyDescent="0.45"/>
    <row r="23" spans="1:16" x14ac:dyDescent="0.45">
      <c r="A23" s="3" t="s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5"/>
    </row>
    <row r="24" spans="1:16" x14ac:dyDescent="0.45">
      <c r="A24" s="6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7"/>
      <c r="M24" s="8"/>
      <c r="N24" s="8"/>
      <c r="O24" s="8"/>
      <c r="P24" s="9"/>
    </row>
    <row r="25" spans="1:16" ht="12" customHeight="1" x14ac:dyDescent="0.45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6" x14ac:dyDescent="0.45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</row>
    <row r="27" spans="1:16" ht="12" customHeight="1" x14ac:dyDescent="0.4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1:16" x14ac:dyDescent="0.45">
      <c r="A28" s="6" t="s">
        <v>21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</row>
    <row r="29" spans="1:16" x14ac:dyDescent="0.45">
      <c r="A29" s="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</row>
    <row r="30" spans="1:16" x14ac:dyDescent="0.4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</row>
    <row r="31" spans="1:16" ht="11" customHeight="1" x14ac:dyDescent="0.45"/>
    <row r="32" spans="1:16" x14ac:dyDescent="0.45">
      <c r="A32" s="2" t="s">
        <v>25</v>
      </c>
    </row>
    <row r="33" spans="1:16" x14ac:dyDescent="0.45">
      <c r="A33" s="1" t="str">
        <f ca="1">VLOOKUP(3,Tabelle2!$A$2:$N$4,12,FALSE)</f>
        <v xml:space="preserve">Herr Schneider fährt mit dem eBike eine Durchschnittsgeschwindigkeit </v>
      </c>
    </row>
    <row r="34" spans="1:16" x14ac:dyDescent="0.45">
      <c r="A34" s="1" t="str">
        <f ca="1">VLOOKUP(3,Tabelle2!$A$2:$N$4,13,FALSE)</f>
        <v>von 25 km/h. Welche Zeit benötigt er für 20 km?</v>
      </c>
    </row>
    <row r="35" spans="1:16" ht="9.5" customHeight="1" x14ac:dyDescent="0.45"/>
    <row r="36" spans="1:16" x14ac:dyDescent="0.45">
      <c r="A36" s="3" t="s">
        <v>20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5"/>
    </row>
    <row r="37" spans="1:16" x14ac:dyDescent="0.45">
      <c r="A37" s="6" t="s">
        <v>23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7"/>
      <c r="M37" s="8"/>
      <c r="N37" s="8"/>
      <c r="O37" s="8"/>
      <c r="P37" s="9"/>
    </row>
    <row r="38" spans="1:16" ht="12" customHeight="1" x14ac:dyDescent="0.45">
      <c r="A38" s="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/>
    </row>
    <row r="39" spans="1:16" x14ac:dyDescent="0.45">
      <c r="A39" s="6" t="s">
        <v>24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"/>
    </row>
    <row r="40" spans="1:16" ht="12" customHeight="1" x14ac:dyDescent="0.45">
      <c r="A40" s="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</row>
    <row r="41" spans="1:16" x14ac:dyDescent="0.45">
      <c r="A41" s="6" t="s">
        <v>21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9"/>
    </row>
    <row r="42" spans="1:16" x14ac:dyDescent="0.45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9"/>
    </row>
    <row r="43" spans="1:16" x14ac:dyDescent="0.45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</row>
    <row r="44" spans="1:16" ht="11" customHeight="1" x14ac:dyDescent="0.45"/>
    <row r="45" spans="1:16" x14ac:dyDescent="0.45">
      <c r="A45" s="15" t="s">
        <v>22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</row>
    <row r="46" spans="1:16" x14ac:dyDescent="0.45">
      <c r="A46" s="2" t="s">
        <v>28</v>
      </c>
    </row>
    <row r="48" spans="1:16" x14ac:dyDescent="0.45">
      <c r="A48" s="2" t="s">
        <v>27</v>
      </c>
    </row>
    <row r="50" spans="1:16" x14ac:dyDescent="0.45">
      <c r="A50" s="3" t="s">
        <v>20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5"/>
    </row>
    <row r="51" spans="1:16" x14ac:dyDescent="0.45">
      <c r="A51" s="6" t="s">
        <v>23</v>
      </c>
      <c r="B51" s="8"/>
      <c r="C51" s="8"/>
      <c r="D51" s="8"/>
      <c r="E51" s="8" t="str">
        <f ca="1">VLOOKUP(1,Tabelle2!$A$2:$N$4,14,FALSE)</f>
        <v>Gegeben: s = 60 km, t = 60 min = 1 h,   Gesucht: v</v>
      </c>
      <c r="F51" s="8"/>
      <c r="G51" s="8"/>
      <c r="H51" s="8"/>
      <c r="I51" s="8"/>
      <c r="J51" s="8"/>
      <c r="K51" s="8"/>
      <c r="L51" s="7"/>
      <c r="M51" s="8"/>
      <c r="N51" s="8"/>
      <c r="O51" s="8"/>
      <c r="P51" s="9"/>
    </row>
    <row r="52" spans="1:16" x14ac:dyDescent="0.45">
      <c r="A52" s="6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9"/>
    </row>
    <row r="53" spans="1:16" x14ac:dyDescent="0.45">
      <c r="A53" s="6" t="s">
        <v>24</v>
      </c>
      <c r="B53" s="8"/>
      <c r="C53" s="8"/>
      <c r="D53" s="8"/>
      <c r="E53" s="8" t="str">
        <f ca="1">VLOOKUP(1,Tabelle2!$A$2:$Q$4,15,FALSE)</f>
        <v xml:space="preserve">v = s : t 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9"/>
    </row>
    <row r="54" spans="1:16" x14ac:dyDescent="0.45">
      <c r="A54" s="6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9"/>
    </row>
    <row r="55" spans="1:16" x14ac:dyDescent="0.45">
      <c r="A55" s="6" t="s">
        <v>21</v>
      </c>
      <c r="B55" s="8"/>
      <c r="C55" s="8"/>
      <c r="D55" s="8"/>
      <c r="E55" s="8" t="str">
        <f ca="1">VLOOKUP(1,Tabelle2!$A$2:$Q$4,16,FALSE)</f>
        <v>v = s : t = 60 km : 1 h = 60 km/h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9"/>
    </row>
    <row r="56" spans="1:16" x14ac:dyDescent="0.45">
      <c r="A56" s="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9"/>
    </row>
    <row r="57" spans="1:16" x14ac:dyDescent="0.45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2"/>
    </row>
    <row r="59" spans="1:16" x14ac:dyDescent="0.45">
      <c r="A59" s="2" t="s">
        <v>26</v>
      </c>
    </row>
    <row r="61" spans="1:16" x14ac:dyDescent="0.45">
      <c r="A61" s="3" t="s">
        <v>20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5"/>
    </row>
    <row r="62" spans="1:16" x14ac:dyDescent="0.45">
      <c r="A62" s="6" t="s">
        <v>23</v>
      </c>
      <c r="B62" s="8"/>
      <c r="C62" s="8"/>
      <c r="D62" s="8"/>
      <c r="E62" s="8" t="str">
        <f ca="1">VLOOKUP(2,Tabelle2!$A$2:$N$4,14,FALSE)</f>
        <v>Gegeben: v = 62 km/h, t = 12 min = 0,2 h,   Gesucht: s</v>
      </c>
      <c r="F62" s="8"/>
      <c r="G62" s="8"/>
      <c r="H62" s="8"/>
      <c r="I62" s="8"/>
      <c r="J62" s="8"/>
      <c r="K62" s="8"/>
      <c r="L62" s="7"/>
      <c r="M62" s="8"/>
      <c r="N62" s="8"/>
      <c r="O62" s="8"/>
      <c r="P62" s="9"/>
    </row>
    <row r="63" spans="1:16" x14ac:dyDescent="0.45">
      <c r="A63" s="6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9"/>
    </row>
    <row r="64" spans="1:16" x14ac:dyDescent="0.45">
      <c r="A64" s="6" t="s">
        <v>24</v>
      </c>
      <c r="B64" s="8"/>
      <c r="C64" s="8"/>
      <c r="D64" s="8"/>
      <c r="E64" s="8" t="str">
        <f ca="1">VLOOKUP(2,Tabelle2!$A$2:$Q$4,15,FALSE)</f>
        <v>v = s : t  →  s = v ∙ t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9"/>
    </row>
    <row r="65" spans="1:16" x14ac:dyDescent="0.45">
      <c r="A65" s="6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9"/>
    </row>
    <row r="66" spans="1:16" x14ac:dyDescent="0.45">
      <c r="A66" s="6" t="s">
        <v>21</v>
      </c>
      <c r="B66" s="8"/>
      <c r="C66" s="8"/>
      <c r="D66" s="8"/>
      <c r="E66" s="8" t="str">
        <f ca="1">VLOOKUP(2,Tabelle2!$A$2:$Q$4,16,FALSE)</f>
        <v>s = v ∙ t = 62 km/h ∙ 0,2 h = 12,4 km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9"/>
    </row>
    <row r="67" spans="1:16" x14ac:dyDescent="0.45">
      <c r="A67" s="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9"/>
    </row>
    <row r="68" spans="1:16" x14ac:dyDescent="0.45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2"/>
    </row>
    <row r="70" spans="1:16" x14ac:dyDescent="0.45">
      <c r="A70" s="2" t="s">
        <v>25</v>
      </c>
    </row>
    <row r="72" spans="1:16" x14ac:dyDescent="0.45">
      <c r="A72" s="3" t="s">
        <v>20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5"/>
    </row>
    <row r="73" spans="1:16" x14ac:dyDescent="0.45">
      <c r="A73" s="6" t="s">
        <v>23</v>
      </c>
      <c r="B73" s="8"/>
      <c r="C73" s="8"/>
      <c r="D73" s="8"/>
      <c r="E73" s="8" t="str">
        <f ca="1">VLOOKUP(3,Tabelle2!$A$2:$N$4,14,FALSE)</f>
        <v>Gegeben: s = 20 km, v = 25 km/h,   Gesucht: t</v>
      </c>
      <c r="F73" s="8"/>
      <c r="G73" s="8"/>
      <c r="H73" s="8"/>
      <c r="I73" s="8"/>
      <c r="J73" s="8"/>
      <c r="K73" s="8"/>
      <c r="L73" s="7"/>
      <c r="M73" s="8"/>
      <c r="N73" s="8"/>
      <c r="O73" s="8"/>
      <c r="P73" s="9"/>
    </row>
    <row r="74" spans="1:16" x14ac:dyDescent="0.45">
      <c r="A74" s="6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9"/>
    </row>
    <row r="75" spans="1:16" x14ac:dyDescent="0.45">
      <c r="A75" s="6" t="s">
        <v>24</v>
      </c>
      <c r="B75" s="8"/>
      <c r="C75" s="8"/>
      <c r="D75" s="8"/>
      <c r="E75" s="8" t="str">
        <f ca="1">VLOOKUP(3,Tabelle2!$A$2:$Q$4,15,FALSE)</f>
        <v>v = s : t  →  t = s : v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9"/>
    </row>
    <row r="76" spans="1:16" x14ac:dyDescent="0.45">
      <c r="A76" s="6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9"/>
    </row>
    <row r="77" spans="1:16" x14ac:dyDescent="0.45">
      <c r="A77" s="6" t="s">
        <v>21</v>
      </c>
      <c r="B77" s="8"/>
      <c r="C77" s="8"/>
      <c r="D77" s="8"/>
      <c r="E77" s="8" t="str">
        <f ca="1">VLOOKUP(3,Tabelle2!$A$2:$Q$4,16,FALSE)</f>
        <v>t = s : v = 20 km : 25 km/h = 0,8 h = 48 min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9"/>
    </row>
    <row r="78" spans="1:16" x14ac:dyDescent="0.45">
      <c r="A78" s="6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9"/>
    </row>
    <row r="79" spans="1:16" x14ac:dyDescent="0.45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</row>
    <row r="84" spans="1:16" x14ac:dyDescent="0.45">
      <c r="A84" s="15" t="s">
        <v>22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/>
    </row>
  </sheetData>
  <mergeCells count="3">
    <mergeCell ref="A1:P1"/>
    <mergeCell ref="A45:P45"/>
    <mergeCell ref="A84:P8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12B2-5F62-4842-8736-342571346A03}">
  <dimension ref="A1:AA11"/>
  <sheetViews>
    <sheetView workbookViewId="0">
      <selection activeCell="K2" sqref="K2"/>
    </sheetView>
  </sheetViews>
  <sheetFormatPr baseColWidth="10" defaultRowHeight="14.5" x14ac:dyDescent="0.35"/>
  <cols>
    <col min="12" max="12" width="62" bestFit="1" customWidth="1"/>
    <col min="13" max="13" width="53" bestFit="1" customWidth="1"/>
    <col min="14" max="14" width="37.90625" bestFit="1" customWidth="1"/>
  </cols>
  <sheetData>
    <row r="1" spans="1:27" x14ac:dyDescent="0.35">
      <c r="I1" t="s">
        <v>17</v>
      </c>
      <c r="J1" t="s">
        <v>18</v>
      </c>
      <c r="K1" t="s">
        <v>19</v>
      </c>
    </row>
    <row r="2" spans="1:27" x14ac:dyDescent="0.35">
      <c r="A2">
        <f ca="1">_xlfn.RANK.EQ(B2,$B$2:$B$4,0)</f>
        <v>2</v>
      </c>
      <c r="B2">
        <f ca="1">RAND()</f>
        <v>0.76167473825802812</v>
      </c>
      <c r="C2">
        <f ca="1">RANDBETWEEN(1,2)</f>
        <v>1</v>
      </c>
      <c r="D2" t="str">
        <f ca="1">VLOOKUP(C2,$T$2:$U$3,2)</f>
        <v>Herr</v>
      </c>
      <c r="E2">
        <f ca="1">RANDBETWEEN(1,10)</f>
        <v>9</v>
      </c>
      <c r="F2" t="str">
        <f ca="1">VLOOKUP(E2,$V$2:$W$11,2)</f>
        <v>Wagner</v>
      </c>
      <c r="G2">
        <f ca="1">RANDBETWEEN(1,4)</f>
        <v>1</v>
      </c>
      <c r="H2" t="str">
        <f ca="1">VLOOKUP(G2,$X$2:$Y$5,2)</f>
        <v>Auto</v>
      </c>
      <c r="I2">
        <f ca="1">RANDBETWEEN(VLOOKUP(G2,$X$2:$AA$5,3),VLOOKUP(G2,$X$2:$AA$5,4))</f>
        <v>62</v>
      </c>
      <c r="J2" s="13">
        <f ca="1">ROUND(I2*K2/60,2)</f>
        <v>12.4</v>
      </c>
      <c r="K2">
        <f ca="1">RANDBETWEEN(1,10)*6</f>
        <v>12</v>
      </c>
      <c r="L2" t="str">
        <f ca="1">D2&amp;" "&amp;F2&amp;" fährt mit dem "&amp;H2&amp;" eine Durchschnittsgeschwindigkeit "</f>
        <v xml:space="preserve">Herr Wagner fährt mit dem Auto eine Durchschnittsgeschwindigkeit </v>
      </c>
      <c r="M2" t="str">
        <f ca="1">"von "&amp;I2&amp;" km/h. Welche Strecke legt "&amp;IF(D2="Frau","sie","er")&amp;" in "&amp;K2&amp;" Minuten zurück?"</f>
        <v>von 62 km/h. Welche Strecke legt er in 12 Minuten zurück?</v>
      </c>
      <c r="N2" t="str">
        <f ca="1">"Gegeben: v = "&amp;I2&amp;" km/h, t = "&amp;K2&amp;" min = "&amp;ROUND(K2/60,2)&amp;" h,   Gesucht: s"</f>
        <v>Gegeben: v = 62 km/h, t = 12 min = 0,2 h,   Gesucht: s</v>
      </c>
      <c r="O2" t="str">
        <f>"v = s : t  →  s = v ∙ t"</f>
        <v>v = s : t  →  s = v ∙ t</v>
      </c>
      <c r="P2" t="str">
        <f ca="1">"s = v ∙ t = "&amp;I2&amp;" km/h ∙ " &amp;ROUND(K2/60,4)&amp;" h = "&amp;J2&amp;" km"</f>
        <v>s = v ∙ t = 62 km/h ∙ 0,2 h = 12,4 km</v>
      </c>
      <c r="T2">
        <v>1</v>
      </c>
      <c r="U2" t="s">
        <v>2</v>
      </c>
      <c r="V2">
        <v>1</v>
      </c>
      <c r="W2" t="s">
        <v>3</v>
      </c>
      <c r="X2">
        <v>1</v>
      </c>
      <c r="Y2" t="s">
        <v>13</v>
      </c>
      <c r="Z2">
        <v>50</v>
      </c>
      <c r="AA2">
        <v>120</v>
      </c>
    </row>
    <row r="3" spans="1:27" x14ac:dyDescent="0.35">
      <c r="A3">
        <f ca="1">_xlfn.RANK.EQ(B3,$B$2:$B$4,0)</f>
        <v>1</v>
      </c>
      <c r="B3">
        <f ca="1">RAND()</f>
        <v>0.98408972095192104</v>
      </c>
      <c r="C3">
        <f ca="1">RANDBETWEEN(1,2)</f>
        <v>1</v>
      </c>
      <c r="D3" t="str">
        <f ca="1">VLOOKUP(C3,$T$2:$U$3,2)</f>
        <v>Herr</v>
      </c>
      <c r="E3">
        <f ca="1">RANDBETWEEN(1,10)</f>
        <v>7</v>
      </c>
      <c r="F3" t="str">
        <f ca="1">VLOOKUP(E3,$V$2:$W$11,2)</f>
        <v>Svensson</v>
      </c>
      <c r="G3">
        <f ca="1">RANDBETWEEN(1,4)</f>
        <v>1</v>
      </c>
      <c r="H3" t="str">
        <f ca="1">VLOOKUP(G3,$X$2:$Y$5,2)</f>
        <v>Auto</v>
      </c>
      <c r="I3" s="13">
        <f t="shared" ref="I3:I4" ca="1" si="0">RANDBETWEEN(VLOOKUP(G3,$X$2:$AA$5,3),VLOOKUP(G3,$X$2:$AA$5,4))</f>
        <v>60</v>
      </c>
      <c r="J3">
        <f ca="1">ROUND(I3*K3/60,2)</f>
        <v>60</v>
      </c>
      <c r="K3">
        <f ca="1">RANDBETWEEN(1,10)*6</f>
        <v>60</v>
      </c>
      <c r="L3" t="str">
        <f ca="1">D3&amp;" "&amp;F3&amp;" fährt mit dem "&amp;H3&amp;" eine Strecke von "&amp;J3&amp;" km in einer Zeit "</f>
        <v xml:space="preserve">Herr Svensson fährt mit dem Auto eine Strecke von 60 km in einer Zeit </v>
      </c>
      <c r="M3" t="str">
        <f ca="1">"von "&amp;K3&amp;" Minuten. Welche Durchschnittsgeschwindigkeit hat "&amp;IF(D3="Frau","sie","er")&amp;"?"</f>
        <v>von 60 Minuten. Welche Durchschnittsgeschwindigkeit hat er?</v>
      </c>
      <c r="N3" t="str">
        <f ca="1">"Gegeben: s = "&amp;J3&amp;" km, t = "&amp;K3&amp;" min = "&amp;ROUND(K3/60,2)&amp;" h,   Gesucht: v"</f>
        <v>Gegeben: s = 60 km, t = 60 min = 1 h,   Gesucht: v</v>
      </c>
      <c r="O3" t="str">
        <f>"v = s : t "</f>
        <v xml:space="preserve">v = s : t </v>
      </c>
      <c r="P3" t="str">
        <f ca="1">"v = s : t = "&amp;J3&amp;" km : " &amp;ROUND(K3/60,2)&amp;" h = "&amp;I3&amp;" km/h"</f>
        <v>v = s : t = 60 km : 1 h = 60 km/h</v>
      </c>
      <c r="T3">
        <v>2</v>
      </c>
      <c r="U3" t="s">
        <v>1</v>
      </c>
      <c r="V3">
        <f>V2+1</f>
        <v>2</v>
      </c>
      <c r="W3" t="s">
        <v>4</v>
      </c>
      <c r="X3">
        <f>X2+1</f>
        <v>2</v>
      </c>
      <c r="Y3" t="s">
        <v>14</v>
      </c>
      <c r="Z3">
        <v>2</v>
      </c>
      <c r="AA3">
        <v>20</v>
      </c>
    </row>
    <row r="4" spans="1:27" x14ac:dyDescent="0.35">
      <c r="A4">
        <f ca="1">_xlfn.RANK.EQ(B4,$B$2:$B$4,0)</f>
        <v>3</v>
      </c>
      <c r="B4">
        <f ca="1">RAND()</f>
        <v>0.5198145999200271</v>
      </c>
      <c r="C4">
        <f ca="1">RANDBETWEEN(1,2)</f>
        <v>1</v>
      </c>
      <c r="D4" t="str">
        <f ca="1">VLOOKUP(C4,$T$2:$U$3,2)</f>
        <v>Herr</v>
      </c>
      <c r="E4">
        <f ca="1">RANDBETWEEN(1,10)</f>
        <v>8</v>
      </c>
      <c r="F4" t="str">
        <f ca="1">VLOOKUP(E4,$V$2:$W$11,2)</f>
        <v>Schneider</v>
      </c>
      <c r="G4">
        <f ca="1">RANDBETWEEN(1,4)</f>
        <v>3</v>
      </c>
      <c r="H4" t="str">
        <f ca="1">VLOOKUP(G4,$X$2:$Y$5,2)</f>
        <v>eBike</v>
      </c>
      <c r="I4">
        <f t="shared" ca="1" si="0"/>
        <v>25</v>
      </c>
      <c r="J4">
        <f ca="1">ROUND(I4*K4/60,2)</f>
        <v>20</v>
      </c>
      <c r="K4">
        <f ca="1">RANDBETWEEN(1,10)*6</f>
        <v>48</v>
      </c>
      <c r="L4" t="str">
        <f ca="1">D4&amp;" "&amp;F4&amp;" fährt mit dem "&amp;H4&amp;" eine Durchschnittsgeschwindigkeit "</f>
        <v xml:space="preserve">Herr Schneider fährt mit dem eBike eine Durchschnittsgeschwindigkeit </v>
      </c>
      <c r="M4" t="str">
        <f ca="1">"von "&amp;I4&amp;" km/h. Welche Zeit benötigt "&amp;IF(D4="Frau","sie","er")&amp;" für "&amp;J4&amp;" km?"</f>
        <v>von 25 km/h. Welche Zeit benötigt er für 20 km?</v>
      </c>
      <c r="N4" t="str">
        <f ca="1">"Gegeben: s = "&amp;J4&amp;" km, v = "&amp;I4&amp;" km/h,   Gesucht: t"</f>
        <v>Gegeben: s = 20 km, v = 25 km/h,   Gesucht: t</v>
      </c>
      <c r="O4" t="str">
        <f>"v = s : t  →  t = s : v"</f>
        <v>v = s : t  →  t = s : v</v>
      </c>
      <c r="P4" t="str">
        <f ca="1">"t = s : v = "&amp;J4&amp;" km : " &amp;I4&amp;" km/h = "&amp;ROUND(K4/60,2)&amp;" h = "&amp;K4&amp;" min"</f>
        <v>t = s : v = 20 km : 25 km/h = 0,8 h = 48 min</v>
      </c>
      <c r="V4">
        <f t="shared" ref="V4:V11" si="1">V3+1</f>
        <v>3</v>
      </c>
      <c r="W4" t="s">
        <v>5</v>
      </c>
      <c r="X4">
        <f t="shared" ref="X4:X5" si="2">X3+1</f>
        <v>3</v>
      </c>
      <c r="Y4" t="s">
        <v>15</v>
      </c>
      <c r="Z4">
        <v>5</v>
      </c>
      <c r="AA4">
        <v>25</v>
      </c>
    </row>
    <row r="5" spans="1:27" x14ac:dyDescent="0.35">
      <c r="V5">
        <f t="shared" si="1"/>
        <v>4</v>
      </c>
      <c r="W5" t="s">
        <v>6</v>
      </c>
      <c r="X5">
        <f t="shared" si="2"/>
        <v>4</v>
      </c>
      <c r="Y5" t="s">
        <v>16</v>
      </c>
      <c r="Z5">
        <v>20</v>
      </c>
      <c r="AA5">
        <v>50</v>
      </c>
    </row>
    <row r="6" spans="1:27" x14ac:dyDescent="0.35">
      <c r="V6">
        <f t="shared" si="1"/>
        <v>5</v>
      </c>
      <c r="W6" t="s">
        <v>7</v>
      </c>
    </row>
    <row r="7" spans="1:27" x14ac:dyDescent="0.35">
      <c r="V7">
        <f t="shared" si="1"/>
        <v>6</v>
      </c>
      <c r="W7" t="s">
        <v>12</v>
      </c>
    </row>
    <row r="8" spans="1:27" x14ac:dyDescent="0.35">
      <c r="V8">
        <f t="shared" si="1"/>
        <v>7</v>
      </c>
      <c r="W8" t="s">
        <v>8</v>
      </c>
    </row>
    <row r="9" spans="1:27" x14ac:dyDescent="0.35">
      <c r="V9">
        <f t="shared" si="1"/>
        <v>8</v>
      </c>
      <c r="W9" t="s">
        <v>9</v>
      </c>
    </row>
    <row r="10" spans="1:27" x14ac:dyDescent="0.35">
      <c r="V10">
        <f t="shared" si="1"/>
        <v>9</v>
      </c>
      <c r="W10" t="s">
        <v>10</v>
      </c>
    </row>
    <row r="11" spans="1:27" x14ac:dyDescent="0.35">
      <c r="V11">
        <f t="shared" si="1"/>
        <v>10</v>
      </c>
      <c r="W11" t="s">
        <v>11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2022-05-09T12:44:24Z</cp:lastPrinted>
  <dcterms:created xsi:type="dcterms:W3CDTF">2022-05-05T15:45:33Z</dcterms:created>
  <dcterms:modified xsi:type="dcterms:W3CDTF">2022-05-09T12:45:12Z</dcterms:modified>
</cp:coreProperties>
</file>