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16395" windowHeight="9210"/>
  </bookViews>
  <sheets>
    <sheet name="Kalender" sheetId="9" r:id="rId1"/>
  </sheets>
  <definedNames>
    <definedName name="_xlnm.Print_Area" localSheetId="0">Kalender!$H$4:$BY$37</definedName>
  </definedNames>
  <calcPr calcId="145621"/>
</workbook>
</file>

<file path=xl/calcChain.xml><?xml version="1.0" encoding="utf-8"?>
<calcChain xmlns="http://schemas.openxmlformats.org/spreadsheetml/2006/main">
  <c r="H4" i="9" l="1"/>
  <c r="AR4" i="9" l="1"/>
  <c r="G7" i="9"/>
  <c r="M7" i="9" s="1"/>
  <c r="B11" i="9"/>
  <c r="D10" i="9"/>
  <c r="D9" i="9"/>
  <c r="D8" i="9"/>
  <c r="D7" i="9"/>
  <c r="D6" i="9"/>
  <c r="F7" i="9" l="1"/>
  <c r="G8" i="9"/>
  <c r="F8" i="9" s="1"/>
  <c r="H7" i="9"/>
  <c r="L7" i="9"/>
  <c r="N7" i="9" s="1"/>
  <c r="I7" i="9" s="1"/>
  <c r="H6" i="9"/>
  <c r="Z4" i="9"/>
  <c r="BJ4" i="9"/>
  <c r="L8" i="9"/>
  <c r="H8" i="9"/>
  <c r="M8" i="9"/>
  <c r="G9" i="9"/>
  <c r="J7" i="9" l="1"/>
  <c r="K7" i="9" s="1"/>
  <c r="N8" i="9"/>
  <c r="I8" i="9" s="1"/>
  <c r="K8" i="9" s="1"/>
  <c r="L9" i="9"/>
  <c r="H9" i="9"/>
  <c r="G10" i="9"/>
  <c r="M9" i="9"/>
  <c r="F9" i="9"/>
  <c r="N9" i="9" l="1"/>
  <c r="I9" i="9" s="1"/>
  <c r="J8" i="9"/>
  <c r="L10" i="9"/>
  <c r="H10" i="9"/>
  <c r="G11" i="9"/>
  <c r="M10" i="9"/>
  <c r="F10" i="9"/>
  <c r="J9" i="9" l="1"/>
  <c r="K9" i="9" s="1"/>
  <c r="L11" i="9"/>
  <c r="H11" i="9"/>
  <c r="M11" i="9"/>
  <c r="G12" i="9"/>
  <c r="F11" i="9"/>
  <c r="N10" i="9"/>
  <c r="I10" i="9" s="1"/>
  <c r="K10" i="9" l="1"/>
  <c r="N11" i="9"/>
  <c r="I11" i="9" s="1"/>
  <c r="G13" i="9"/>
  <c r="M12" i="9"/>
  <c r="H12" i="9"/>
  <c r="F12" i="9"/>
  <c r="L12" i="9"/>
  <c r="J10" i="9"/>
  <c r="N12" i="9" l="1"/>
  <c r="I12" i="9" s="1"/>
  <c r="J11" i="9"/>
  <c r="K11" i="9" s="1"/>
  <c r="G14" i="9"/>
  <c r="F13" i="9"/>
  <c r="M13" i="9"/>
  <c r="L13" i="9"/>
  <c r="H13" i="9"/>
  <c r="N13" i="9" l="1"/>
  <c r="I13" i="9" s="1"/>
  <c r="K13" i="9" s="1"/>
  <c r="J12" i="9"/>
  <c r="K12" i="9" s="1"/>
  <c r="L14" i="9"/>
  <c r="H14" i="9"/>
  <c r="G15" i="9"/>
  <c r="F14" i="9"/>
  <c r="M14" i="9"/>
  <c r="J13" i="9" l="1"/>
  <c r="M15" i="9"/>
  <c r="L15" i="9"/>
  <c r="H15" i="9"/>
  <c r="G16" i="9"/>
  <c r="F15" i="9"/>
  <c r="N14" i="9"/>
  <c r="I14" i="9" s="1"/>
  <c r="J14" i="9" l="1"/>
  <c r="K14" i="9" s="1"/>
  <c r="N15" i="9"/>
  <c r="I15" i="9" s="1"/>
  <c r="K15" i="9" s="1"/>
  <c r="G17" i="9"/>
  <c r="F16" i="9"/>
  <c r="M16" i="9"/>
  <c r="H16" i="9"/>
  <c r="L16" i="9"/>
  <c r="J15" i="9" l="1"/>
  <c r="N16" i="9"/>
  <c r="I16" i="9" s="1"/>
  <c r="F17" i="9"/>
  <c r="G18" i="9"/>
  <c r="H17" i="9"/>
  <c r="M17" i="9"/>
  <c r="L17" i="9"/>
  <c r="J16" i="9" l="1"/>
  <c r="K16" i="9" s="1"/>
  <c r="L18" i="9"/>
  <c r="H18" i="9"/>
  <c r="G19" i="9"/>
  <c r="F18" i="9"/>
  <c r="M18" i="9"/>
  <c r="N17" i="9"/>
  <c r="I17" i="9" s="1"/>
  <c r="K17" i="9" s="1"/>
  <c r="G20" i="9" l="1"/>
  <c r="M19" i="9"/>
  <c r="F19" i="9"/>
  <c r="H19" i="9"/>
  <c r="L19" i="9"/>
  <c r="N18" i="9"/>
  <c r="I18" i="9" s="1"/>
  <c r="J17" i="9"/>
  <c r="J18" i="9" l="1"/>
  <c r="K18" i="9" s="1"/>
  <c r="N19" i="9"/>
  <c r="I19" i="9" s="1"/>
  <c r="G21" i="9"/>
  <c r="F20" i="9"/>
  <c r="M20" i="9"/>
  <c r="L20" i="9"/>
  <c r="H20" i="9"/>
  <c r="N20" i="9" l="1"/>
  <c r="I20" i="9" s="1"/>
  <c r="K20" i="9" s="1"/>
  <c r="L21" i="9"/>
  <c r="H21" i="9"/>
  <c r="G22" i="9"/>
  <c r="F21" i="9"/>
  <c r="M21" i="9"/>
  <c r="J19" i="9"/>
  <c r="K19" i="9" s="1"/>
  <c r="J20" i="9" l="1"/>
  <c r="G23" i="9"/>
  <c r="M22" i="9"/>
  <c r="L22" i="9"/>
  <c r="H22" i="9"/>
  <c r="F22" i="9"/>
  <c r="N21" i="9"/>
  <c r="I21" i="9" s="1"/>
  <c r="N22" i="9" l="1"/>
  <c r="I22" i="9" s="1"/>
  <c r="K22" i="9" s="1"/>
  <c r="M23" i="9"/>
  <c r="H23" i="9"/>
  <c r="G24" i="9"/>
  <c r="L23" i="9"/>
  <c r="F23" i="9"/>
  <c r="J21" i="9"/>
  <c r="K21" i="9" s="1"/>
  <c r="J22" i="9" l="1"/>
  <c r="N23" i="9"/>
  <c r="I23" i="9" s="1"/>
  <c r="L24" i="9"/>
  <c r="H24" i="9"/>
  <c r="M24" i="9"/>
  <c r="G25" i="9"/>
  <c r="F24" i="9"/>
  <c r="J23" i="9" l="1"/>
  <c r="K23" i="9" s="1"/>
  <c r="N24" i="9"/>
  <c r="I24" i="9" s="1"/>
  <c r="M25" i="9"/>
  <c r="H25" i="9"/>
  <c r="L25" i="9"/>
  <c r="G26" i="9"/>
  <c r="F25" i="9"/>
  <c r="N25" i="9" l="1"/>
  <c r="I25" i="9" s="1"/>
  <c r="G27" i="9"/>
  <c r="F26" i="9"/>
  <c r="M26" i="9"/>
  <c r="L26" i="9"/>
  <c r="H26" i="9"/>
  <c r="K24" i="9"/>
  <c r="J24" i="9"/>
  <c r="J25" i="9" l="1"/>
  <c r="K25" i="9" s="1"/>
  <c r="N26" i="9"/>
  <c r="I26" i="9" s="1"/>
  <c r="L27" i="9"/>
  <c r="H27" i="9"/>
  <c r="G28" i="9"/>
  <c r="F27" i="9"/>
  <c r="M27" i="9"/>
  <c r="J26" i="9" l="1"/>
  <c r="K26" i="9" s="1"/>
  <c r="N27" i="9"/>
  <c r="I27" i="9" s="1"/>
  <c r="M28" i="9"/>
  <c r="L28" i="9"/>
  <c r="H28" i="9"/>
  <c r="F28" i="9"/>
  <c r="G29" i="9"/>
  <c r="J27" i="9" l="1"/>
  <c r="N28" i="9"/>
  <c r="I28" i="9" s="1"/>
  <c r="L29" i="9"/>
  <c r="H29" i="9"/>
  <c r="M29" i="9"/>
  <c r="G30" i="9"/>
  <c r="F29" i="9"/>
  <c r="K27" i="9"/>
  <c r="N29" i="9" l="1"/>
  <c r="I29" i="9" s="1"/>
  <c r="M30" i="9"/>
  <c r="F30" i="9"/>
  <c r="L30" i="9"/>
  <c r="H30" i="9"/>
  <c r="G31" i="9"/>
  <c r="J28" i="9"/>
  <c r="K28" i="9" s="1"/>
  <c r="M31" i="9" l="1"/>
  <c r="H31" i="9"/>
  <c r="G32" i="9"/>
  <c r="L31" i="9"/>
  <c r="F31" i="9"/>
  <c r="N30" i="9"/>
  <c r="I30" i="9" s="1"/>
  <c r="J29" i="9"/>
  <c r="K29" i="9"/>
  <c r="N31" i="9" l="1"/>
  <c r="I31" i="9" s="1"/>
  <c r="K31" i="9" s="1"/>
  <c r="J30" i="9"/>
  <c r="K30" i="9" s="1"/>
  <c r="G33" i="9"/>
  <c r="F32" i="9"/>
  <c r="M32" i="9"/>
  <c r="L32" i="9"/>
  <c r="H32" i="9"/>
  <c r="J31" i="9" l="1"/>
  <c r="M33" i="9"/>
  <c r="H33" i="9"/>
  <c r="F33" i="9"/>
  <c r="G34" i="9"/>
  <c r="G35" i="9" s="1"/>
  <c r="L33" i="9"/>
  <c r="N32" i="9"/>
  <c r="I32" i="9" s="1"/>
  <c r="G36" i="9" l="1"/>
  <c r="L35" i="9"/>
  <c r="M35" i="9"/>
  <c r="F35" i="9"/>
  <c r="N33" i="9"/>
  <c r="I33" i="9" s="1"/>
  <c r="L34" i="9"/>
  <c r="H34" i="9"/>
  <c r="F34" i="9"/>
  <c r="M34" i="9"/>
  <c r="J32" i="9"/>
  <c r="K32" i="9" s="1"/>
  <c r="N35" i="9" l="1"/>
  <c r="I35" i="9" s="1"/>
  <c r="L36" i="9"/>
  <c r="G37" i="9"/>
  <c r="M36" i="9"/>
  <c r="F36" i="9"/>
  <c r="J33" i="9"/>
  <c r="K33" i="9" s="1"/>
  <c r="H35" i="9"/>
  <c r="N34" i="9"/>
  <c r="I34" i="9" s="1"/>
  <c r="N36" i="9" l="1"/>
  <c r="I36" i="9" s="1"/>
  <c r="K36" i="9" s="1"/>
  <c r="M37" i="9"/>
  <c r="L37" i="9"/>
  <c r="F37" i="9"/>
  <c r="G38" i="9"/>
  <c r="P7" i="9" s="1"/>
  <c r="J34" i="9"/>
  <c r="K34" i="9"/>
  <c r="H36" i="9"/>
  <c r="N37" i="9" l="1"/>
  <c r="I37" i="9" s="1"/>
  <c r="I38" i="9" s="1"/>
  <c r="J35" i="9"/>
  <c r="M38" i="9"/>
  <c r="L38" i="9"/>
  <c r="H37" i="9"/>
  <c r="H38" i="9" s="1"/>
  <c r="K37" i="9" l="1"/>
  <c r="J36" i="9"/>
  <c r="J37" i="9" s="1"/>
  <c r="K35" i="9"/>
  <c r="N38" i="9"/>
  <c r="P8" i="9"/>
  <c r="U7" i="9"/>
  <c r="O7" i="9"/>
  <c r="V7" i="9"/>
  <c r="Q6" i="9"/>
  <c r="Q7" i="9"/>
  <c r="J38" i="9" l="1"/>
  <c r="W7" i="9"/>
  <c r="R7" i="9" s="1"/>
  <c r="P9" i="9"/>
  <c r="U8" i="9"/>
  <c r="O8" i="9"/>
  <c r="Q8" i="9"/>
  <c r="V8" i="9"/>
  <c r="S7" i="9" l="1"/>
  <c r="T7" i="9"/>
  <c r="P10" i="9"/>
  <c r="U9" i="9"/>
  <c r="O9" i="9"/>
  <c r="V9" i="9"/>
  <c r="Q9" i="9"/>
  <c r="W8" i="9"/>
  <c r="R8" i="9" s="1"/>
  <c r="S8" i="9" l="1"/>
  <c r="W9" i="9"/>
  <c r="R9" i="9" s="1"/>
  <c r="P11" i="9"/>
  <c r="U10" i="9"/>
  <c r="O10" i="9"/>
  <c r="V10" i="9"/>
  <c r="Q10" i="9"/>
  <c r="T8" i="9" l="1"/>
  <c r="S9" i="9"/>
  <c r="T9" i="9" s="1"/>
  <c r="W10" i="9"/>
  <c r="R10" i="9" s="1"/>
  <c r="P12" i="9"/>
  <c r="U11" i="9"/>
  <c r="O11" i="9"/>
  <c r="Q11" i="9"/>
  <c r="V11" i="9"/>
  <c r="S10" i="9" l="1"/>
  <c r="T10" i="9" s="1"/>
  <c r="U12" i="9"/>
  <c r="Q12" i="9"/>
  <c r="V12" i="9"/>
  <c r="O12" i="9"/>
  <c r="P13" i="9"/>
  <c r="W11" i="9"/>
  <c r="R11" i="9" s="1"/>
  <c r="S11" i="9" l="1"/>
  <c r="T11" i="9" s="1"/>
  <c r="W12" i="9"/>
  <c r="R12" i="9" s="1"/>
  <c r="P14" i="9"/>
  <c r="O13" i="9"/>
  <c r="V13" i="9"/>
  <c r="U13" i="9"/>
  <c r="Q13" i="9"/>
  <c r="P15" i="9" l="1"/>
  <c r="O14" i="9"/>
  <c r="V14" i="9"/>
  <c r="U14" i="9"/>
  <c r="Q14" i="9"/>
  <c r="W13" i="9"/>
  <c r="R13" i="9" s="1"/>
  <c r="S12" i="9"/>
  <c r="S13" i="9" l="1"/>
  <c r="T13" i="9" s="1"/>
  <c r="U15" i="9"/>
  <c r="Q15" i="9"/>
  <c r="P16" i="9"/>
  <c r="O15" i="9"/>
  <c r="V15" i="9"/>
  <c r="W14" i="9"/>
  <c r="R14" i="9" s="1"/>
  <c r="T14" i="9" s="1"/>
  <c r="T12" i="9"/>
  <c r="V16" i="9" l="1"/>
  <c r="U16" i="9"/>
  <c r="Q16" i="9"/>
  <c r="P17" i="9"/>
  <c r="O16" i="9"/>
  <c r="W15" i="9"/>
  <c r="R15" i="9" s="1"/>
  <c r="S14" i="9"/>
  <c r="W16" i="9" l="1"/>
  <c r="R16" i="9" s="1"/>
  <c r="P18" i="9"/>
  <c r="O17" i="9"/>
  <c r="V17" i="9"/>
  <c r="Q17" i="9"/>
  <c r="U17" i="9"/>
  <c r="S15" i="9"/>
  <c r="T15" i="9" s="1"/>
  <c r="S16" i="9" l="1"/>
  <c r="T16" i="9" s="1"/>
  <c r="W17" i="9"/>
  <c r="R17" i="9" s="1"/>
  <c r="P19" i="9"/>
  <c r="U18" i="9"/>
  <c r="O18" i="9"/>
  <c r="Q18" i="9"/>
  <c r="V18" i="9"/>
  <c r="W18" i="9" l="1"/>
  <c r="R18" i="9" s="1"/>
  <c r="U19" i="9"/>
  <c r="Q19" i="9"/>
  <c r="V19" i="9"/>
  <c r="O19" i="9"/>
  <c r="P20" i="9"/>
  <c r="S17" i="9"/>
  <c r="T17" i="9" s="1"/>
  <c r="S18" i="9" l="1"/>
  <c r="T18" i="9" s="1"/>
  <c r="W19" i="9"/>
  <c r="R19" i="9" s="1"/>
  <c r="P21" i="9"/>
  <c r="O20" i="9"/>
  <c r="V20" i="9"/>
  <c r="U20" i="9"/>
  <c r="Q20" i="9"/>
  <c r="S19" i="9" l="1"/>
  <c r="W20" i="9"/>
  <c r="R20" i="9" s="1"/>
  <c r="T19" i="9"/>
  <c r="P22" i="9"/>
  <c r="O21" i="9"/>
  <c r="V21" i="9"/>
  <c r="U21" i="9"/>
  <c r="Q21" i="9"/>
  <c r="U22" i="9" l="1"/>
  <c r="Q22" i="9"/>
  <c r="O22" i="9"/>
  <c r="V22" i="9"/>
  <c r="P23" i="9"/>
  <c r="W21" i="9"/>
  <c r="R21" i="9" s="1"/>
  <c r="T21" i="9" s="1"/>
  <c r="S20" i="9"/>
  <c r="T20" i="9" s="1"/>
  <c r="S21" i="9" l="1"/>
  <c r="P24" i="9"/>
  <c r="O23" i="9"/>
  <c r="V23" i="9"/>
  <c r="Q23" i="9"/>
  <c r="U23" i="9"/>
  <c r="W22" i="9"/>
  <c r="R22" i="9" s="1"/>
  <c r="W23" i="9" l="1"/>
  <c r="R23" i="9" s="1"/>
  <c r="V24" i="9"/>
  <c r="U24" i="9"/>
  <c r="Q24" i="9"/>
  <c r="P25" i="9"/>
  <c r="O24" i="9"/>
  <c r="S22" i="9"/>
  <c r="T22" i="9" s="1"/>
  <c r="T23" i="9" l="1"/>
  <c r="S23" i="9"/>
  <c r="W24" i="9"/>
  <c r="R24" i="9" s="1"/>
  <c r="U25" i="9"/>
  <c r="Q25" i="9"/>
  <c r="P26" i="9"/>
  <c r="O25" i="9"/>
  <c r="V25" i="9"/>
  <c r="S24" i="9" l="1"/>
  <c r="T24" i="9" s="1"/>
  <c r="P27" i="9"/>
  <c r="V26" i="9"/>
  <c r="U26" i="9"/>
  <c r="O26" i="9"/>
  <c r="Q26" i="9"/>
  <c r="W25" i="9"/>
  <c r="R25" i="9" s="1"/>
  <c r="S25" i="9" l="1"/>
  <c r="T25" i="9" s="1"/>
  <c r="P28" i="9"/>
  <c r="O27" i="9"/>
  <c r="V27" i="9"/>
  <c r="U27" i="9"/>
  <c r="Q27" i="9"/>
  <c r="W26" i="9"/>
  <c r="R26" i="9" s="1"/>
  <c r="T26" i="9" s="1"/>
  <c r="W27" i="9" l="1"/>
  <c r="R27" i="9" s="1"/>
  <c r="P29" i="9"/>
  <c r="U28" i="9"/>
  <c r="Q28" i="9"/>
  <c r="O28" i="9"/>
  <c r="V28" i="9"/>
  <c r="S26" i="9"/>
  <c r="S27" i="9" l="1"/>
  <c r="T27" i="9" s="1"/>
  <c r="W28" i="9"/>
  <c r="R28" i="9" s="1"/>
  <c r="T28" i="9" s="1"/>
  <c r="P30" i="9"/>
  <c r="U29" i="9"/>
  <c r="O29" i="9"/>
  <c r="V29" i="9"/>
  <c r="Q29" i="9"/>
  <c r="W29" i="9" l="1"/>
  <c r="R29" i="9" s="1"/>
  <c r="U30" i="9"/>
  <c r="Q30" i="9"/>
  <c r="V30" i="9"/>
  <c r="O30" i="9"/>
  <c r="P31" i="9"/>
  <c r="S28" i="9"/>
  <c r="S29" i="9" l="1"/>
  <c r="T29" i="9" s="1"/>
  <c r="W30" i="9"/>
  <c r="R30" i="9" s="1"/>
  <c r="U31" i="9"/>
  <c r="Q31" i="9"/>
  <c r="O31" i="9"/>
  <c r="P32" i="9"/>
  <c r="V31" i="9"/>
  <c r="W31" i="9" l="1"/>
  <c r="R31" i="9" s="1"/>
  <c r="S30" i="9"/>
  <c r="T30" i="9" s="1"/>
  <c r="V32" i="9"/>
  <c r="P33" i="9"/>
  <c r="O32" i="9"/>
  <c r="U32" i="9"/>
  <c r="Q32" i="9"/>
  <c r="W32" i="9" l="1"/>
  <c r="R32" i="9" s="1"/>
  <c r="S31" i="9"/>
  <c r="T31" i="9" s="1"/>
  <c r="P34" i="9"/>
  <c r="P35" i="9" s="1"/>
  <c r="O33" i="9"/>
  <c r="U33" i="9"/>
  <c r="Q33" i="9"/>
  <c r="V33" i="9"/>
  <c r="P36" i="9" l="1"/>
  <c r="O35" i="9"/>
  <c r="V35" i="9"/>
  <c r="U35" i="9"/>
  <c r="Q35" i="9"/>
  <c r="S32" i="9"/>
  <c r="T32" i="9" s="1"/>
  <c r="U34" i="9"/>
  <c r="O34" i="9"/>
  <c r="Q34" i="9"/>
  <c r="V34" i="9"/>
  <c r="W33" i="9"/>
  <c r="R33" i="9" s="1"/>
  <c r="W35" i="9" l="1"/>
  <c r="R35" i="9" s="1"/>
  <c r="T35" i="9" s="1"/>
  <c r="P37" i="9"/>
  <c r="U36" i="9"/>
  <c r="O36" i="9"/>
  <c r="Q36" i="9"/>
  <c r="V36" i="9"/>
  <c r="W34" i="9"/>
  <c r="R34" i="9" s="1"/>
  <c r="S33" i="9"/>
  <c r="W36" i="9" l="1"/>
  <c r="R36" i="9" s="1"/>
  <c r="O37" i="9"/>
  <c r="Q37" i="9"/>
  <c r="Q38" i="9" s="1"/>
  <c r="V37" i="9"/>
  <c r="U37" i="9"/>
  <c r="W37" i="9" s="1"/>
  <c r="R37" i="9" s="1"/>
  <c r="P38" i="9"/>
  <c r="Y7" i="9" s="1"/>
  <c r="S34" i="9"/>
  <c r="S35" i="9" s="1"/>
  <c r="T33" i="9"/>
  <c r="S36" i="9" l="1"/>
  <c r="T37" i="9"/>
  <c r="R38" i="9"/>
  <c r="Z7" i="9"/>
  <c r="S37" i="9"/>
  <c r="T36" i="9"/>
  <c r="T34" i="9"/>
  <c r="X7" i="9"/>
  <c r="Z6" i="9"/>
  <c r="AE7" i="9"/>
  <c r="Y8" i="9"/>
  <c r="AD7" i="9"/>
  <c r="S38" i="9" l="1"/>
  <c r="AF7" i="9"/>
  <c r="AA7" i="9" s="1"/>
  <c r="X8" i="9"/>
  <c r="AE8" i="9"/>
  <c r="Z8" i="9"/>
  <c r="Y9" i="9"/>
  <c r="AD8" i="9"/>
  <c r="AB7" i="9" l="1"/>
  <c r="AC7" i="9"/>
  <c r="AF8" i="9"/>
  <c r="AA8" i="9" s="1"/>
  <c r="X9" i="9"/>
  <c r="AE9" i="9"/>
  <c r="Z9" i="9"/>
  <c r="AD9" i="9"/>
  <c r="Y10" i="9"/>
  <c r="AB8" i="9" l="1"/>
  <c r="AC8" i="9" s="1"/>
  <c r="AF9" i="9"/>
  <c r="AA9" i="9" s="1"/>
  <c r="X10" i="9"/>
  <c r="AE10" i="9"/>
  <c r="Z10" i="9"/>
  <c r="AD10" i="9"/>
  <c r="Y11" i="9"/>
  <c r="AB9" i="9" l="1"/>
  <c r="AC9" i="9" s="1"/>
  <c r="Y12" i="9"/>
  <c r="X11" i="9"/>
  <c r="AE11" i="9"/>
  <c r="Z11" i="9"/>
  <c r="AD11" i="9"/>
  <c r="AF10" i="9"/>
  <c r="AA10" i="9" s="1"/>
  <c r="AB10" i="9" l="1"/>
  <c r="AC10" i="9" s="1"/>
  <c r="AF11" i="9"/>
  <c r="AA11" i="9" s="1"/>
  <c r="AD12" i="9"/>
  <c r="X12" i="9"/>
  <c r="Y13" i="9"/>
  <c r="AE12" i="9"/>
  <c r="Z12" i="9"/>
  <c r="AB11" i="9" l="1"/>
  <c r="AC11" i="9" s="1"/>
  <c r="AF12" i="9"/>
  <c r="AA12" i="9" s="1"/>
  <c r="AE13" i="9"/>
  <c r="AD13" i="9"/>
  <c r="Z13" i="9"/>
  <c r="Y14" i="9"/>
  <c r="X13" i="9"/>
  <c r="AB12" i="9" l="1"/>
  <c r="AF13" i="9"/>
  <c r="AA13" i="9" s="1"/>
  <c r="Y15" i="9"/>
  <c r="X14" i="9"/>
  <c r="AE14" i="9"/>
  <c r="AD14" i="9"/>
  <c r="Z14" i="9"/>
  <c r="AC12" i="9" l="1"/>
  <c r="AF14" i="9"/>
  <c r="AA14" i="9" s="1"/>
  <c r="Y16" i="9"/>
  <c r="X15" i="9"/>
  <c r="AE15" i="9"/>
  <c r="AD15" i="9"/>
  <c r="Z15" i="9"/>
  <c r="AB13" i="9"/>
  <c r="AC13" i="9" s="1"/>
  <c r="AF15" i="9" l="1"/>
  <c r="AA15" i="9" s="1"/>
  <c r="AB14" i="9"/>
  <c r="AC14" i="9" s="1"/>
  <c r="AD16" i="9"/>
  <c r="Z16" i="9"/>
  <c r="Y17" i="9"/>
  <c r="X16" i="9"/>
  <c r="AE16" i="9"/>
  <c r="AB15" i="9" l="1"/>
  <c r="AC15" i="9" s="1"/>
  <c r="AE17" i="9"/>
  <c r="Y18" i="9"/>
  <c r="AD17" i="9"/>
  <c r="Z17" i="9"/>
  <c r="X17" i="9"/>
  <c r="AF16" i="9"/>
  <c r="AA16" i="9" s="1"/>
  <c r="AF17" i="9" l="1"/>
  <c r="AA17" i="9" s="1"/>
  <c r="AB16" i="9"/>
  <c r="AC16" i="9" s="1"/>
  <c r="Y19" i="9"/>
  <c r="X18" i="9"/>
  <c r="AE18" i="9"/>
  <c r="Z18" i="9"/>
  <c r="AD18" i="9"/>
  <c r="AF18" i="9" l="1"/>
  <c r="AA18" i="9" s="1"/>
  <c r="AB17" i="9"/>
  <c r="AC17" i="9" s="1"/>
  <c r="AE19" i="9"/>
  <c r="Z19" i="9"/>
  <c r="Y20" i="9"/>
  <c r="AD19" i="9"/>
  <c r="X19" i="9"/>
  <c r="AB18" i="9" l="1"/>
  <c r="AC18" i="9" s="1"/>
  <c r="AE20" i="9"/>
  <c r="AD20" i="9"/>
  <c r="Z20" i="9"/>
  <c r="Y21" i="9"/>
  <c r="X20" i="9"/>
  <c r="AF19" i="9"/>
  <c r="AA19" i="9" s="1"/>
  <c r="AF20" i="9" l="1"/>
  <c r="AA20" i="9" s="1"/>
  <c r="Y22" i="9"/>
  <c r="X21" i="9"/>
  <c r="AE21" i="9"/>
  <c r="AD21" i="9"/>
  <c r="Z21" i="9"/>
  <c r="AB19" i="9"/>
  <c r="AC19" i="9" s="1"/>
  <c r="AF21" i="9" l="1"/>
  <c r="AA21" i="9" s="1"/>
  <c r="AB20" i="9"/>
  <c r="AC20" i="9" s="1"/>
  <c r="X22" i="9"/>
  <c r="AE22" i="9"/>
  <c r="AD22" i="9"/>
  <c r="Y23" i="9"/>
  <c r="Z22" i="9"/>
  <c r="AB21" i="9" l="1"/>
  <c r="AC21" i="9" s="1"/>
  <c r="AF22" i="9"/>
  <c r="AA22" i="9" s="1"/>
  <c r="AE23" i="9"/>
  <c r="Y24" i="9"/>
  <c r="X23" i="9"/>
  <c r="AD23" i="9"/>
  <c r="Z23" i="9"/>
  <c r="AF23" i="9" l="1"/>
  <c r="AA23" i="9" s="1"/>
  <c r="AB22" i="9"/>
  <c r="AC22" i="9" s="1"/>
  <c r="Y25" i="9"/>
  <c r="X24" i="9"/>
  <c r="AD24" i="9"/>
  <c r="AE24" i="9"/>
  <c r="Z24" i="9"/>
  <c r="AB23" i="9" l="1"/>
  <c r="AC23" i="9" s="1"/>
  <c r="AF24" i="9"/>
  <c r="AA24" i="9" s="1"/>
  <c r="AE25" i="9"/>
  <c r="Z25" i="9"/>
  <c r="Y26" i="9"/>
  <c r="AD25" i="9"/>
  <c r="X25" i="9"/>
  <c r="AD26" i="9" l="1"/>
  <c r="Z26" i="9"/>
  <c r="AE26" i="9"/>
  <c r="X26" i="9"/>
  <c r="Y27" i="9"/>
  <c r="AF25" i="9"/>
  <c r="AA25" i="9" s="1"/>
  <c r="AB24" i="9"/>
  <c r="AC24" i="9" s="1"/>
  <c r="AF26" i="9" l="1"/>
  <c r="AA26" i="9" s="1"/>
  <c r="Y28" i="9"/>
  <c r="X27" i="9"/>
  <c r="AE27" i="9"/>
  <c r="AD27" i="9"/>
  <c r="Z27" i="9"/>
  <c r="AB25" i="9"/>
  <c r="AC25" i="9" s="1"/>
  <c r="AB26" i="9" l="1"/>
  <c r="AC26" i="9" s="1"/>
  <c r="AF27" i="9"/>
  <c r="AA27" i="9" s="1"/>
  <c r="AE28" i="9"/>
  <c r="AD28" i="9"/>
  <c r="Y29" i="9"/>
  <c r="X28" i="9"/>
  <c r="Z28" i="9"/>
  <c r="AF28" i="9" l="1"/>
  <c r="AA28" i="9" s="1"/>
  <c r="Y30" i="9"/>
  <c r="X29" i="9"/>
  <c r="AE29" i="9"/>
  <c r="Z29" i="9"/>
  <c r="AD29" i="9"/>
  <c r="AB27" i="9"/>
  <c r="AC27" i="9" s="1"/>
  <c r="AB28" i="9" l="1"/>
  <c r="AC28" i="9" s="1"/>
  <c r="AF29" i="9"/>
  <c r="AA29" i="9" s="1"/>
  <c r="Y31" i="9"/>
  <c r="AE30" i="9"/>
  <c r="Z30" i="9"/>
  <c r="X30" i="9"/>
  <c r="AD30" i="9"/>
  <c r="AF30" i="9" l="1"/>
  <c r="AA30" i="9" s="1"/>
  <c r="Y32" i="9"/>
  <c r="AD31" i="9"/>
  <c r="X31" i="9"/>
  <c r="Z31" i="9"/>
  <c r="AE31" i="9"/>
  <c r="AB29" i="9"/>
  <c r="AB30" i="9" l="1"/>
  <c r="AC30" i="9" s="1"/>
  <c r="AF31" i="9"/>
  <c r="AA31" i="9" s="1"/>
  <c r="Y33" i="9"/>
  <c r="AD32" i="9"/>
  <c r="Z32" i="9"/>
  <c r="AE32" i="9"/>
  <c r="X32" i="9"/>
  <c r="AC29" i="9"/>
  <c r="AB31" i="9" l="1"/>
  <c r="AC31" i="9" s="1"/>
  <c r="AF32" i="9"/>
  <c r="AA32" i="9" s="1"/>
  <c r="AE33" i="9"/>
  <c r="AD33" i="9"/>
  <c r="Y34" i="9"/>
  <c r="Y35" i="9" s="1"/>
  <c r="X33" i="9"/>
  <c r="Z33" i="9"/>
  <c r="Y36" i="9" l="1"/>
  <c r="AD35" i="9"/>
  <c r="AE35" i="9"/>
  <c r="X35" i="9"/>
  <c r="Z35" i="9"/>
  <c r="X34" i="9"/>
  <c r="AE34" i="9"/>
  <c r="Z34" i="9"/>
  <c r="AD34" i="9"/>
  <c r="AF33" i="9"/>
  <c r="AA33" i="9" s="1"/>
  <c r="AB32" i="9"/>
  <c r="AF35" i="9" l="1"/>
  <c r="AA35" i="9" s="1"/>
  <c r="Y37" i="9"/>
  <c r="Y38" i="9" s="1"/>
  <c r="X36" i="9"/>
  <c r="Z36" i="9"/>
  <c r="AD36" i="9"/>
  <c r="AE36" i="9"/>
  <c r="AB33" i="9"/>
  <c r="AC33" i="9" s="1"/>
  <c r="AC32" i="9"/>
  <c r="AF34" i="9"/>
  <c r="AA34" i="9" s="1"/>
  <c r="AF36" i="9" l="1"/>
  <c r="AA36" i="9" s="1"/>
  <c r="Z37" i="9"/>
  <c r="Z38" i="9" s="1"/>
  <c r="X37" i="9"/>
  <c r="AE37" i="9"/>
  <c r="AD37" i="9"/>
  <c r="AH7" i="9"/>
  <c r="AB34" i="9"/>
  <c r="AB35" i="9" s="1"/>
  <c r="AF37" i="9" l="1"/>
  <c r="AA37" i="9" s="1"/>
  <c r="AC37" i="9" s="1"/>
  <c r="AI7" i="9"/>
  <c r="AB36" i="9"/>
  <c r="AC36" i="9" s="1"/>
  <c r="AC35" i="9"/>
  <c r="AC34" i="9"/>
  <c r="AA38" i="9" l="1"/>
  <c r="AB37" i="9"/>
  <c r="AB38" i="9" s="1"/>
  <c r="AN7" i="9"/>
  <c r="AH8" i="9"/>
  <c r="AM7" i="9"/>
  <c r="AG7" i="9"/>
  <c r="AI6" i="9"/>
  <c r="AN8" i="9" l="1"/>
  <c r="AH9" i="9"/>
  <c r="AM8" i="9"/>
  <c r="AI8" i="9"/>
  <c r="AG8" i="9"/>
  <c r="AO7" i="9"/>
  <c r="AJ7" i="9" s="1"/>
  <c r="AK7" i="9" s="1"/>
  <c r="AL7" i="9" l="1"/>
  <c r="AO8" i="9"/>
  <c r="AJ8" i="9" s="1"/>
  <c r="AK8" i="9" s="1"/>
  <c r="AN9" i="9"/>
  <c r="AH10" i="9"/>
  <c r="AM9" i="9"/>
  <c r="AI9" i="9"/>
  <c r="AG9" i="9"/>
  <c r="AO9" i="9" l="1"/>
  <c r="AJ9" i="9" s="1"/>
  <c r="AL9" i="9" s="1"/>
  <c r="AL8" i="9"/>
  <c r="AN10" i="9"/>
  <c r="AH11" i="9"/>
  <c r="AM10" i="9"/>
  <c r="AG10" i="9"/>
  <c r="AI10" i="9"/>
  <c r="AK9" i="9" l="1"/>
  <c r="AO10" i="9"/>
  <c r="AJ10" i="9" s="1"/>
  <c r="AN11" i="9"/>
  <c r="AM11" i="9"/>
  <c r="AI11" i="9"/>
  <c r="AH12" i="9"/>
  <c r="AG11" i="9"/>
  <c r="AK10" i="9" l="1"/>
  <c r="AL10" i="9" s="1"/>
  <c r="AO11" i="9"/>
  <c r="AJ11" i="9" s="1"/>
  <c r="AL11" i="9" s="1"/>
  <c r="AH13" i="9"/>
  <c r="AG12" i="9"/>
  <c r="AN12" i="9"/>
  <c r="AI12" i="9"/>
  <c r="AM12" i="9"/>
  <c r="AO12" i="9" l="1"/>
  <c r="AJ12" i="9" s="1"/>
  <c r="AM13" i="9"/>
  <c r="AI13" i="9"/>
  <c r="AH14" i="9"/>
  <c r="AG13" i="9"/>
  <c r="AN13" i="9"/>
  <c r="AK11" i="9"/>
  <c r="AK12" i="9" l="1"/>
  <c r="AL12" i="9" s="1"/>
  <c r="AN14" i="9"/>
  <c r="AM14" i="9"/>
  <c r="AI14" i="9"/>
  <c r="AH15" i="9"/>
  <c r="AG14" i="9"/>
  <c r="AO13" i="9"/>
  <c r="AJ13" i="9" s="1"/>
  <c r="AO14" i="9" l="1"/>
  <c r="AJ14" i="9" s="1"/>
  <c r="AH16" i="9"/>
  <c r="AG15" i="9"/>
  <c r="AN15" i="9"/>
  <c r="AM15" i="9"/>
  <c r="AI15" i="9"/>
  <c r="AK13" i="9"/>
  <c r="AL13" i="9" s="1"/>
  <c r="AK14" i="9" l="1"/>
  <c r="AL14" i="9" s="1"/>
  <c r="AO15" i="9"/>
  <c r="AJ15" i="9" s="1"/>
  <c r="AH17" i="9"/>
  <c r="AG16" i="9"/>
  <c r="AN16" i="9"/>
  <c r="AM16" i="9"/>
  <c r="AI16" i="9"/>
  <c r="AK15" i="9" l="1"/>
  <c r="AL15" i="9" s="1"/>
  <c r="AM17" i="9"/>
  <c r="AI17" i="9"/>
  <c r="AG17" i="9"/>
  <c r="AN17" i="9"/>
  <c r="AH18" i="9"/>
  <c r="AO16" i="9"/>
  <c r="AJ16" i="9" s="1"/>
  <c r="AL16" i="9" s="1"/>
  <c r="AO17" i="9" l="1"/>
  <c r="AJ17" i="9" s="1"/>
  <c r="AN18" i="9"/>
  <c r="AI18" i="9"/>
  <c r="AM18" i="9"/>
  <c r="AH19" i="9"/>
  <c r="AG18" i="9"/>
  <c r="AK16" i="9"/>
  <c r="AO18" i="9" l="1"/>
  <c r="AJ18" i="9" s="1"/>
  <c r="AL18" i="9" s="1"/>
  <c r="AH20" i="9"/>
  <c r="AG19" i="9"/>
  <c r="AN19" i="9"/>
  <c r="AM19" i="9"/>
  <c r="AI19" i="9"/>
  <c r="AK17" i="9"/>
  <c r="AL17" i="9" s="1"/>
  <c r="AK18" i="9" l="1"/>
  <c r="AO19" i="9"/>
  <c r="AJ19" i="9" s="1"/>
  <c r="AM20" i="9"/>
  <c r="AI20" i="9"/>
  <c r="AN20" i="9"/>
  <c r="AH21" i="9"/>
  <c r="AG20" i="9"/>
  <c r="AK19" i="9" l="1"/>
  <c r="AL19" i="9" s="1"/>
  <c r="AO20" i="9"/>
  <c r="AJ20" i="9" s="1"/>
  <c r="AH22" i="9"/>
  <c r="AN21" i="9"/>
  <c r="AM21" i="9"/>
  <c r="AI21" i="9"/>
  <c r="AG21" i="9"/>
  <c r="AK20" i="9" l="1"/>
  <c r="AL20" i="9" s="1"/>
  <c r="AO21" i="9"/>
  <c r="AJ21" i="9" s="1"/>
  <c r="AH23" i="9"/>
  <c r="AM22" i="9"/>
  <c r="AG22" i="9"/>
  <c r="AN22" i="9"/>
  <c r="AI22" i="9"/>
  <c r="AO22" i="9" l="1"/>
  <c r="AJ22" i="9" s="1"/>
  <c r="AM23" i="9"/>
  <c r="AI23" i="9"/>
  <c r="AN23" i="9"/>
  <c r="AH24" i="9"/>
  <c r="AG23" i="9"/>
  <c r="AK21" i="9"/>
  <c r="AK22" i="9" l="1"/>
  <c r="AL22" i="9" s="1"/>
  <c r="AO23" i="9"/>
  <c r="AJ23" i="9" s="1"/>
  <c r="AL23" i="9" s="1"/>
  <c r="AN24" i="9"/>
  <c r="AI24" i="9"/>
  <c r="AM24" i="9"/>
  <c r="AH25" i="9"/>
  <c r="AG24" i="9"/>
  <c r="AL21" i="9"/>
  <c r="AO24" i="9" l="1"/>
  <c r="AJ24" i="9" s="1"/>
  <c r="AK23" i="9"/>
  <c r="AH26" i="9"/>
  <c r="AG25" i="9"/>
  <c r="AN25" i="9"/>
  <c r="AI25" i="9"/>
  <c r="AM25" i="9"/>
  <c r="AK24" i="9" l="1"/>
  <c r="AL24" i="9" s="1"/>
  <c r="AO25" i="9"/>
  <c r="AJ25" i="9" s="1"/>
  <c r="AI26" i="9"/>
  <c r="AG26" i="9"/>
  <c r="AH27" i="9"/>
  <c r="AN26" i="9"/>
  <c r="AM26" i="9"/>
  <c r="AO26" i="9" l="1"/>
  <c r="AJ26" i="9" s="1"/>
  <c r="AN27" i="9"/>
  <c r="AH28" i="9"/>
  <c r="AM27" i="9"/>
  <c r="AI27" i="9"/>
  <c r="AG27" i="9"/>
  <c r="AL25" i="9"/>
  <c r="AK25" i="9"/>
  <c r="AK26" i="9" l="1"/>
  <c r="AL26" i="9" s="1"/>
  <c r="AO27" i="9"/>
  <c r="AJ27" i="9" s="1"/>
  <c r="AM28" i="9"/>
  <c r="AI28" i="9"/>
  <c r="AN28" i="9"/>
  <c r="AH29" i="9"/>
  <c r="AG28" i="9"/>
  <c r="AO28" i="9" l="1"/>
  <c r="AJ28" i="9" s="1"/>
  <c r="AH30" i="9"/>
  <c r="AN29" i="9"/>
  <c r="AI29" i="9"/>
  <c r="AG29" i="9"/>
  <c r="AM29" i="9"/>
  <c r="AK27" i="9"/>
  <c r="AK28" i="9" l="1"/>
  <c r="AL28" i="9" s="1"/>
  <c r="AL27" i="9"/>
  <c r="AO29" i="9"/>
  <c r="AJ29" i="9" s="1"/>
  <c r="AN30" i="9"/>
  <c r="AM30" i="9"/>
  <c r="AH31" i="9"/>
  <c r="AG30" i="9"/>
  <c r="AI30" i="9"/>
  <c r="AK29" i="9" l="1"/>
  <c r="AL29" i="9"/>
  <c r="AH32" i="9"/>
  <c r="AG31" i="9"/>
  <c r="AN31" i="9"/>
  <c r="AI31" i="9"/>
  <c r="AM31" i="9"/>
  <c r="AO30" i="9"/>
  <c r="AJ30" i="9" s="1"/>
  <c r="AL30" i="9" s="1"/>
  <c r="AO31" i="9" l="1"/>
  <c r="AJ31" i="9" s="1"/>
  <c r="AK30" i="9"/>
  <c r="AH33" i="9"/>
  <c r="AM32" i="9"/>
  <c r="AI32" i="9"/>
  <c r="AG32" i="9"/>
  <c r="AN32" i="9"/>
  <c r="AO32" i="9" l="1"/>
  <c r="AJ32" i="9" s="1"/>
  <c r="AL32" i="9" s="1"/>
  <c r="AM33" i="9"/>
  <c r="AI33" i="9"/>
  <c r="AN33" i="9"/>
  <c r="AG33" i="9"/>
  <c r="AH34" i="9"/>
  <c r="AH35" i="9" s="1"/>
  <c r="AK31" i="9"/>
  <c r="AL31" i="9" s="1"/>
  <c r="AH36" i="9" l="1"/>
  <c r="AN35" i="9"/>
  <c r="AG35" i="9"/>
  <c r="AI35" i="9"/>
  <c r="AM35" i="9"/>
  <c r="AK32" i="9"/>
  <c r="AN34" i="9"/>
  <c r="AI34" i="9"/>
  <c r="AG34" i="9"/>
  <c r="AM34" i="9"/>
  <c r="AO33" i="9"/>
  <c r="AJ33" i="9" s="1"/>
  <c r="AO35" i="9" l="1"/>
  <c r="AJ35" i="9" s="1"/>
  <c r="AM36" i="9"/>
  <c r="AG36" i="9"/>
  <c r="AI36" i="9"/>
  <c r="AN36" i="9"/>
  <c r="AH37" i="9"/>
  <c r="AH38" i="9" s="1"/>
  <c r="AO34" i="9"/>
  <c r="AJ34" i="9" s="1"/>
  <c r="AK33" i="9"/>
  <c r="AO36" i="9" l="1"/>
  <c r="AJ36" i="9" s="1"/>
  <c r="AL36" i="9" s="1"/>
  <c r="AM37" i="9"/>
  <c r="AI37" i="9"/>
  <c r="AI38" i="9" s="1"/>
  <c r="AN37" i="9"/>
  <c r="AG37" i="9"/>
  <c r="AQ7" i="9"/>
  <c r="AK34" i="9"/>
  <c r="AK35" i="9" s="1"/>
  <c r="AL35" i="9" s="1"/>
  <c r="AL33" i="9"/>
  <c r="AK36" i="9" l="1"/>
  <c r="AR7" i="9"/>
  <c r="AO37" i="9"/>
  <c r="AJ37" i="9" s="1"/>
  <c r="AL34" i="9"/>
  <c r="AV7" i="9"/>
  <c r="AP7" i="9"/>
  <c r="AR6" i="9"/>
  <c r="AQ8" i="9"/>
  <c r="AW7" i="9"/>
  <c r="AL37" i="9" l="1"/>
  <c r="AJ38" i="9"/>
  <c r="AK37" i="9"/>
  <c r="AK38" i="9" s="1"/>
  <c r="AV8" i="9"/>
  <c r="AR8" i="9"/>
  <c r="AP8" i="9"/>
  <c r="AW8" i="9"/>
  <c r="AQ9" i="9"/>
  <c r="AX7" i="9"/>
  <c r="AS7" i="9" s="1"/>
  <c r="AT7" i="9" l="1"/>
  <c r="AU7" i="9"/>
  <c r="AX8" i="9"/>
  <c r="AS8" i="9" s="1"/>
  <c r="AV9" i="9"/>
  <c r="AR9" i="9"/>
  <c r="AP9" i="9"/>
  <c r="AQ10" i="9"/>
  <c r="AW9" i="9"/>
  <c r="AT8" i="9" l="1"/>
  <c r="AV10" i="9"/>
  <c r="AR10" i="9"/>
  <c r="AP10" i="9"/>
  <c r="AW10" i="9"/>
  <c r="AQ11" i="9"/>
  <c r="AX9" i="9"/>
  <c r="AS9" i="9" s="1"/>
  <c r="AU8" i="9" l="1"/>
  <c r="AT9" i="9"/>
  <c r="AU9" i="9" s="1"/>
  <c r="AV11" i="9"/>
  <c r="AR11" i="9"/>
  <c r="AQ12" i="9"/>
  <c r="AP11" i="9"/>
  <c r="AW11" i="9"/>
  <c r="AX10" i="9"/>
  <c r="AS10" i="9" s="1"/>
  <c r="AQ13" i="9" l="1"/>
  <c r="AW12" i="9"/>
  <c r="AV12" i="9"/>
  <c r="AP12" i="9"/>
  <c r="AR12" i="9"/>
  <c r="AX11" i="9"/>
  <c r="AS11" i="9" s="1"/>
  <c r="AT10" i="9"/>
  <c r="AU10" i="9" s="1"/>
  <c r="AT11" i="9" l="1"/>
  <c r="AU11" i="9"/>
  <c r="AX12" i="9"/>
  <c r="AS12" i="9" s="1"/>
  <c r="AQ14" i="9"/>
  <c r="AP13" i="9"/>
  <c r="AR13" i="9"/>
  <c r="AW13" i="9"/>
  <c r="AV13" i="9"/>
  <c r="AX13" i="9" l="1"/>
  <c r="AS13" i="9" s="1"/>
  <c r="AV14" i="9"/>
  <c r="AR14" i="9"/>
  <c r="AQ15" i="9"/>
  <c r="AP14" i="9"/>
  <c r="AW14" i="9"/>
  <c r="AT12" i="9"/>
  <c r="AT13" i="9" l="1"/>
  <c r="AU13" i="9" s="1"/>
  <c r="AX14" i="9"/>
  <c r="AS14" i="9" s="1"/>
  <c r="AW15" i="9"/>
  <c r="AV15" i="9"/>
  <c r="AR15" i="9"/>
  <c r="AQ16" i="9"/>
  <c r="AP15" i="9"/>
  <c r="AU12" i="9"/>
  <c r="AT14" i="9" l="1"/>
  <c r="AU14" i="9" s="1"/>
  <c r="AX15" i="9"/>
  <c r="AS15" i="9" s="1"/>
  <c r="AQ17" i="9"/>
  <c r="AP16" i="9"/>
  <c r="AW16" i="9"/>
  <c r="AV16" i="9"/>
  <c r="AR16" i="9"/>
  <c r="AX16" i="9" l="1"/>
  <c r="AS16" i="9" s="1"/>
  <c r="AT15" i="9"/>
  <c r="AU15" i="9" s="1"/>
  <c r="AP17" i="9"/>
  <c r="AW17" i="9"/>
  <c r="AV17" i="9"/>
  <c r="AR17" i="9"/>
  <c r="AQ18" i="9"/>
  <c r="AX17" i="9" l="1"/>
  <c r="AS17" i="9" s="1"/>
  <c r="AV18" i="9"/>
  <c r="AR18" i="9"/>
  <c r="AP18" i="9"/>
  <c r="AQ19" i="9"/>
  <c r="AW18" i="9"/>
  <c r="AT16" i="9"/>
  <c r="AU16" i="9" s="1"/>
  <c r="AT17" i="9" l="1"/>
  <c r="AQ20" i="9"/>
  <c r="AP19" i="9"/>
  <c r="AW19" i="9"/>
  <c r="AR19" i="9"/>
  <c r="AV19" i="9"/>
  <c r="AX18" i="9"/>
  <c r="AS18" i="9" s="1"/>
  <c r="AX19" i="9" l="1"/>
  <c r="AS19" i="9" s="1"/>
  <c r="AQ21" i="9"/>
  <c r="AP20" i="9"/>
  <c r="AR20" i="9"/>
  <c r="AW20" i="9"/>
  <c r="AV20" i="9"/>
  <c r="AT18" i="9"/>
  <c r="AU18" i="9" s="1"/>
  <c r="AU17" i="9"/>
  <c r="AX20" i="9" l="1"/>
  <c r="AS20" i="9" s="1"/>
  <c r="AT19" i="9"/>
  <c r="AU19" i="9" s="1"/>
  <c r="AV21" i="9"/>
  <c r="AR21" i="9"/>
  <c r="AQ22" i="9"/>
  <c r="AP21" i="9"/>
  <c r="AW21" i="9"/>
  <c r="AT20" i="9" l="1"/>
  <c r="AU20" i="9" s="1"/>
  <c r="AQ23" i="9"/>
  <c r="AP22" i="9"/>
  <c r="AW22" i="9"/>
  <c r="AR22" i="9"/>
  <c r="AV22" i="9"/>
  <c r="AX21" i="9"/>
  <c r="AS21" i="9" s="1"/>
  <c r="AX22" i="9" l="1"/>
  <c r="AS22" i="9" s="1"/>
  <c r="AT21" i="9"/>
  <c r="AU21" i="9" s="1"/>
  <c r="AW23" i="9"/>
  <c r="AR23" i="9"/>
  <c r="AQ24" i="9"/>
  <c r="AP23" i="9"/>
  <c r="AV23" i="9"/>
  <c r="AX23" i="9" l="1"/>
  <c r="AS23" i="9" s="1"/>
  <c r="AV24" i="9"/>
  <c r="AR24" i="9"/>
  <c r="AQ25" i="9"/>
  <c r="AP24" i="9"/>
  <c r="AW24" i="9"/>
  <c r="AT22" i="9"/>
  <c r="AU22" i="9" s="1"/>
  <c r="AT23" i="9" l="1"/>
  <c r="AU23" i="9" s="1"/>
  <c r="AW25" i="9"/>
  <c r="AQ26" i="9"/>
  <c r="AP25" i="9"/>
  <c r="AR25" i="9"/>
  <c r="AV25" i="9"/>
  <c r="AX24" i="9"/>
  <c r="AS24" i="9" s="1"/>
  <c r="AT24" i="9" l="1"/>
  <c r="AU24" i="9" s="1"/>
  <c r="AX25" i="9"/>
  <c r="AS25" i="9" s="1"/>
  <c r="AQ27" i="9"/>
  <c r="AP26" i="9"/>
  <c r="AV26" i="9"/>
  <c r="AR26" i="9"/>
  <c r="AW26" i="9"/>
  <c r="AT25" i="9" l="1"/>
  <c r="AU25" i="9" s="1"/>
  <c r="AX26" i="9"/>
  <c r="AS26" i="9" s="1"/>
  <c r="AQ28" i="9"/>
  <c r="AV27" i="9"/>
  <c r="AR27" i="9"/>
  <c r="AP27" i="9"/>
  <c r="AW27" i="9"/>
  <c r="AT26" i="9" l="1"/>
  <c r="AU26" i="9" s="1"/>
  <c r="AX27" i="9"/>
  <c r="AS27" i="9" s="1"/>
  <c r="AR28" i="9"/>
  <c r="AQ29" i="9"/>
  <c r="AP28" i="9"/>
  <c r="AW28" i="9"/>
  <c r="AV28" i="9"/>
  <c r="AX28" i="9" l="1"/>
  <c r="AS28" i="9" s="1"/>
  <c r="AV29" i="9"/>
  <c r="AR29" i="9"/>
  <c r="AP29" i="9"/>
  <c r="AW29" i="9"/>
  <c r="AQ30" i="9"/>
  <c r="AT27" i="9"/>
  <c r="AU27" i="9" s="1"/>
  <c r="AT28" i="9" l="1"/>
  <c r="AU28" i="9" s="1"/>
  <c r="AV30" i="9"/>
  <c r="AR30" i="9"/>
  <c r="AQ31" i="9"/>
  <c r="AW30" i="9"/>
  <c r="AP30" i="9"/>
  <c r="AX29" i="9"/>
  <c r="AS29" i="9" s="1"/>
  <c r="AX30" i="9" l="1"/>
  <c r="AS30" i="9" s="1"/>
  <c r="AW31" i="9"/>
  <c r="AQ32" i="9"/>
  <c r="AV31" i="9"/>
  <c r="AP31" i="9"/>
  <c r="AR31" i="9"/>
  <c r="AT29" i="9"/>
  <c r="AU29" i="9" s="1"/>
  <c r="AT30" i="9" l="1"/>
  <c r="AU30" i="9" s="1"/>
  <c r="AQ33" i="9"/>
  <c r="AP32" i="9"/>
  <c r="AW32" i="9"/>
  <c r="AR32" i="9"/>
  <c r="AV32" i="9"/>
  <c r="AX31" i="9"/>
  <c r="AS31" i="9" s="1"/>
  <c r="AX32" i="9" l="1"/>
  <c r="AS32" i="9" s="1"/>
  <c r="AQ34" i="9"/>
  <c r="AQ35" i="9" s="1"/>
  <c r="AV33" i="9"/>
  <c r="AW33" i="9"/>
  <c r="AR33" i="9"/>
  <c r="AP33" i="9"/>
  <c r="AT31" i="9"/>
  <c r="AU31" i="9" s="1"/>
  <c r="AR35" i="9" l="1"/>
  <c r="AW35" i="9"/>
  <c r="AP35" i="9"/>
  <c r="AQ36" i="9"/>
  <c r="AV35" i="9"/>
  <c r="AT32" i="9"/>
  <c r="AU32" i="9" s="1"/>
  <c r="AX33" i="9"/>
  <c r="AS33" i="9" s="1"/>
  <c r="AV34" i="9"/>
  <c r="AR34" i="9"/>
  <c r="AP34" i="9"/>
  <c r="AW34" i="9"/>
  <c r="AX35" i="9" l="1"/>
  <c r="AS35" i="9" s="1"/>
  <c r="AR36" i="9"/>
  <c r="AP36" i="9"/>
  <c r="AQ37" i="9"/>
  <c r="AV36" i="9"/>
  <c r="AW36" i="9"/>
  <c r="AT33" i="9"/>
  <c r="AU33" i="9" s="1"/>
  <c r="AX34" i="9"/>
  <c r="AS34" i="9" s="1"/>
  <c r="AQ38" i="9" l="1"/>
  <c r="AZ7" i="9" s="1"/>
  <c r="AR37" i="9"/>
  <c r="AR38" i="9" s="1"/>
  <c r="AP37" i="9"/>
  <c r="AW37" i="9"/>
  <c r="AV37" i="9"/>
  <c r="AX36" i="9"/>
  <c r="AS36" i="9" s="1"/>
  <c r="AU36" i="9" s="1"/>
  <c r="AT34" i="9"/>
  <c r="AT35" i="9" s="1"/>
  <c r="AX37" i="9" l="1"/>
  <c r="AS37" i="9" s="1"/>
  <c r="AU37" i="9" s="1"/>
  <c r="BA7" i="9"/>
  <c r="AU35" i="9"/>
  <c r="AT36" i="9"/>
  <c r="AU34" i="9"/>
  <c r="AS38" i="9" l="1"/>
  <c r="AT37" i="9"/>
  <c r="AT38" i="9" s="1"/>
  <c r="AZ8" i="9"/>
  <c r="BF7" i="9"/>
  <c r="AY7" i="9"/>
  <c r="BA6" i="9"/>
  <c r="BE7" i="9"/>
  <c r="BG7" i="9" l="1"/>
  <c r="BB7" i="9" s="1"/>
  <c r="BC7" i="9" s="1"/>
  <c r="AZ9" i="9"/>
  <c r="BF8" i="9"/>
  <c r="BA8" i="9"/>
  <c r="BE8" i="9"/>
  <c r="AY8" i="9"/>
  <c r="BD7" i="9" l="1"/>
  <c r="AZ10" i="9"/>
  <c r="BF9" i="9"/>
  <c r="BA9" i="9"/>
  <c r="BE9" i="9"/>
  <c r="AY9" i="9"/>
  <c r="BG8" i="9"/>
  <c r="BB8" i="9" s="1"/>
  <c r="BC8" i="9" l="1"/>
  <c r="AZ11" i="9"/>
  <c r="BF10" i="9"/>
  <c r="BA10" i="9"/>
  <c r="AY10" i="9"/>
  <c r="BE10" i="9"/>
  <c r="BG9" i="9"/>
  <c r="BB9" i="9" s="1"/>
  <c r="BD8" i="9" l="1"/>
  <c r="BC9" i="9"/>
  <c r="BD9" i="9" s="1"/>
  <c r="BG10" i="9"/>
  <c r="BB10" i="9" s="1"/>
  <c r="AZ12" i="9"/>
  <c r="BF11" i="9"/>
  <c r="BA11" i="9"/>
  <c r="AY11" i="9"/>
  <c r="BE11" i="9"/>
  <c r="BG11" i="9" l="1"/>
  <c r="BB11" i="9" s="1"/>
  <c r="BD11" i="9" s="1"/>
  <c r="BF12" i="9"/>
  <c r="BE12" i="9"/>
  <c r="BA12" i="9"/>
  <c r="AZ13" i="9"/>
  <c r="AY12" i="9"/>
  <c r="BC10" i="9"/>
  <c r="BD10" i="9" s="1"/>
  <c r="BC11" i="9" l="1"/>
  <c r="BG12" i="9"/>
  <c r="BB12" i="9" s="1"/>
  <c r="AZ14" i="9"/>
  <c r="AY13" i="9"/>
  <c r="BF13" i="9"/>
  <c r="BA13" i="9"/>
  <c r="BE13" i="9"/>
  <c r="BC12" i="9" l="1"/>
  <c r="BD12" i="9" s="1"/>
  <c r="BG13" i="9"/>
  <c r="BB13" i="9" s="1"/>
  <c r="AZ15" i="9"/>
  <c r="AY14" i="9"/>
  <c r="BA14" i="9"/>
  <c r="BF14" i="9"/>
  <c r="BE14" i="9"/>
  <c r="BG14" i="9" l="1"/>
  <c r="BB14" i="9" s="1"/>
  <c r="BE15" i="9"/>
  <c r="BA15" i="9"/>
  <c r="AZ16" i="9"/>
  <c r="AY15" i="9"/>
  <c r="BF15" i="9"/>
  <c r="BD13" i="9"/>
  <c r="BC13" i="9"/>
  <c r="BC14" i="9" l="1"/>
  <c r="BD14" i="9" s="1"/>
  <c r="AZ17" i="9"/>
  <c r="BF16" i="9"/>
  <c r="BE16" i="9"/>
  <c r="BA16" i="9"/>
  <c r="AY16" i="9"/>
  <c r="BG15" i="9"/>
  <c r="BB15" i="9" s="1"/>
  <c r="BG16" i="9" l="1"/>
  <c r="BB16" i="9" s="1"/>
  <c r="AZ18" i="9"/>
  <c r="AY17" i="9"/>
  <c r="BE17" i="9"/>
  <c r="BF17" i="9"/>
  <c r="BA17" i="9"/>
  <c r="BC15" i="9"/>
  <c r="BC16" i="9" l="1"/>
  <c r="BD16" i="9" s="1"/>
  <c r="BD15" i="9"/>
  <c r="BG17" i="9"/>
  <c r="BB17" i="9" s="1"/>
  <c r="AZ19" i="9"/>
  <c r="BF18" i="9"/>
  <c r="BA18" i="9"/>
  <c r="BE18" i="9"/>
  <c r="AY18" i="9"/>
  <c r="BG18" i="9" l="1"/>
  <c r="BB18" i="9" s="1"/>
  <c r="BD18" i="9" s="1"/>
  <c r="BF19" i="9"/>
  <c r="BE19" i="9"/>
  <c r="BA19" i="9"/>
  <c r="AZ20" i="9"/>
  <c r="AY19" i="9"/>
  <c r="BC17" i="9"/>
  <c r="BC18" i="9" l="1"/>
  <c r="BD17" i="9"/>
  <c r="BG19" i="9"/>
  <c r="BB19" i="9" s="1"/>
  <c r="AZ21" i="9"/>
  <c r="AY20" i="9"/>
  <c r="BF20" i="9"/>
  <c r="BA20" i="9"/>
  <c r="BE20" i="9"/>
  <c r="BG20" i="9" l="1"/>
  <c r="BB20" i="9" s="1"/>
  <c r="BD20" i="9" s="1"/>
  <c r="BC19" i="9"/>
  <c r="BD19" i="9" s="1"/>
  <c r="AY21" i="9"/>
  <c r="AZ22" i="9"/>
  <c r="BA21" i="9"/>
  <c r="BF21" i="9"/>
  <c r="BE21" i="9"/>
  <c r="BC20" i="9" l="1"/>
  <c r="BG21" i="9"/>
  <c r="BB21" i="9" s="1"/>
  <c r="BF22" i="9"/>
  <c r="BA22" i="9"/>
  <c r="AZ23" i="9"/>
  <c r="AY22" i="9"/>
  <c r="BE22" i="9"/>
  <c r="BC21" i="9" l="1"/>
  <c r="BD21" i="9" s="1"/>
  <c r="BG22" i="9"/>
  <c r="BB22" i="9" s="1"/>
  <c r="AZ24" i="9"/>
  <c r="AY23" i="9"/>
  <c r="BA23" i="9"/>
  <c r="BF23" i="9"/>
  <c r="BE23" i="9"/>
  <c r="BC22" i="9" l="1"/>
  <c r="BD22" i="9" s="1"/>
  <c r="BG23" i="9"/>
  <c r="BB23" i="9" s="1"/>
  <c r="AZ25" i="9"/>
  <c r="BE24" i="9"/>
  <c r="AY24" i="9"/>
  <c r="BA24" i="9"/>
  <c r="BF24" i="9"/>
  <c r="BC23" i="9" l="1"/>
  <c r="BD23" i="9" s="1"/>
  <c r="BG24" i="9"/>
  <c r="BB24" i="9" s="1"/>
  <c r="BE25" i="9"/>
  <c r="BA25" i="9"/>
  <c r="BF25" i="9"/>
  <c r="AZ26" i="9"/>
  <c r="AY25" i="9"/>
  <c r="BC24" i="9" l="1"/>
  <c r="BD24" i="9" s="1"/>
  <c r="BG25" i="9"/>
  <c r="BB25" i="9" s="1"/>
  <c r="BD25" i="9" s="1"/>
  <c r="AZ27" i="9"/>
  <c r="BF26" i="9"/>
  <c r="BA26" i="9"/>
  <c r="BE26" i="9"/>
  <c r="AY26" i="9"/>
  <c r="BG26" i="9" l="1"/>
  <c r="BB26" i="9" s="1"/>
  <c r="BC25" i="9"/>
  <c r="AZ28" i="9"/>
  <c r="AY27" i="9"/>
  <c r="BA27" i="9"/>
  <c r="BF27" i="9"/>
  <c r="BE27" i="9"/>
  <c r="BG27" i="9" l="1"/>
  <c r="BB27" i="9" s="1"/>
  <c r="BD27" i="9" s="1"/>
  <c r="AZ29" i="9"/>
  <c r="AY28" i="9"/>
  <c r="BE28" i="9"/>
  <c r="BA28" i="9"/>
  <c r="BF28" i="9"/>
  <c r="BC26" i="9"/>
  <c r="BD26" i="9" s="1"/>
  <c r="BG28" i="9" l="1"/>
  <c r="BB28" i="9" s="1"/>
  <c r="BC27" i="9"/>
  <c r="AZ30" i="9"/>
  <c r="BF29" i="9"/>
  <c r="BA29" i="9"/>
  <c r="BE29" i="9"/>
  <c r="AY29" i="9"/>
  <c r="BC28" i="9" l="1"/>
  <c r="BD28" i="9" s="1"/>
  <c r="BA30" i="9"/>
  <c r="AY30" i="9"/>
  <c r="AZ31" i="9"/>
  <c r="BF30" i="9"/>
  <c r="BE30" i="9"/>
  <c r="BG29" i="9"/>
  <c r="BB29" i="9" s="1"/>
  <c r="BG30" i="9" l="1"/>
  <c r="BB30" i="9" s="1"/>
  <c r="BC29" i="9"/>
  <c r="BD29" i="9" s="1"/>
  <c r="BE31" i="9"/>
  <c r="BA31" i="9"/>
  <c r="AY31" i="9"/>
  <c r="AZ32" i="9"/>
  <c r="BF31" i="9"/>
  <c r="BC30" i="9" l="1"/>
  <c r="BD30" i="9" s="1"/>
  <c r="BG31" i="9"/>
  <c r="BB31" i="9" s="1"/>
  <c r="BF32" i="9"/>
  <c r="AZ33" i="9"/>
  <c r="BE32" i="9"/>
  <c r="AY32" i="9"/>
  <c r="BA32" i="9"/>
  <c r="BG32" i="9" l="1"/>
  <c r="BB32" i="9" s="1"/>
  <c r="BD32" i="9" s="1"/>
  <c r="BC31" i="9"/>
  <c r="BD31" i="9" s="1"/>
  <c r="AZ34" i="9"/>
  <c r="AZ35" i="9" s="1"/>
  <c r="AY33" i="9"/>
  <c r="BE33" i="9"/>
  <c r="BF33" i="9"/>
  <c r="BA33" i="9"/>
  <c r="AZ36" i="9" l="1"/>
  <c r="AY35" i="9"/>
  <c r="BF35" i="9"/>
  <c r="BA35" i="9"/>
  <c r="BE35" i="9"/>
  <c r="BC32" i="9"/>
  <c r="BF34" i="9"/>
  <c r="BA34" i="9"/>
  <c r="BE34" i="9"/>
  <c r="AY34" i="9"/>
  <c r="BG33" i="9"/>
  <c r="BB33" i="9" s="1"/>
  <c r="BG35" i="9" l="1"/>
  <c r="BB35" i="9" s="1"/>
  <c r="AZ37" i="9"/>
  <c r="AY36" i="9"/>
  <c r="BF36" i="9"/>
  <c r="BE36" i="9"/>
  <c r="BA36" i="9"/>
  <c r="BC33" i="9"/>
  <c r="BD33" i="9" s="1"/>
  <c r="BG34" i="9"/>
  <c r="BB34" i="9" s="1"/>
  <c r="BD34" i="9" s="1"/>
  <c r="AZ38" i="9" l="1"/>
  <c r="BI7" i="9" s="1"/>
  <c r="BG36" i="9"/>
  <c r="BB36" i="9" s="1"/>
  <c r="BD36" i="9" s="1"/>
  <c r="BA37" i="9"/>
  <c r="BA38" i="9" s="1"/>
  <c r="BF37" i="9"/>
  <c r="AY37" i="9"/>
  <c r="BE37" i="9"/>
  <c r="BC34" i="9"/>
  <c r="BC35" i="9" s="1"/>
  <c r="BD35" i="9" s="1"/>
  <c r="BJ7" i="9" l="1"/>
  <c r="BC36" i="9"/>
  <c r="BG37" i="9"/>
  <c r="BB37" i="9" s="1"/>
  <c r="BD37" i="9" l="1"/>
  <c r="BB38" i="9"/>
  <c r="BC37" i="9"/>
  <c r="BC38" i="9" s="1"/>
  <c r="BH7" i="9"/>
  <c r="BI8" i="9"/>
  <c r="BN7" i="9"/>
  <c r="BJ6" i="9"/>
  <c r="BO7" i="9"/>
  <c r="BP7" i="9" l="1"/>
  <c r="BK7" i="9" s="1"/>
  <c r="BL7" i="9" s="1"/>
  <c r="BH8" i="9"/>
  <c r="BI9" i="9"/>
  <c r="BN8" i="9"/>
  <c r="BO8" i="9"/>
  <c r="BJ8" i="9"/>
  <c r="BM7" i="9" l="1"/>
  <c r="BP8" i="9"/>
  <c r="BK8" i="9" s="1"/>
  <c r="BH9" i="9"/>
  <c r="BI10" i="9"/>
  <c r="BN9" i="9"/>
  <c r="BO9" i="9"/>
  <c r="BJ9" i="9"/>
  <c r="BP9" i="9" l="1"/>
  <c r="BK9" i="9" s="1"/>
  <c r="BM9" i="9" s="1"/>
  <c r="BH10" i="9"/>
  <c r="BI11" i="9"/>
  <c r="BN10" i="9"/>
  <c r="BJ10" i="9"/>
  <c r="BO10" i="9"/>
  <c r="BM8" i="9"/>
  <c r="BL8" i="9"/>
  <c r="BL9" i="9" l="1"/>
  <c r="BP10" i="9"/>
  <c r="BK10" i="9" s="1"/>
  <c r="BM10" i="9" s="1"/>
  <c r="BI12" i="9"/>
  <c r="BH11" i="9"/>
  <c r="BN11" i="9"/>
  <c r="BJ11" i="9"/>
  <c r="BO11" i="9"/>
  <c r="BP11" i="9" l="1"/>
  <c r="BK11" i="9" s="1"/>
  <c r="BN12" i="9"/>
  <c r="BJ12" i="9"/>
  <c r="BI13" i="9"/>
  <c r="BH12" i="9"/>
  <c r="BO12" i="9"/>
  <c r="BL10" i="9"/>
  <c r="BL11" i="9" l="1"/>
  <c r="BM11" i="9" s="1"/>
  <c r="BO13" i="9"/>
  <c r="BN13" i="9"/>
  <c r="BJ13" i="9"/>
  <c r="BI14" i="9"/>
  <c r="BH13" i="9"/>
  <c r="BP12" i="9"/>
  <c r="BK12" i="9" s="1"/>
  <c r="BP13" i="9" l="1"/>
  <c r="BK13" i="9" s="1"/>
  <c r="BI15" i="9"/>
  <c r="BH14" i="9"/>
  <c r="BO14" i="9"/>
  <c r="BJ14" i="9"/>
  <c r="BN14" i="9"/>
  <c r="BL12" i="9"/>
  <c r="BM12" i="9" s="1"/>
  <c r="BL13" i="9" l="1"/>
  <c r="BM13" i="9" s="1"/>
  <c r="BP14" i="9"/>
  <c r="BK14" i="9" s="1"/>
  <c r="BI16" i="9"/>
  <c r="BH15" i="9"/>
  <c r="BJ15" i="9"/>
  <c r="BO15" i="9"/>
  <c r="BN15" i="9"/>
  <c r="BL14" i="9" l="1"/>
  <c r="BM14" i="9" s="1"/>
  <c r="BP15" i="9"/>
  <c r="BK15" i="9" s="1"/>
  <c r="BN16" i="9"/>
  <c r="BJ16" i="9"/>
  <c r="BI17" i="9"/>
  <c r="BH16" i="9"/>
  <c r="BO16" i="9"/>
  <c r="BO17" i="9" l="1"/>
  <c r="BJ17" i="9"/>
  <c r="BN17" i="9"/>
  <c r="BI18" i="9"/>
  <c r="BH17" i="9"/>
  <c r="BP16" i="9"/>
  <c r="BK16" i="9" s="1"/>
  <c r="BM16" i="9" s="1"/>
  <c r="BM15" i="9"/>
  <c r="BL15" i="9"/>
  <c r="BL16" i="9" l="1"/>
  <c r="BI19" i="9"/>
  <c r="BH18" i="9"/>
  <c r="BO18" i="9"/>
  <c r="BJ18" i="9"/>
  <c r="BN18" i="9"/>
  <c r="BP17" i="9"/>
  <c r="BK17" i="9" s="1"/>
  <c r="BM17" i="9" s="1"/>
  <c r="BP18" i="9" l="1"/>
  <c r="BK18" i="9" s="1"/>
  <c r="BN19" i="9"/>
  <c r="BJ19" i="9"/>
  <c r="BI20" i="9"/>
  <c r="BH19" i="9"/>
  <c r="BO19" i="9"/>
  <c r="BL17" i="9"/>
  <c r="BL18" i="9" l="1"/>
  <c r="BM18" i="9" s="1"/>
  <c r="BO20" i="9"/>
  <c r="BN20" i="9"/>
  <c r="BJ20" i="9"/>
  <c r="BI21" i="9"/>
  <c r="BH20" i="9"/>
  <c r="BP19" i="9"/>
  <c r="BK19" i="9" s="1"/>
  <c r="BL19" i="9" l="1"/>
  <c r="BM19" i="9" s="1"/>
  <c r="BP20" i="9"/>
  <c r="BK20" i="9" s="1"/>
  <c r="BH21" i="9"/>
  <c r="BO21" i="9"/>
  <c r="BJ21" i="9"/>
  <c r="BI22" i="9"/>
  <c r="BN21" i="9"/>
  <c r="BN22" i="9" l="1"/>
  <c r="BJ22" i="9"/>
  <c r="BI23" i="9"/>
  <c r="BH22" i="9"/>
  <c r="BO22" i="9"/>
  <c r="BP21" i="9"/>
  <c r="BK21" i="9" s="1"/>
  <c r="BL20" i="9"/>
  <c r="BM20" i="9" s="1"/>
  <c r="BP22" i="9" l="1"/>
  <c r="BK22" i="9" s="1"/>
  <c r="BM22" i="9" s="1"/>
  <c r="BL21" i="9"/>
  <c r="BM21" i="9" s="1"/>
  <c r="BO23" i="9"/>
  <c r="BN23" i="9"/>
  <c r="BI24" i="9"/>
  <c r="BH23" i="9"/>
  <c r="BJ23" i="9"/>
  <c r="BL22" i="9" l="1"/>
  <c r="BP23" i="9"/>
  <c r="BK23" i="9" s="1"/>
  <c r="BM23" i="9" s="1"/>
  <c r="BI25" i="9"/>
  <c r="BH24" i="9"/>
  <c r="BO24" i="9"/>
  <c r="BJ24" i="9"/>
  <c r="BN24" i="9"/>
  <c r="BL23" i="9" l="1"/>
  <c r="BP24" i="9"/>
  <c r="BK24" i="9" s="1"/>
  <c r="BM24" i="9" s="1"/>
  <c r="BI26" i="9"/>
  <c r="BO25" i="9"/>
  <c r="BJ25" i="9"/>
  <c r="BN25" i="9"/>
  <c r="BH25" i="9"/>
  <c r="BP25" i="9" l="1"/>
  <c r="BK25" i="9" s="1"/>
  <c r="BL24" i="9"/>
  <c r="BO26" i="9"/>
  <c r="BN26" i="9"/>
  <c r="BJ26" i="9"/>
  <c r="BI27" i="9"/>
  <c r="BH26" i="9"/>
  <c r="BL25" i="9" l="1"/>
  <c r="BM25" i="9"/>
  <c r="BP26" i="9"/>
  <c r="BK26" i="9" s="1"/>
  <c r="BH27" i="9"/>
  <c r="BI28" i="9"/>
  <c r="BO27" i="9"/>
  <c r="BJ27" i="9"/>
  <c r="BN27" i="9"/>
  <c r="BL26" i="9" l="1"/>
  <c r="BM26" i="9" s="1"/>
  <c r="BP27" i="9"/>
  <c r="BK27" i="9" s="1"/>
  <c r="BO28" i="9"/>
  <c r="BJ28" i="9"/>
  <c r="BN28" i="9"/>
  <c r="BH28" i="9"/>
  <c r="BI29" i="9"/>
  <c r="BP28" i="9" l="1"/>
  <c r="BK28" i="9" s="1"/>
  <c r="BL27" i="9"/>
  <c r="BI30" i="9"/>
  <c r="BH29" i="9"/>
  <c r="BO29" i="9"/>
  <c r="BJ29" i="9"/>
  <c r="BN29" i="9"/>
  <c r="BL28" i="9" l="1"/>
  <c r="BM28" i="9" s="1"/>
  <c r="BM27" i="9"/>
  <c r="BP29" i="9"/>
  <c r="BK29" i="9" s="1"/>
  <c r="BM29" i="9" s="1"/>
  <c r="BI31" i="9"/>
  <c r="BH30" i="9"/>
  <c r="BN30" i="9"/>
  <c r="BJ30" i="9"/>
  <c r="BO30" i="9"/>
  <c r="BL29" i="9" l="1"/>
  <c r="BO31" i="9"/>
  <c r="BJ31" i="9"/>
  <c r="BI32" i="9"/>
  <c r="BH31" i="9"/>
  <c r="BN31" i="9"/>
  <c r="BP30" i="9"/>
  <c r="BK30" i="9" s="1"/>
  <c r="BP31" i="9" l="1"/>
  <c r="BK31" i="9" s="1"/>
  <c r="BM31" i="9" s="1"/>
  <c r="BM30" i="9"/>
  <c r="BL30" i="9"/>
  <c r="BN32" i="9"/>
  <c r="BJ32" i="9"/>
  <c r="BI33" i="9"/>
  <c r="BH32" i="9"/>
  <c r="BO32" i="9"/>
  <c r="BL31" i="9" l="1"/>
  <c r="BP32" i="9"/>
  <c r="BK32" i="9" s="1"/>
  <c r="BO33" i="9"/>
  <c r="BJ33" i="9"/>
  <c r="BN33" i="9"/>
  <c r="BH33" i="9"/>
  <c r="BI34" i="9"/>
  <c r="BI35" i="9" s="1"/>
  <c r="BI36" i="9" l="1"/>
  <c r="BH35" i="9"/>
  <c r="BO35" i="9"/>
  <c r="BN35" i="9"/>
  <c r="BJ35" i="9"/>
  <c r="BP33" i="9"/>
  <c r="BK33" i="9" s="1"/>
  <c r="BM33" i="9" s="1"/>
  <c r="BL32" i="9"/>
  <c r="BH34" i="9"/>
  <c r="BO34" i="9"/>
  <c r="BJ34" i="9"/>
  <c r="BN34" i="9"/>
  <c r="BP35" i="9" l="1"/>
  <c r="BK35" i="9" s="1"/>
  <c r="BH36" i="9"/>
  <c r="BJ36" i="9"/>
  <c r="BO36" i="9"/>
  <c r="BI37" i="9"/>
  <c r="BI38" i="9" s="1"/>
  <c r="BN36" i="9"/>
  <c r="BR7" i="9"/>
  <c r="BL33" i="9"/>
  <c r="BM32" i="9"/>
  <c r="BP34" i="9"/>
  <c r="BK34" i="9" s="1"/>
  <c r="BS7" i="9" l="1"/>
  <c r="BP36" i="9"/>
  <c r="BK36" i="9" s="1"/>
  <c r="BM36" i="9" s="1"/>
  <c r="BO37" i="9"/>
  <c r="BN37" i="9"/>
  <c r="BJ37" i="9"/>
  <c r="BJ38" i="9" s="1"/>
  <c r="BH37" i="9"/>
  <c r="BM35" i="9"/>
  <c r="BL34" i="9"/>
  <c r="BL35" i="9" s="1"/>
  <c r="BP37" i="9" l="1"/>
  <c r="BK37" i="9" s="1"/>
  <c r="BM37" i="9" s="1"/>
  <c r="BL36" i="9"/>
  <c r="BM34" i="9"/>
  <c r="BW7" i="9"/>
  <c r="BS6" i="9"/>
  <c r="BR8" i="9"/>
  <c r="BX7" i="9"/>
  <c r="BQ7" i="9"/>
  <c r="BL37" i="9" l="1"/>
  <c r="BL38" i="9" s="1"/>
  <c r="BK38" i="9"/>
  <c r="BW8" i="9"/>
  <c r="BS8" i="9"/>
  <c r="BR9" i="9"/>
  <c r="BQ8" i="9"/>
  <c r="BX8" i="9"/>
  <c r="BY7" i="9"/>
  <c r="BT7" i="9" s="1"/>
  <c r="BU7" i="9" l="1"/>
  <c r="BV7" i="9"/>
  <c r="BY8" i="9"/>
  <c r="BT8" i="9" s="1"/>
  <c r="BV8" i="9" s="1"/>
  <c r="BW9" i="9"/>
  <c r="BX9" i="9"/>
  <c r="BQ9" i="9"/>
  <c r="BR10" i="9"/>
  <c r="BS9" i="9"/>
  <c r="BU8" i="9" l="1"/>
  <c r="BR11" i="9"/>
  <c r="BX10" i="9"/>
  <c r="BS10" i="9"/>
  <c r="BQ10" i="9"/>
  <c r="BW10" i="9"/>
  <c r="BY9" i="9"/>
  <c r="BT9" i="9" s="1"/>
  <c r="BV9" i="9" s="1"/>
  <c r="BU9" i="9" l="1"/>
  <c r="BY10" i="9"/>
  <c r="BT10" i="9" s="1"/>
  <c r="BV10" i="9" s="1"/>
  <c r="BW11" i="9"/>
  <c r="BQ11" i="9"/>
  <c r="BS11" i="9"/>
  <c r="BX11" i="9"/>
  <c r="BR12" i="9"/>
  <c r="BY11" i="9" l="1"/>
  <c r="BT11" i="9" s="1"/>
  <c r="BV11" i="9" s="1"/>
  <c r="BQ12" i="9"/>
  <c r="BS12" i="9"/>
  <c r="BX12" i="9"/>
  <c r="BW12" i="9"/>
  <c r="BR13" i="9"/>
  <c r="BU10" i="9"/>
  <c r="BU11" i="9" l="1"/>
  <c r="BY12" i="9"/>
  <c r="BT12" i="9" s="1"/>
  <c r="BV12" i="9" s="1"/>
  <c r="BX13" i="9"/>
  <c r="BQ13" i="9"/>
  <c r="BR14" i="9"/>
  <c r="BW13" i="9"/>
  <c r="BS13" i="9"/>
  <c r="BY13" i="9" l="1"/>
  <c r="BT13" i="9" s="1"/>
  <c r="BV13" i="9" s="1"/>
  <c r="BQ14" i="9"/>
  <c r="BW14" i="9"/>
  <c r="BS14" i="9"/>
  <c r="BR15" i="9"/>
  <c r="BX14" i="9"/>
  <c r="BU12" i="9"/>
  <c r="BU13" i="9" l="1"/>
  <c r="BY14" i="9"/>
  <c r="BT14" i="9" s="1"/>
  <c r="BV14" i="9" s="1"/>
  <c r="BW15" i="9"/>
  <c r="BR16" i="9"/>
  <c r="BS15" i="9"/>
  <c r="BQ15" i="9"/>
  <c r="BX15" i="9"/>
  <c r="BY15" i="9" l="1"/>
  <c r="BT15" i="9" s="1"/>
  <c r="BV15" i="9" s="1"/>
  <c r="BQ16" i="9"/>
  <c r="BW16" i="9"/>
  <c r="BX16" i="9"/>
  <c r="BS16" i="9"/>
  <c r="BR17" i="9"/>
  <c r="BU14" i="9"/>
  <c r="BU15" i="9" l="1"/>
  <c r="BX17" i="9"/>
  <c r="BQ17" i="9"/>
  <c r="BR18" i="9"/>
  <c r="BS17" i="9"/>
  <c r="BW17" i="9"/>
  <c r="BY16" i="9"/>
  <c r="BT16" i="9" s="1"/>
  <c r="BV16" i="9" s="1"/>
  <c r="BY17" i="9" l="1"/>
  <c r="BT17" i="9" s="1"/>
  <c r="BV17" i="9" s="1"/>
  <c r="BU16" i="9"/>
  <c r="BR19" i="9"/>
  <c r="BX18" i="9"/>
  <c r="BW18" i="9"/>
  <c r="BS18" i="9"/>
  <c r="BQ18" i="9"/>
  <c r="BU17" i="9" l="1"/>
  <c r="BY18" i="9"/>
  <c r="BT18" i="9" s="1"/>
  <c r="BV18" i="9" s="1"/>
  <c r="BS19" i="9"/>
  <c r="BQ19" i="9"/>
  <c r="BR20" i="9"/>
  <c r="BW19" i="9"/>
  <c r="BX19" i="9"/>
  <c r="BU18" i="9" l="1"/>
  <c r="BQ20" i="9"/>
  <c r="BS20" i="9"/>
  <c r="BX20" i="9"/>
  <c r="BW20" i="9"/>
  <c r="BR21" i="9"/>
  <c r="BY19" i="9"/>
  <c r="BT19" i="9" s="1"/>
  <c r="BV19" i="9" s="1"/>
  <c r="BU19" i="9" l="1"/>
  <c r="BY20" i="9"/>
  <c r="BT20" i="9" s="1"/>
  <c r="BV20" i="9" s="1"/>
  <c r="BX21" i="9"/>
  <c r="BQ21" i="9"/>
  <c r="BR22" i="9"/>
  <c r="BW21" i="9"/>
  <c r="BS21" i="9"/>
  <c r="BY21" i="9" l="1"/>
  <c r="BT21" i="9" s="1"/>
  <c r="BV21" i="9" s="1"/>
  <c r="BX22" i="9"/>
  <c r="BW22" i="9"/>
  <c r="BS22" i="9"/>
  <c r="BR23" i="9"/>
  <c r="BQ22" i="9"/>
  <c r="BU20" i="9"/>
  <c r="BU21" i="9" l="1"/>
  <c r="BY22" i="9"/>
  <c r="BT22" i="9" s="1"/>
  <c r="BV22" i="9" s="1"/>
  <c r="BX23" i="9"/>
  <c r="BR24" i="9"/>
  <c r="BQ23" i="9"/>
  <c r="BW23" i="9"/>
  <c r="BS23" i="9"/>
  <c r="BU22" i="9" l="1"/>
  <c r="BQ24" i="9"/>
  <c r="BS24" i="9"/>
  <c r="BR25" i="9"/>
  <c r="BW24" i="9"/>
  <c r="BX24" i="9"/>
  <c r="BY23" i="9"/>
  <c r="BT23" i="9" s="1"/>
  <c r="BV23" i="9" s="1"/>
  <c r="BU23" i="9" l="1"/>
  <c r="BY24" i="9"/>
  <c r="BT24" i="9" s="1"/>
  <c r="BV24" i="9" s="1"/>
  <c r="BX25" i="9"/>
  <c r="BQ25" i="9"/>
  <c r="BS25" i="9"/>
  <c r="BR26" i="9"/>
  <c r="BW25" i="9"/>
  <c r="BY25" i="9" l="1"/>
  <c r="BT25" i="9" s="1"/>
  <c r="BV25" i="9" s="1"/>
  <c r="BU24" i="9"/>
  <c r="BR27" i="9"/>
  <c r="BX26" i="9"/>
  <c r="BW26" i="9"/>
  <c r="BQ26" i="9"/>
  <c r="BS26" i="9"/>
  <c r="BU25" i="9" l="1"/>
  <c r="BY26" i="9"/>
  <c r="BT26" i="9" s="1"/>
  <c r="BV26" i="9" s="1"/>
  <c r="BS27" i="9"/>
  <c r="BR28" i="9"/>
  <c r="BQ27" i="9"/>
  <c r="BW27" i="9"/>
  <c r="BX27" i="9"/>
  <c r="BU26" i="9" l="1"/>
  <c r="BQ28" i="9"/>
  <c r="BW28" i="9"/>
  <c r="BR29" i="9"/>
  <c r="BX28" i="9"/>
  <c r="BS28" i="9"/>
  <c r="BY27" i="9"/>
  <c r="BT27" i="9" s="1"/>
  <c r="BV27" i="9" s="1"/>
  <c r="BY28" i="9" l="1"/>
  <c r="BT28" i="9" s="1"/>
  <c r="BV28" i="9" s="1"/>
  <c r="BU27" i="9"/>
  <c r="BX29" i="9"/>
  <c r="BQ29" i="9"/>
  <c r="BS29" i="9"/>
  <c r="BR30" i="9"/>
  <c r="BW29" i="9"/>
  <c r="BY29" i="9" l="1"/>
  <c r="BT29" i="9" s="1"/>
  <c r="BV29" i="9" s="1"/>
  <c r="BU28" i="9"/>
  <c r="BR31" i="9"/>
  <c r="BX30" i="9"/>
  <c r="BQ30" i="9"/>
  <c r="BW30" i="9"/>
  <c r="BS30" i="9"/>
  <c r="BU29" i="9" l="1"/>
  <c r="BY30" i="9"/>
  <c r="BT30" i="9" s="1"/>
  <c r="BV30" i="9" s="1"/>
  <c r="BS31" i="9"/>
  <c r="BX31" i="9"/>
  <c r="BW31" i="9"/>
  <c r="BQ31" i="9"/>
  <c r="BR32" i="9"/>
  <c r="BY31" i="9" l="1"/>
  <c r="BT31" i="9" s="1"/>
  <c r="BV31" i="9" s="1"/>
  <c r="BW32" i="9"/>
  <c r="BR33" i="9"/>
  <c r="BQ32" i="9"/>
  <c r="BS32" i="9"/>
  <c r="BX32" i="9"/>
  <c r="BU30" i="9"/>
  <c r="BU31" i="9" l="1"/>
  <c r="BW33" i="9"/>
  <c r="BR34" i="9"/>
  <c r="BR35" i="9" s="1"/>
  <c r="BS33" i="9"/>
  <c r="BX33" i="9"/>
  <c r="BQ33" i="9"/>
  <c r="BY32" i="9"/>
  <c r="BT32" i="9" s="1"/>
  <c r="BV32" i="9" s="1"/>
  <c r="BR36" i="9" l="1"/>
  <c r="BX35" i="9"/>
  <c r="BQ35" i="9"/>
  <c r="BS35" i="9"/>
  <c r="BW35" i="9"/>
  <c r="BY33" i="9"/>
  <c r="BT33" i="9" s="1"/>
  <c r="BV33" i="9" s="1"/>
  <c r="BW34" i="9"/>
  <c r="BX34" i="9"/>
  <c r="BS34" i="9"/>
  <c r="BQ34" i="9"/>
  <c r="BU32" i="9"/>
  <c r="BY35" i="9" l="1"/>
  <c r="BT35" i="9" s="1"/>
  <c r="BV35" i="9" s="1"/>
  <c r="BX36" i="9"/>
  <c r="BR37" i="9"/>
  <c r="BR38" i="9" s="1"/>
  <c r="BQ36" i="9"/>
  <c r="BW36" i="9"/>
  <c r="BS36" i="9"/>
  <c r="BU33" i="9"/>
  <c r="BY34" i="9"/>
  <c r="BT34" i="9" s="1"/>
  <c r="BV34" i="9" s="1"/>
  <c r="BY36" i="9" l="1"/>
  <c r="BT36" i="9" s="1"/>
  <c r="BV36" i="9" s="1"/>
  <c r="BW37" i="9"/>
  <c r="BS37" i="9"/>
  <c r="BS38" i="9" s="1"/>
  <c r="BQ37" i="9"/>
  <c r="BX37" i="9"/>
  <c r="BU34" i="9"/>
  <c r="BU35" i="9" s="1"/>
  <c r="BY37" i="9" l="1"/>
  <c r="BT37" i="9" s="1"/>
  <c r="BV37" i="9" s="1"/>
  <c r="BU36" i="9"/>
  <c r="BT38" i="9" l="1"/>
  <c r="BU37" i="9"/>
  <c r="BU38" i="9" s="1"/>
</calcChain>
</file>

<file path=xl/comments1.xml><?xml version="1.0" encoding="utf-8"?>
<comments xmlns="http://schemas.openxmlformats.org/spreadsheetml/2006/main">
  <authors>
    <author>Gandalf</author>
  </authors>
  <commentList>
    <comment ref="B13" authorId="0">
      <text>
        <r>
          <rPr>
            <b/>
            <sz val="8"/>
            <color indexed="81"/>
            <rFont val="Tahoma"/>
            <family val="2"/>
          </rPr>
          <t xml:space="preserve">Bitte ersten Montag des Schulhalbjahres eingeben.
</t>
        </r>
      </text>
    </comment>
  </commentList>
</comments>
</file>

<file path=xl/sharedStrings.xml><?xml version="1.0" encoding="utf-8"?>
<sst xmlns="http://schemas.openxmlformats.org/spreadsheetml/2006/main" count="30" uniqueCount="29">
  <si>
    <t>Stundenplan</t>
  </si>
  <si>
    <t>Montag</t>
  </si>
  <si>
    <t>Fach:</t>
  </si>
  <si>
    <t xml:space="preserve">Klasse: </t>
  </si>
  <si>
    <t>Dienstag</t>
  </si>
  <si>
    <t>Mittwoch</t>
  </si>
  <si>
    <t>Donnerstag</t>
  </si>
  <si>
    <t>Freitag</t>
  </si>
  <si>
    <t>von</t>
  </si>
  <si>
    <t>bis</t>
  </si>
  <si>
    <t>Bezeichnung</t>
  </si>
  <si>
    <t>Anzahl Std.</t>
  </si>
  <si>
    <t>Gesamt</t>
  </si>
  <si>
    <t>Ferien</t>
  </si>
  <si>
    <t>Beginn HJ:</t>
  </si>
  <si>
    <t>Ende HJ:</t>
  </si>
  <si>
    <t>Himmelfahrt</t>
  </si>
  <si>
    <t>Fronleichnam</t>
  </si>
  <si>
    <t>Abi</t>
  </si>
  <si>
    <t>August</t>
  </si>
  <si>
    <t>September</t>
  </si>
  <si>
    <t>Oktober</t>
  </si>
  <si>
    <t>November</t>
  </si>
  <si>
    <t>Mathe</t>
  </si>
  <si>
    <t>8c</t>
  </si>
  <si>
    <t>Fasching</t>
  </si>
  <si>
    <t>Pfingsten</t>
  </si>
  <si>
    <t>Osterferien</t>
  </si>
  <si>
    <t>Wandertag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</si>
</sst>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dd\ dd"/>
  </numFmts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16" fontId="0" fillId="3" borderId="1" xfId="0" applyNumberFormat="1" applyFill="1" applyBorder="1"/>
    <xf numFmtId="0" fontId="4" fillId="0" borderId="0" xfId="0" applyFont="1"/>
    <xf numFmtId="0" fontId="5" fillId="3" borderId="1" xfId="0" applyFont="1" applyFill="1" applyBorder="1"/>
    <xf numFmtId="0" fontId="2" fillId="0" borderId="0" xfId="0" applyFont="1"/>
    <xf numFmtId="0" fontId="5" fillId="0" borderId="0" xfId="0" applyFont="1"/>
    <xf numFmtId="14" fontId="0" fillId="0" borderId="0" xfId="0" applyNumberFormat="1"/>
    <xf numFmtId="0" fontId="6" fillId="0" borderId="0" xfId="0" applyFont="1"/>
    <xf numFmtId="165" fontId="0" fillId="0" borderId="2" xfId="0" applyNumberForma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5" fontId="0" fillId="0" borderId="0" xfId="0" applyNumberFormat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20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8"/>
  <sheetViews>
    <sheetView tabSelected="1" zoomScaleNormal="100" workbookViewId="0">
      <selection activeCell="D4" sqref="D4"/>
    </sheetView>
  </sheetViews>
  <sheetFormatPr baseColWidth="10" defaultRowHeight="21" customHeight="1" x14ac:dyDescent="0.2"/>
  <cols>
    <col min="1" max="1" width="12.5703125" bestFit="1" customWidth="1"/>
    <col min="4" max="4" width="13.140625" customWidth="1"/>
    <col min="6" max="7" width="11.42578125" hidden="1" customWidth="1"/>
    <col min="8" max="8" width="6.42578125" customWidth="1"/>
    <col min="9" max="10" width="6.42578125" hidden="1" customWidth="1"/>
    <col min="11" max="11" width="6.140625" customWidth="1"/>
    <col min="12" max="13" width="11.42578125" hidden="1" customWidth="1"/>
    <col min="14" max="14" width="30.7109375" customWidth="1"/>
    <col min="15" max="15" width="30.7109375" hidden="1" customWidth="1"/>
    <col min="16" max="16" width="7.28515625" hidden="1" customWidth="1"/>
    <col min="17" max="17" width="6.140625" bestFit="1" customWidth="1"/>
    <col min="18" max="19" width="11.42578125" hidden="1" customWidth="1"/>
    <col min="20" max="20" width="6.140625" customWidth="1"/>
    <col min="21" max="22" width="11.42578125" hidden="1" customWidth="1"/>
    <col min="23" max="23" width="30.7109375" customWidth="1"/>
    <col min="24" max="24" width="30.7109375" hidden="1" customWidth="1"/>
    <col min="25" max="25" width="11.42578125" hidden="1" customWidth="1"/>
    <col min="26" max="26" width="6.140625" bestFit="1" customWidth="1"/>
    <col min="27" max="28" width="11.42578125" hidden="1" customWidth="1"/>
    <col min="29" max="29" width="6.140625" bestFit="1" customWidth="1"/>
    <col min="30" max="31" width="11.42578125" hidden="1" customWidth="1"/>
    <col min="32" max="32" width="30.7109375" customWidth="1"/>
    <col min="33" max="33" width="2" hidden="1" customWidth="1"/>
    <col min="34" max="34" width="11.42578125" hidden="1" customWidth="1"/>
    <col min="35" max="35" width="6.140625" bestFit="1" customWidth="1"/>
    <col min="36" max="37" width="11.42578125" hidden="1" customWidth="1"/>
    <col min="38" max="38" width="6.140625" bestFit="1" customWidth="1"/>
    <col min="39" max="40" width="11.42578125" hidden="1" customWidth="1"/>
    <col min="41" max="41" width="30.7109375" customWidth="1"/>
    <col min="42" max="42" width="2" hidden="1" customWidth="1"/>
    <col min="43" max="43" width="11.42578125" hidden="1" customWidth="1"/>
    <col min="44" max="44" width="6.140625" bestFit="1" customWidth="1"/>
    <col min="45" max="46" width="11.42578125" hidden="1" customWidth="1"/>
    <col min="47" max="47" width="6.140625" bestFit="1" customWidth="1"/>
    <col min="48" max="49" width="11.42578125" hidden="1" customWidth="1"/>
    <col min="50" max="50" width="30.7109375" customWidth="1"/>
    <col min="51" max="51" width="2" hidden="1" customWidth="1"/>
    <col min="52" max="52" width="11.42578125" hidden="1" customWidth="1"/>
    <col min="53" max="53" width="6.140625" bestFit="1" customWidth="1"/>
    <col min="54" max="55" width="11.42578125" hidden="1" customWidth="1"/>
    <col min="56" max="56" width="6.140625" bestFit="1" customWidth="1"/>
    <col min="57" max="58" width="11.42578125" hidden="1" customWidth="1"/>
    <col min="59" max="59" width="30.7109375" customWidth="1"/>
    <col min="60" max="60" width="2" hidden="1" customWidth="1"/>
    <col min="61" max="61" width="11.42578125" hidden="1" customWidth="1"/>
    <col min="62" max="62" width="6.140625" bestFit="1" customWidth="1"/>
    <col min="63" max="64" width="11.42578125" hidden="1" customWidth="1"/>
    <col min="65" max="65" width="6.140625" bestFit="1" customWidth="1"/>
    <col min="66" max="67" width="11.42578125" hidden="1" customWidth="1"/>
    <col min="68" max="68" width="30.7109375" customWidth="1"/>
    <col min="69" max="69" width="2" hidden="1" customWidth="1"/>
    <col min="70" max="70" width="11.42578125" hidden="1" customWidth="1"/>
    <col min="71" max="71" width="6.140625" bestFit="1" customWidth="1"/>
    <col min="72" max="73" width="11.42578125" hidden="1" customWidth="1"/>
    <col min="74" max="74" width="6.140625" bestFit="1" customWidth="1"/>
    <col min="75" max="76" width="11.42578125" hidden="1" customWidth="1"/>
    <col min="77" max="77" width="30.7109375" customWidth="1"/>
  </cols>
  <sheetData>
    <row r="1" spans="1:77" ht="21" customHeight="1" x14ac:dyDescent="0.2">
      <c r="H1" s="7"/>
      <c r="I1" s="7"/>
      <c r="J1" s="7"/>
      <c r="K1" s="7"/>
      <c r="L1" s="7"/>
      <c r="M1" s="7"/>
      <c r="N1" s="7"/>
      <c r="O1" s="7"/>
      <c r="X1" s="7"/>
      <c r="AG1" s="7"/>
      <c r="AP1" s="7"/>
      <c r="AY1" s="7"/>
      <c r="BH1" s="7"/>
      <c r="BQ1" s="7"/>
    </row>
    <row r="2" spans="1:77" ht="21" customHeight="1" x14ac:dyDescent="0.2">
      <c r="A2" s="1" t="s">
        <v>3</v>
      </c>
      <c r="B2" s="4" t="s">
        <v>24</v>
      </c>
      <c r="L2" s="7"/>
      <c r="M2" s="7"/>
      <c r="N2" s="7"/>
      <c r="O2" s="7"/>
      <c r="X2" s="7"/>
      <c r="AG2" s="7"/>
      <c r="AP2" s="7"/>
      <c r="AY2" s="7"/>
      <c r="BH2" s="7"/>
      <c r="BQ2" s="7"/>
    </row>
    <row r="3" spans="1:77" ht="21" customHeight="1" x14ac:dyDescent="0.2">
      <c r="A3" s="1" t="s">
        <v>2</v>
      </c>
      <c r="B3" s="4" t="s">
        <v>23</v>
      </c>
    </row>
    <row r="4" spans="1:77" ht="21" customHeight="1" x14ac:dyDescent="0.25">
      <c r="H4" s="9" t="str">
        <f>B2&amp;" "&amp;B3</f>
        <v>8c Mathe</v>
      </c>
      <c r="I4" s="9"/>
      <c r="J4" s="9"/>
      <c r="K4" s="9"/>
      <c r="L4" s="9"/>
      <c r="M4" s="9"/>
      <c r="N4" s="9"/>
      <c r="O4" s="9"/>
      <c r="X4" s="9"/>
      <c r="Z4" s="9" t="str">
        <f>H4</f>
        <v>8c Mathe</v>
      </c>
      <c r="AG4" s="9"/>
      <c r="AP4" s="9"/>
      <c r="AR4" s="9" t="str">
        <f>H4</f>
        <v>8c Mathe</v>
      </c>
      <c r="AY4" s="9"/>
      <c r="BH4" s="9"/>
      <c r="BJ4" s="9" t="str">
        <f>H4</f>
        <v>8c Mathe</v>
      </c>
      <c r="BQ4" s="9"/>
    </row>
    <row r="5" spans="1:77" ht="21" customHeight="1" thickBot="1" x14ac:dyDescent="0.25">
      <c r="A5" s="1" t="s">
        <v>0</v>
      </c>
      <c r="B5" s="1" t="s">
        <v>11</v>
      </c>
      <c r="G5" s="11"/>
    </row>
    <row r="6" spans="1:77" ht="21" customHeight="1" x14ac:dyDescent="0.2">
      <c r="A6" s="3" t="s">
        <v>1</v>
      </c>
      <c r="B6" s="4">
        <v>0</v>
      </c>
      <c r="C6" s="12">
        <v>0</v>
      </c>
      <c r="D6" s="12">
        <f>B6</f>
        <v>0</v>
      </c>
      <c r="G6" s="10" t="s">
        <v>19</v>
      </c>
      <c r="H6" s="25" t="str">
        <f>TEXT(G7,"MMMM")</f>
        <v>Januar</v>
      </c>
      <c r="I6" s="26"/>
      <c r="J6" s="26"/>
      <c r="K6" s="26"/>
      <c r="L6" s="26"/>
      <c r="M6" s="26"/>
      <c r="N6" s="27"/>
      <c r="O6" s="14"/>
      <c r="P6" s="15" t="s">
        <v>20</v>
      </c>
      <c r="Q6" s="25" t="str">
        <f>TEXT(P7,"MMMM")</f>
        <v>Februar</v>
      </c>
      <c r="R6" s="26"/>
      <c r="S6" s="26"/>
      <c r="T6" s="26"/>
      <c r="U6" s="26"/>
      <c r="V6" s="26"/>
      <c r="W6" s="27"/>
      <c r="X6" s="14"/>
      <c r="Y6" s="15" t="s">
        <v>21</v>
      </c>
      <c r="Z6" s="25" t="str">
        <f>TEXT(Y7,"MMMM")</f>
        <v>März</v>
      </c>
      <c r="AA6" s="26"/>
      <c r="AB6" s="26"/>
      <c r="AC6" s="26"/>
      <c r="AD6" s="26"/>
      <c r="AE6" s="26"/>
      <c r="AF6" s="27"/>
      <c r="AG6" s="14"/>
      <c r="AH6" s="15" t="s">
        <v>22</v>
      </c>
      <c r="AI6" s="25" t="str">
        <f>TEXT(AH7,"MMMM")</f>
        <v>April</v>
      </c>
      <c r="AJ6" s="26"/>
      <c r="AK6" s="26"/>
      <c r="AL6" s="26"/>
      <c r="AM6" s="26"/>
      <c r="AN6" s="26"/>
      <c r="AO6" s="27"/>
      <c r="AP6" s="14"/>
      <c r="AQ6" s="15"/>
      <c r="AR6" s="25" t="str">
        <f>TEXT(AQ7,"MMMM")</f>
        <v>Mai</v>
      </c>
      <c r="AS6" s="26"/>
      <c r="AT6" s="26"/>
      <c r="AU6" s="26"/>
      <c r="AV6" s="26"/>
      <c r="AW6" s="26"/>
      <c r="AX6" s="27"/>
      <c r="AY6" s="14"/>
      <c r="AZ6" s="15"/>
      <c r="BA6" s="25" t="str">
        <f>TEXT(AZ7,"MMMM")</f>
        <v>Juni</v>
      </c>
      <c r="BB6" s="26"/>
      <c r="BC6" s="26"/>
      <c r="BD6" s="26"/>
      <c r="BE6" s="26"/>
      <c r="BF6" s="26"/>
      <c r="BG6" s="27"/>
      <c r="BH6" s="14"/>
      <c r="BI6" s="15"/>
      <c r="BJ6" s="25" t="str">
        <f>TEXT(BI7,"MMMM")</f>
        <v>Juli</v>
      </c>
      <c r="BK6" s="26"/>
      <c r="BL6" s="26"/>
      <c r="BM6" s="26"/>
      <c r="BN6" s="26"/>
      <c r="BO6" s="26"/>
      <c r="BP6" s="27"/>
      <c r="BQ6" s="14"/>
      <c r="BR6" s="15"/>
      <c r="BS6" s="25" t="str">
        <f>TEXT(BR7,"MMMM")</f>
        <v>August</v>
      </c>
      <c r="BT6" s="26"/>
      <c r="BU6" s="26"/>
      <c r="BV6" s="26"/>
      <c r="BW6" s="26"/>
      <c r="BX6" s="26"/>
      <c r="BY6" s="27"/>
    </row>
    <row r="7" spans="1:77" ht="21" customHeight="1" x14ac:dyDescent="0.2">
      <c r="A7" s="3" t="s">
        <v>4</v>
      </c>
      <c r="B7" s="4">
        <v>0</v>
      </c>
      <c r="C7" s="12">
        <v>1</v>
      </c>
      <c r="D7" s="12">
        <f>B7</f>
        <v>0</v>
      </c>
      <c r="F7">
        <f>WEEKDAY(G7,3)</f>
        <v>4</v>
      </c>
      <c r="G7" s="13">
        <f>B13-DAY(B13)+1</f>
        <v>42370</v>
      </c>
      <c r="H7" s="16" t="str">
        <f>IF(G7&lt;&gt;"",TEXT(G7,"TTT TT"),"")</f>
        <v>Fr 01</v>
      </c>
      <c r="I7" s="17">
        <f>IF(N7="",VLOOKUP($F7,$C$6:$D$12,2,FALSE),0)</f>
        <v>0</v>
      </c>
      <c r="J7" s="17">
        <f>I7</f>
        <v>0</v>
      </c>
      <c r="K7" s="17" t="str">
        <f>IF(I7=0,"",IF(I7=2,J7-1&amp;"+"&amp;J7,J7))</f>
        <v/>
      </c>
      <c r="L7" s="17" t="str">
        <f t="shared" ref="L7:L38" si="0">IF(AND(G7&gt;=$B$17,G7&lt;=$C$17),$D$17,IF(AND(G7&gt;=$B$18,G7&lt;=$C$18),$D$18,IF(AND(G7&gt;=$B$19,G7&lt;=$C$19),$D$19,IF(AND(G7&gt;=$B$20,G7&lt;=$C$20),$D$20,IF(AND(G7&gt;=$B$21,G7&lt;=$C$21),$D$21,IF(AND(G7&gt;=$B$22,G7&lt;=$C$22),$D$22,IF(AND(G7&gt;=$B$23,G7&lt;=$C$23),$D$23,"")))))))</f>
        <v>Ferien</v>
      </c>
      <c r="M7" s="17" t="str">
        <f>IF(AND(G7&gt;=$B$24,G7&lt;=$C$24),$D$24,IF(AND(G7&gt;=$B$25,G7&lt;=$C$25),$D$25,IF(AND(G7&gt;=$B$26,G7&lt;=$C$26),$D$26,IF(AND(G7&gt;=$B$27,G7&lt;=$C$27),$D$27,IF(AND(G7&gt;=$B$28,G7&lt;=$C$28),$D$28,IF(G7&lt;$B$13,"-",IF(G7&gt;$B$14,"-","")))))))</f>
        <v/>
      </c>
      <c r="N7" s="18" t="str">
        <f>IF(AND(L7=0,M7=0),"",IF(L7&lt;&gt;"",L7,M7))</f>
        <v>Ferien</v>
      </c>
      <c r="O7" s="19">
        <f>WEEKDAY(P7,3)</f>
        <v>0</v>
      </c>
      <c r="P7" s="20">
        <f>G38+1</f>
        <v>42401</v>
      </c>
      <c r="Q7" s="16" t="str">
        <f>IF(P7&lt;&gt;"",TEXT(P7,"TTT TT"),"")</f>
        <v>Mo 01</v>
      </c>
      <c r="R7" s="17">
        <f>IF(W7="",VLOOKUP(O7,$C$6:$D$12,2,FALSE),0)</f>
        <v>0</v>
      </c>
      <c r="S7" s="17">
        <f>J38+R7</f>
        <v>9</v>
      </c>
      <c r="T7" s="17" t="str">
        <f>IF(R7=0,"",IF(R7=2,S7-1&amp;"+"&amp;S7,S7))</f>
        <v/>
      </c>
      <c r="U7" s="17" t="str">
        <f>IF(AND(P7&gt;=$B$17,P7&lt;=$C$17),$D$17,IF(AND(P7&gt;=$B$18,P7&lt;=$C$18),$D$18,IF(AND(P7&gt;=$B$19,P7&lt;=$C$19),$D$19,IF(AND(P7&gt;=$B$20,P7&lt;=$C$20),$D$20,IF(AND(P7&gt;=$B$21,P7&lt;=$C$21),$D$21,IF(AND(P7&gt;=$B$22,P7&lt;=$C$22),$D$22,IF(AND(P7&gt;=$B$23,P7&lt;=$C$23),$D$23,"")))))))</f>
        <v/>
      </c>
      <c r="V7" s="17" t="str">
        <f>IF(AND(P7&gt;=$B$24,P7&lt;=$C$24),$D$24,IF(AND(P7&gt;=$B$25,P7&lt;=$C$25),$D$25,IF(AND(P7&gt;=$B$26,P7&lt;=$C$26),$D$26,IF(AND(P7&gt;=$B$27,P7&lt;=$C$27),$D$27,IF(AND(P7&gt;=$B$28,P7&lt;=$C$28),$D$28,IF(P7&lt;$B$13,"-",IF(P7&gt;$B$14,"-","")))))))</f>
        <v/>
      </c>
      <c r="W7" s="18" t="str">
        <f t="shared" ref="W7:W34" si="1">IF(AND(U7=0,V7=0),"",IF(U7&lt;&gt;"",U7,V7))</f>
        <v/>
      </c>
      <c r="X7" s="19">
        <f>WEEKDAY(Y7,3)</f>
        <v>1</v>
      </c>
      <c r="Y7" s="20">
        <f>P38+1</f>
        <v>42430</v>
      </c>
      <c r="Z7" s="16" t="str">
        <f>IF(Y7&lt;&gt;"",TEXT(Y7,"TTT TT"),"")</f>
        <v>Di 01</v>
      </c>
      <c r="AA7" s="17">
        <f>IF(AF7="",VLOOKUP(X7,$C$6:$D$12,2,FALSE),0)</f>
        <v>0</v>
      </c>
      <c r="AB7" s="17">
        <f>S38+AA7</f>
        <v>19</v>
      </c>
      <c r="AC7" s="17" t="str">
        <f>IF(AA7=0,"",IF(AA7=2,AB7-1&amp;"+"&amp;AB7,AB7))</f>
        <v/>
      </c>
      <c r="AD7" s="17" t="str">
        <f>IF(AND(Y7&gt;=$B$17,Y7&lt;=$C$17),$D$17,IF(AND(Y7&gt;=$B$18,Y7&lt;=$C$18),$D$18,IF(AND(Y7&gt;=$B$19,Y7&lt;=$C$19),$D$19,IF(AND(Y7&gt;=$B$20,Y7&lt;=$C$20),$D$20,IF(AND(Y7&gt;=$B$21,Y7&lt;=$C$21),$D$21,IF(AND(Y7&gt;=$B$22,Y7&lt;=$C$22),$D$22,IF(AND(Y7&gt;=$B$23,Y7&lt;=$C$23),$D$23,"")))))))</f>
        <v/>
      </c>
      <c r="AE7" s="17" t="str">
        <f>IF(AND(Y7&gt;=$B$24,Y7&lt;=$C$24),$D$24,IF(AND(Y7&gt;=$B$25,Y7&lt;=$C$25),$D$25,IF(AND(Y7&gt;=$B$26,Y7&lt;=$C$26),$D$26,IF(AND(Y7&gt;=$B$27,Y7&lt;=$C$27),$D$27,IF(AND(Y7&gt;=$B$28,Y7&lt;=$C$28),$D$28,IF(Y7&lt;$B$13,"-",IF(Y7&gt;$B$14,"-","")))))))</f>
        <v/>
      </c>
      <c r="AF7" s="18" t="str">
        <f t="shared" ref="AF7:AF34" si="2">IF(AND(AD7=0,AE7=0),"",IF(AD7&lt;&gt;"",AD7,AE7))</f>
        <v/>
      </c>
      <c r="AG7" s="19">
        <f>WEEKDAY(AH7,3)</f>
        <v>4</v>
      </c>
      <c r="AH7" s="20">
        <f>Y38+1</f>
        <v>42461</v>
      </c>
      <c r="AI7" s="16" t="str">
        <f>IF(AH7&lt;&gt;"",TEXT(AH7,"TTT TT"),"")</f>
        <v>Fr 01</v>
      </c>
      <c r="AJ7" s="17">
        <f>IF(AO7="",VLOOKUP(AG7,$C$6:$D$12,2,FALSE),0)</f>
        <v>0</v>
      </c>
      <c r="AK7" s="17">
        <f>AB38+AJ7</f>
        <v>26</v>
      </c>
      <c r="AL7" s="17" t="str">
        <f>IF(AJ7=0,"",IF(AJ7=2,AK7-1&amp;"+"&amp;AK7,AK7))</f>
        <v/>
      </c>
      <c r="AM7" s="17" t="str">
        <f>IF(AND(AH7&gt;=$B$17,AH7&lt;=$C$17),$D$17,IF(AND(AH7&gt;=$B$18,AH7&lt;=$C$18),$D$18,IF(AND(AH7&gt;=$B$19,AH7&lt;=$C$19),$D$19,IF(AND(AH7&gt;=$B$20,AH7&lt;=$C$20),$D$20,IF(AND(AH7&gt;=$B$21,AH7&lt;=$C$21),$D$21,IF(AND(AH7&gt;=$B$22,AH7&lt;=$C$22),$D$22,IF(AND(AH7&gt;=$B$23,AH7&lt;=$C$23),$D$23,"")))))))</f>
        <v>Osterferien</v>
      </c>
      <c r="AN7" s="17" t="str">
        <f>IF(AND(AH7&gt;=$B$24,AH7&lt;=$C$24),$D$24,IF(AND(AH7&gt;=$B$25,AH7&lt;=$C$25),$D$25,IF(AND(AH7&gt;=$B$26,AH7&lt;=$C$26),$D$26,IF(AND(AH7&gt;=$B$27,AH7&lt;=$C$27),$D$27,IF(AND(AH7&gt;=$B$28,AH7&lt;=$C$28),$D$28,IF(AH7&lt;$B$13,"-",IF(AH7&gt;$B$14,"-","")))))))</f>
        <v/>
      </c>
      <c r="AO7" s="18" t="str">
        <f t="shared" ref="AO7:AO34" si="3">IF(AND(AM7=0,AN7=0),"",IF(AM7&lt;&gt;"",AM7,AN7))</f>
        <v>Osterferien</v>
      </c>
      <c r="AP7" s="19">
        <f>WEEKDAY(AQ7,3)</f>
        <v>6</v>
      </c>
      <c r="AQ7" s="20">
        <f>AH38+1</f>
        <v>42491</v>
      </c>
      <c r="AR7" s="16" t="str">
        <f>IF(AQ7&lt;&gt;"",TEXT(AQ7,"TTT TT"),"")</f>
        <v>So 01</v>
      </c>
      <c r="AS7" s="17">
        <f>IF(AX7="",VLOOKUP(AP7,$C$6:$D$12,2,FALSE),0)</f>
        <v>0</v>
      </c>
      <c r="AT7" s="17">
        <f>AK38+AS7</f>
        <v>38</v>
      </c>
      <c r="AU7" s="17" t="str">
        <f>IF(AS7=0,"",IF(AS7=2,AT7-1&amp;"+"&amp;AT7,AT7))</f>
        <v/>
      </c>
      <c r="AV7" s="17" t="str">
        <f>IF(AND(AQ7&gt;=$B$17,AQ7&lt;=$C$17),$D$17,IF(AND(AQ7&gt;=$B$18,AQ7&lt;=$C$18),$D$18,IF(AND(AQ7&gt;=$B$19,AQ7&lt;=$C$19),$D$19,IF(AND(AQ7&gt;=$B$20,AQ7&lt;=$C$20),$D$20,IF(AND(AQ7&gt;=$B$21,AQ7&lt;=$C$21),$D$21,IF(AND(AQ7&gt;=$B$22,AQ7&lt;=$C$22),$D$22,IF(AND(AQ7&gt;=$B$23,AQ7&lt;=$C$23),$D$23,"")))))))</f>
        <v/>
      </c>
      <c r="AW7" s="17" t="str">
        <f>IF(AND(AQ7&gt;=$B$24,AQ7&lt;=$C$24),$D$24,IF(AND(AQ7&gt;=$B$25,AQ7&lt;=$C$25),$D$25,IF(AND(AQ7&gt;=$B$26,AQ7&lt;=$C$26),$D$26,IF(AND(AQ7&gt;=$B$27,AQ7&lt;=$C$27),$D$27,IF(AND(AQ7&gt;=$B$28,AQ7&lt;=$C$28),$D$28,IF(AQ7&lt;$B$13,"-",IF(AQ7&gt;$B$14,"-","")))))))</f>
        <v/>
      </c>
      <c r="AX7" s="18" t="str">
        <f t="shared" ref="AX7:AX34" si="4">IF(AND(AV7=0,AW7=0),"",IF(AV7&lt;&gt;"",AV7,AW7))</f>
        <v/>
      </c>
      <c r="AY7" s="19">
        <f>WEEKDAY(AZ7,3)</f>
        <v>2</v>
      </c>
      <c r="AZ7" s="20">
        <f>AQ38+1</f>
        <v>42522</v>
      </c>
      <c r="BA7" s="16" t="str">
        <f>IF(AZ7&lt;&gt;"",TEXT(AZ7,"TTT TT"),"")</f>
        <v>Mi 01</v>
      </c>
      <c r="BB7" s="17">
        <f>IF(BG7="",VLOOKUP(AY7,$C$6:$D$12,2,FALSE),0)</f>
        <v>1</v>
      </c>
      <c r="BC7" s="17">
        <f>AT38+BB7</f>
        <v>47</v>
      </c>
      <c r="BD7" s="17">
        <f>IF(BB7=0,"",IF(BB7=2,BC7-1&amp;"+"&amp;BC7,BC7))</f>
        <v>47</v>
      </c>
      <c r="BE7" s="17" t="str">
        <f>IF(AND(AZ7&gt;=$B$17,AZ7&lt;=$C$17),$D$17,IF(AND(AZ7&gt;=$B$18,AZ7&lt;=$C$18),$D$18,IF(AND(AZ7&gt;=$B$19,AZ7&lt;=$C$19),$D$19,IF(AND(AZ7&gt;=$B$20,AZ7&lt;=$C$20),$D$20,IF(AND(AZ7&gt;=$B$21,AZ7&lt;=$C$21),$D$21,IF(AND(AZ7&gt;=$B$22,AZ7&lt;=$C$22),$D$22,IF(AND(AZ7&gt;=$B$23,AZ7&lt;=$C$23),$D$23,"")))))))</f>
        <v/>
      </c>
      <c r="BF7" s="17" t="str">
        <f>IF(AND(AZ7&gt;=$B$24,AZ7&lt;=$C$24),$D$24,IF(AND(AZ7&gt;=$B$25,AZ7&lt;=$C$25),$D$25,IF(AND(AZ7&gt;=$B$26,AZ7&lt;=$C$26),$D$26,IF(AND(AZ7&gt;=$B$27,AZ7&lt;=$C$27),$D$27,IF(AND(AZ7&gt;=$B$28,AZ7&lt;=$C$28),$D$28,IF(AZ7&lt;$B$13,"-",IF(AZ7&gt;$B$14,"-","")))))))</f>
        <v/>
      </c>
      <c r="BG7" s="18" t="str">
        <f t="shared" ref="BG7:BG34" si="5">IF(AND(BE7=0,BF7=0),"",IF(BE7&lt;&gt;"",BE7,BF7))</f>
        <v/>
      </c>
      <c r="BH7" s="19">
        <f>WEEKDAY(BI7,3)</f>
        <v>4</v>
      </c>
      <c r="BI7" s="20">
        <f>AZ38+1</f>
        <v>42552</v>
      </c>
      <c r="BJ7" s="16" t="str">
        <f>IF(BI7&lt;&gt;"",TEXT(BI7,"TTT TT"),"")</f>
        <v>Fr 01</v>
      </c>
      <c r="BK7" s="17">
        <f>IF(BP7="",VLOOKUP(BH7,$C$6:$D$12,2,FALSE),0)</f>
        <v>2</v>
      </c>
      <c r="BL7" s="17">
        <f>BC38+BK7</f>
        <v>61</v>
      </c>
      <c r="BM7" s="17" t="str">
        <f>IF(BK7=0,"",IF(BK7=2,BL7-1&amp;"+"&amp;BL7,BL7))</f>
        <v>60+61</v>
      </c>
      <c r="BN7" s="17" t="str">
        <f>IF(AND(BI7&gt;=$B$17,BI7&lt;=$C$17),$D$17,IF(AND(BI7&gt;=$B$18,BI7&lt;=$C$18),$D$18,IF(AND(BI7&gt;=$B$19,BI7&lt;=$C$19),$D$19,IF(AND(BI7&gt;=$B$20,BI7&lt;=$C$20),$D$20,IF(AND(BI7&gt;=$B$21,BI7&lt;=$C$21),$D$21,IF(AND(BI7&gt;=$B$22,BI7&lt;=$C$22),$D$22,IF(AND(BI7&gt;=$B$23,BI7&lt;=$C$23),$D$23,"")))))))</f>
        <v/>
      </c>
      <c r="BO7" s="17" t="str">
        <f>IF(AND(BI7&gt;=$B$24,BI7&lt;=$C$24),$D$24,IF(AND(BI7&gt;=$B$25,BI7&lt;=$C$25),$D$25,IF(AND(BI7&gt;=$B$26,BI7&lt;=$C$26),$D$26,IF(AND(BI7&gt;=$B$27,BI7&lt;=$C$27),$D$27,IF(AND(BI7&gt;=$B$28,BI7&lt;=$C$28),$D$28,IF(BI7&lt;$B$13,"-",IF(BI7&gt;$B$14,"-","")))))))</f>
        <v/>
      </c>
      <c r="BP7" s="18" t="str">
        <f t="shared" ref="BP7:BP34" si="6">IF(AND(BN7=0,BO7=0),"",IF(BN7&lt;&gt;"",BN7,BO7))</f>
        <v/>
      </c>
      <c r="BQ7" s="19">
        <f>WEEKDAY(BR7,3)</f>
        <v>0</v>
      </c>
      <c r="BR7" s="20">
        <f>BI38+1</f>
        <v>42583</v>
      </c>
      <c r="BS7" s="16" t="str">
        <f>IF(BR7&lt;&gt;"",TEXT(BR7,"TTT TT"),"")</f>
        <v>Mo 01</v>
      </c>
      <c r="BT7" s="17">
        <f>IF(BY7="",VLOOKUP(BQ7,$C$6:$D$12,2,FALSE),0)</f>
        <v>0</v>
      </c>
      <c r="BU7" s="17">
        <f>BL38+BT7</f>
        <v>67</v>
      </c>
      <c r="BV7" s="17" t="str">
        <f>IF(BT7=0,"",IF(BT7=2,BU7-1&amp;"+"&amp;BU7,BU7))</f>
        <v/>
      </c>
      <c r="BW7" s="17" t="str">
        <f>IF(AND(BR7&gt;=$B$17,BR7&lt;=$C$17),$D$17,IF(AND(BR7&gt;=$B$18,BR7&lt;=$C$18),$D$18,IF(AND(BR7&gt;=$B$19,BR7&lt;=$C$19),$D$19,IF(AND(BR7&gt;=$B$20,BR7&lt;=$C$20),$D$20,IF(AND(BR7&gt;=$B$21,BR7&lt;=$C$21),$D$21,IF(AND(BR7&gt;=$B$22,BR7&lt;=$C$22),$D$22,IF(AND(BR7&gt;=$B$23,BR7&lt;=$C$23),$D$23,"")))))))</f>
        <v/>
      </c>
      <c r="BX7" s="17" t="str">
        <f>IF(AND(BR7&gt;=$B$24,BR7&lt;=$C$24),$D$24,IF(AND(BR7&gt;=$B$25,BR7&lt;=$C$25),$D$25,IF(AND(BR7&gt;=$B$26,BR7&lt;=$C$26),$D$26,IF(AND(BR7&gt;=$B$27,BR7&lt;=$C$27),$D$27,IF(AND(BR7&gt;=$B$28,BR7&lt;=$C$28),$D$28,IF(BR7&lt;$B$13,"-",IF(BR7&gt;$B$14,"-","")))))))</f>
        <v>-</v>
      </c>
      <c r="BY7" s="18" t="str">
        <f t="shared" ref="BY7:BY34" si="7">IF(AND(BW7=0,BX7=0),"",IF(BW7&lt;&gt;"",BW7,BX7))</f>
        <v>-</v>
      </c>
    </row>
    <row r="8" spans="1:77" ht="21" customHeight="1" x14ac:dyDescent="0.2">
      <c r="A8" s="3" t="s">
        <v>5</v>
      </c>
      <c r="B8" s="4">
        <v>1</v>
      </c>
      <c r="C8" s="12">
        <v>2</v>
      </c>
      <c r="D8" s="12">
        <f>B8</f>
        <v>1</v>
      </c>
      <c r="F8">
        <f t="shared" ref="F8:F34" si="8">WEEKDAY(G8,3)</f>
        <v>5</v>
      </c>
      <c r="G8" s="13">
        <f>G7+1</f>
        <v>42371</v>
      </c>
      <c r="H8" s="16" t="str">
        <f t="shared" ref="H8:H37" si="9">IF(G8&lt;&gt;"",TEXT(G8,"TTT TT"),"")</f>
        <v>Sa 02</v>
      </c>
      <c r="I8" s="17">
        <f t="shared" ref="I8:I34" si="10">IF(N8="",VLOOKUP($F8,$C$6:$D$12,2,FALSE),0)</f>
        <v>0</v>
      </c>
      <c r="J8" s="17">
        <f>J7+I8</f>
        <v>0</v>
      </c>
      <c r="K8" s="17" t="str">
        <f t="shared" ref="K8:K34" si="11">IF(I8=0,"",IF(I8=2,J8-1&amp;"+"&amp;J8,J8))</f>
        <v/>
      </c>
      <c r="L8" s="17" t="str">
        <f t="shared" si="0"/>
        <v>Ferien</v>
      </c>
      <c r="M8" s="17" t="str">
        <f t="shared" ref="M8:M38" si="12">IF(AND(G8&gt;=$B$24,G8&lt;=$C$24),$D$24,IF(AND(G8&gt;=$B$25,G8&lt;=$C$25),$D$25,IF(AND(G8&gt;=$B$26,G8&lt;=$C$26),$D$26,IF(AND(G8&gt;=$B$27,G8&lt;=$C$27),$D$27,IF(AND(G8&gt;=$B$28,G8&lt;=$C$28),$D$28,IF(G8&lt;$B$13,"-",IF(G8&gt;$B$14,"-","")))))))</f>
        <v/>
      </c>
      <c r="N8" s="18" t="str">
        <f t="shared" ref="N8:N38" si="13">IF(AND(L8=0,M8=0),"",IF(L8&lt;&gt;"",L8,M8))</f>
        <v>Ferien</v>
      </c>
      <c r="O8" s="19">
        <f t="shared" ref="O8:O34" si="14">WEEKDAY(P8,3)</f>
        <v>1</v>
      </c>
      <c r="P8" s="20">
        <f>P7+1</f>
        <v>42402</v>
      </c>
      <c r="Q8" s="16" t="str">
        <f t="shared" ref="Q8:Q37" si="15">IF(P8&lt;&gt;"",TEXT(P8,"TTT TT"),"")</f>
        <v>Di 02</v>
      </c>
      <c r="R8" s="17">
        <f t="shared" ref="R8:R34" si="16">IF(W8="",VLOOKUP(O8,$C$6:$D$12,2,FALSE),0)</f>
        <v>0</v>
      </c>
      <c r="S8" s="17">
        <f>S7+R8</f>
        <v>9</v>
      </c>
      <c r="T8" s="17" t="str">
        <f t="shared" ref="T8:T34" si="17">IF(R8=0,"",IF(R8=2,S8-1&amp;"+"&amp;S8,S8))</f>
        <v/>
      </c>
      <c r="U8" s="17" t="str">
        <f t="shared" ref="U8:U34" si="18">IF(AND(P8&gt;=$B$17,P8&lt;=$C$17),$D$17,IF(AND(P8&gt;=$B$18,P8&lt;=$C$18),$D$18,IF(AND(P8&gt;=$B$19,P8&lt;=$C$19),$D$19,IF(AND(P8&gt;=$B$20,P8&lt;=$C$20),$D$20,IF(AND(P8&gt;=$B$21,P8&lt;=$C$21),$D$21,IF(AND(P8&gt;=$B$22,P8&lt;=$C$22),$D$22,IF(AND(P8&gt;=$B$23,P8&lt;=$C$23),$D$23,"")))))))</f>
        <v/>
      </c>
      <c r="V8" s="17" t="str">
        <f t="shared" ref="V8:V34" si="19">IF(AND(P8&gt;=$B$24,P8&lt;=$C$24),$D$24,IF(AND(P8&gt;=$B$25,P8&lt;=$C$25),$D$25,IF(AND(P8&gt;=$B$26,P8&lt;=$C$26),$D$26,IF(AND(P8&gt;=$B$27,P8&lt;=$C$27),$D$27,IF(AND(P8&gt;=$B$28,P8&lt;=$C$28),$D$28,IF(P8&lt;$B$13,"-",IF(P8&gt;$B$14,"-","")))))))</f>
        <v/>
      </c>
      <c r="W8" s="18" t="str">
        <f t="shared" si="1"/>
        <v/>
      </c>
      <c r="X8" s="19">
        <f t="shared" ref="X8:X34" si="20">WEEKDAY(Y8,3)</f>
        <v>2</v>
      </c>
      <c r="Y8" s="20">
        <f>Y7+1</f>
        <v>42431</v>
      </c>
      <c r="Z8" s="16" t="str">
        <f t="shared" ref="Z8:Z34" si="21">TEXT(Y8,"TTT TT")</f>
        <v>Mi 02</v>
      </c>
      <c r="AA8" s="17">
        <f t="shared" ref="AA8:AA34" si="22">IF(AF8="",VLOOKUP(X8,$C$6:$D$12,2,FALSE),0)</f>
        <v>1</v>
      </c>
      <c r="AB8" s="17">
        <f>AB7+AA8</f>
        <v>20</v>
      </c>
      <c r="AC8" s="17">
        <f t="shared" ref="AC8:AC34" si="23">IF(AA8=0,"",IF(AA8=2,AB8-1&amp;"+"&amp;AB8,AB8))</f>
        <v>20</v>
      </c>
      <c r="AD8" s="17" t="str">
        <f t="shared" ref="AD8:AD34" si="24">IF(AND(Y8&gt;=$B$17,Y8&lt;=$C$17),$D$17,IF(AND(Y8&gt;=$B$18,Y8&lt;=$C$18),$D$18,IF(AND(Y8&gt;=$B$19,Y8&lt;=$C$19),$D$19,IF(AND(Y8&gt;=$B$20,Y8&lt;=$C$20),$D$20,IF(AND(Y8&gt;=$B$21,Y8&lt;=$C$21),$D$21,IF(AND(Y8&gt;=$B$22,Y8&lt;=$C$22),$D$22,IF(AND(Y8&gt;=$B$23,Y8&lt;=$C$23),$D$23,"")))))))</f>
        <v/>
      </c>
      <c r="AE8" s="17" t="str">
        <f t="shared" ref="AE8:AE34" si="25">IF(AND(Y8&gt;=$B$24,Y8&lt;=$C$24),$D$24,IF(AND(Y8&gt;=$B$25,Y8&lt;=$C$25),$D$25,IF(AND(Y8&gt;=$B$26,Y8&lt;=$C$26),$D$26,IF(AND(Y8&gt;=$B$27,Y8&lt;=$C$27),$D$27,IF(AND(Y8&gt;=$B$28,Y8&lt;=$C$28),$D$28,IF(Y8&lt;$B$13,"-",IF(Y8&gt;$B$14,"-","")))))))</f>
        <v/>
      </c>
      <c r="AF8" s="18" t="str">
        <f t="shared" si="2"/>
        <v/>
      </c>
      <c r="AG8" s="19">
        <f t="shared" ref="AG8:AG34" si="26">WEEKDAY(AH8,3)</f>
        <v>5</v>
      </c>
      <c r="AH8" s="20">
        <f>AH7+1</f>
        <v>42462</v>
      </c>
      <c r="AI8" s="16" t="str">
        <f t="shared" ref="AI8:AI34" si="27">TEXT(AH8,"TTT TT")</f>
        <v>Sa 02</v>
      </c>
      <c r="AJ8" s="17">
        <f t="shared" ref="AJ8:AJ34" si="28">IF(AO8="",VLOOKUP(AG8,$C$6:$D$12,2,FALSE),0)</f>
        <v>0</v>
      </c>
      <c r="AK8" s="17">
        <f>AK7+AJ8</f>
        <v>26</v>
      </c>
      <c r="AL8" s="17" t="str">
        <f t="shared" ref="AL8:AL34" si="29">IF(AJ8=0,"",IF(AJ8=2,AK8-1&amp;"+"&amp;AK8,AK8))</f>
        <v/>
      </c>
      <c r="AM8" s="17" t="str">
        <f t="shared" ref="AM8:AM34" si="30">IF(AND(AH8&gt;=$B$17,AH8&lt;=$C$17),$D$17,IF(AND(AH8&gt;=$B$18,AH8&lt;=$C$18),$D$18,IF(AND(AH8&gt;=$B$19,AH8&lt;=$C$19),$D$19,IF(AND(AH8&gt;=$B$20,AH8&lt;=$C$20),$D$20,IF(AND(AH8&gt;=$B$21,AH8&lt;=$C$21),$D$21,IF(AND(AH8&gt;=$B$22,AH8&lt;=$C$22),$D$22,IF(AND(AH8&gt;=$B$23,AH8&lt;=$C$23),$D$23,"")))))))</f>
        <v/>
      </c>
      <c r="AN8" s="17" t="str">
        <f t="shared" ref="AN8:AN34" si="31">IF(AND(AH8&gt;=$B$24,AH8&lt;=$C$24),$D$24,IF(AND(AH8&gt;=$B$25,AH8&lt;=$C$25),$D$25,IF(AND(AH8&gt;=$B$26,AH8&lt;=$C$26),$D$26,IF(AND(AH8&gt;=$B$27,AH8&lt;=$C$27),$D$27,IF(AND(AH8&gt;=$B$28,AH8&lt;=$C$28),$D$28,IF(AH8&lt;$B$13,"-",IF(AH8&gt;$B$14,"-","")))))))</f>
        <v/>
      </c>
      <c r="AO8" s="18" t="str">
        <f t="shared" si="3"/>
        <v/>
      </c>
      <c r="AP8" s="19">
        <f t="shared" ref="AP8:AP34" si="32">WEEKDAY(AQ8,3)</f>
        <v>0</v>
      </c>
      <c r="AQ8" s="20">
        <f>AQ7+1</f>
        <v>42492</v>
      </c>
      <c r="AR8" s="16" t="str">
        <f t="shared" ref="AR8:AR34" si="33">TEXT(AQ8,"TTT TT")</f>
        <v>Mo 02</v>
      </c>
      <c r="AS8" s="17">
        <f t="shared" ref="AS8:AS34" si="34">IF(AX8="",VLOOKUP(AP8,$C$6:$D$12,2,FALSE),0)</f>
        <v>0</v>
      </c>
      <c r="AT8" s="17">
        <f>AT7+AS8</f>
        <v>38</v>
      </c>
      <c r="AU8" s="17" t="str">
        <f t="shared" ref="AU8:AU34" si="35">IF(AS8=0,"",IF(AS8=2,AT8-1&amp;"+"&amp;AT8,AT8))</f>
        <v/>
      </c>
      <c r="AV8" s="17" t="str">
        <f t="shared" ref="AV8:AV34" si="36">IF(AND(AQ8&gt;=$B$17,AQ8&lt;=$C$17),$D$17,IF(AND(AQ8&gt;=$B$18,AQ8&lt;=$C$18),$D$18,IF(AND(AQ8&gt;=$B$19,AQ8&lt;=$C$19),$D$19,IF(AND(AQ8&gt;=$B$20,AQ8&lt;=$C$20),$D$20,IF(AND(AQ8&gt;=$B$21,AQ8&lt;=$C$21),$D$21,IF(AND(AQ8&gt;=$B$22,AQ8&lt;=$C$22),$D$22,IF(AND(AQ8&gt;=$B$23,AQ8&lt;=$C$23),$D$23,"")))))))</f>
        <v/>
      </c>
      <c r="AW8" s="17" t="str">
        <f t="shared" ref="AW8:AW34" si="37">IF(AND(AQ8&gt;=$B$24,AQ8&lt;=$C$24),$D$24,IF(AND(AQ8&gt;=$B$25,AQ8&lt;=$C$25),$D$25,IF(AND(AQ8&gt;=$B$26,AQ8&lt;=$C$26),$D$26,IF(AND(AQ8&gt;=$B$27,AQ8&lt;=$C$27),$D$27,IF(AND(AQ8&gt;=$B$28,AQ8&lt;=$C$28),$D$28,IF(AQ8&lt;$B$13,"-",IF(AQ8&gt;$B$14,"-","")))))))</f>
        <v/>
      </c>
      <c r="AX8" s="18" t="str">
        <f t="shared" si="4"/>
        <v/>
      </c>
      <c r="AY8" s="19">
        <f t="shared" ref="AY8:AY34" si="38">WEEKDAY(AZ8,3)</f>
        <v>3</v>
      </c>
      <c r="AZ8" s="20">
        <f>AZ7+1</f>
        <v>42523</v>
      </c>
      <c r="BA8" s="16" t="str">
        <f t="shared" ref="BA8:BA34" si="39">TEXT(AZ8,"TTT TT")</f>
        <v>Do 02</v>
      </c>
      <c r="BB8" s="17">
        <f t="shared" ref="BB8:BB34" si="40">IF(BG8="",VLOOKUP(AY8,$C$6:$D$12,2,FALSE),0)</f>
        <v>0</v>
      </c>
      <c r="BC8" s="17">
        <f>BC7+BB8</f>
        <v>47</v>
      </c>
      <c r="BD8" s="17" t="str">
        <f t="shared" ref="BD8:BD34" si="41">IF(BB8=0,"",IF(BB8=2,BC8-1&amp;"+"&amp;BC8,BC8))</f>
        <v/>
      </c>
      <c r="BE8" s="17" t="str">
        <f t="shared" ref="BE8:BE34" si="42">IF(AND(AZ8&gt;=$B$17,AZ8&lt;=$C$17),$D$17,IF(AND(AZ8&gt;=$B$18,AZ8&lt;=$C$18),$D$18,IF(AND(AZ8&gt;=$B$19,AZ8&lt;=$C$19),$D$19,IF(AND(AZ8&gt;=$B$20,AZ8&lt;=$C$20),$D$20,IF(AND(AZ8&gt;=$B$21,AZ8&lt;=$C$21),$D$21,IF(AND(AZ8&gt;=$B$22,AZ8&lt;=$C$22),$D$22,IF(AND(AZ8&gt;=$B$23,AZ8&lt;=$C$23),$D$23,"")))))))</f>
        <v/>
      </c>
      <c r="BF8" s="17" t="str">
        <f t="shared" ref="BF8:BF34" si="43">IF(AND(AZ8&gt;=$B$24,AZ8&lt;=$C$24),$D$24,IF(AND(AZ8&gt;=$B$25,AZ8&lt;=$C$25),$D$25,IF(AND(AZ8&gt;=$B$26,AZ8&lt;=$C$26),$D$26,IF(AND(AZ8&gt;=$B$27,AZ8&lt;=$C$27),$D$27,IF(AND(AZ8&gt;=$B$28,AZ8&lt;=$C$28),$D$28,IF(AZ8&lt;$B$13,"-",IF(AZ8&gt;$B$14,"-","")))))))</f>
        <v/>
      </c>
      <c r="BG8" s="18" t="str">
        <f t="shared" si="5"/>
        <v/>
      </c>
      <c r="BH8" s="19">
        <f t="shared" ref="BH8:BH34" si="44">WEEKDAY(BI8,3)</f>
        <v>5</v>
      </c>
      <c r="BI8" s="20">
        <f>BI7+1</f>
        <v>42553</v>
      </c>
      <c r="BJ8" s="16" t="str">
        <f t="shared" ref="BJ8:BJ34" si="45">TEXT(BI8,"TTT TT")</f>
        <v>Sa 02</v>
      </c>
      <c r="BK8" s="17">
        <f t="shared" ref="BK8:BK34" si="46">IF(BP8="",VLOOKUP(BH8,$C$6:$D$12,2,FALSE),0)</f>
        <v>0</v>
      </c>
      <c r="BL8" s="17">
        <f>BL7+BK8</f>
        <v>61</v>
      </c>
      <c r="BM8" s="17" t="str">
        <f t="shared" ref="BM8:BM34" si="47">IF(BK8=0,"",IF(BK8=2,BL8-1&amp;"+"&amp;BL8,BL8))</f>
        <v/>
      </c>
      <c r="BN8" s="17" t="str">
        <f t="shared" ref="BN8:BN34" si="48">IF(AND(BI8&gt;=$B$17,BI8&lt;=$C$17),$D$17,IF(AND(BI8&gt;=$B$18,BI8&lt;=$C$18),$D$18,IF(AND(BI8&gt;=$B$19,BI8&lt;=$C$19),$D$19,IF(AND(BI8&gt;=$B$20,BI8&lt;=$C$20),$D$20,IF(AND(BI8&gt;=$B$21,BI8&lt;=$C$21),$D$21,IF(AND(BI8&gt;=$B$22,BI8&lt;=$C$22),$D$22,IF(AND(BI8&gt;=$B$23,BI8&lt;=$C$23),$D$23,"")))))))</f>
        <v/>
      </c>
      <c r="BO8" s="17" t="str">
        <f t="shared" ref="BO8:BO34" si="49">IF(AND(BI8&gt;=$B$24,BI8&lt;=$C$24),$D$24,IF(AND(BI8&gt;=$B$25,BI8&lt;=$C$25),$D$25,IF(AND(BI8&gt;=$B$26,BI8&lt;=$C$26),$D$26,IF(AND(BI8&gt;=$B$27,BI8&lt;=$C$27),$D$27,IF(AND(BI8&gt;=$B$28,BI8&lt;=$C$28),$D$28,IF(BI8&lt;$B$13,"-",IF(BI8&gt;$B$14,"-","")))))))</f>
        <v/>
      </c>
      <c r="BP8" s="18" t="str">
        <f t="shared" si="6"/>
        <v/>
      </c>
      <c r="BQ8" s="19">
        <f t="shared" ref="BQ8:BQ34" si="50">WEEKDAY(BR8,3)</f>
        <v>1</v>
      </c>
      <c r="BR8" s="20">
        <f>BR7+1</f>
        <v>42584</v>
      </c>
      <c r="BS8" s="16" t="str">
        <f t="shared" ref="BS8:BS34" si="51">TEXT(BR8,"TTT TT")</f>
        <v>Di 02</v>
      </c>
      <c r="BT8" s="17">
        <f t="shared" ref="BT8:BT34" si="52">IF(BY8="",VLOOKUP(BQ8,$C$6:$D$12,2,FALSE),0)</f>
        <v>0</v>
      </c>
      <c r="BU8" s="17">
        <f>BU7+BT8</f>
        <v>67</v>
      </c>
      <c r="BV8" s="17" t="str">
        <f t="shared" ref="BV8:BV34" si="53">IF(BT8=0,"",IF(BT8=2,BU8-1&amp;"+"&amp;BU8,BU8))</f>
        <v/>
      </c>
      <c r="BW8" s="17" t="str">
        <f t="shared" ref="BW8:BW34" si="54">IF(AND(BR8&gt;=$B$17,BR8&lt;=$C$17),$D$17,IF(AND(BR8&gt;=$B$18,BR8&lt;=$C$18),$D$18,IF(AND(BR8&gt;=$B$19,BR8&lt;=$C$19),$D$19,IF(AND(BR8&gt;=$B$20,BR8&lt;=$C$20),$D$20,IF(AND(BR8&gt;=$B$21,BR8&lt;=$C$21),$D$21,IF(AND(BR8&gt;=$B$22,BR8&lt;=$C$22),$D$22,IF(AND(BR8&gt;=$B$23,BR8&lt;=$C$23),$D$23,"")))))))</f>
        <v/>
      </c>
      <c r="BX8" s="17" t="str">
        <f t="shared" ref="BX8:BX34" si="55">IF(AND(BR8&gt;=$B$24,BR8&lt;=$C$24),$D$24,IF(AND(BR8&gt;=$B$25,BR8&lt;=$C$25),$D$25,IF(AND(BR8&gt;=$B$26,BR8&lt;=$C$26),$D$26,IF(AND(BR8&gt;=$B$27,BR8&lt;=$C$27),$D$27,IF(AND(BR8&gt;=$B$28,BR8&lt;=$C$28),$D$28,IF(BR8&lt;$B$13,"-",IF(BR8&gt;$B$14,"-","")))))))</f>
        <v>-</v>
      </c>
      <c r="BY8" s="18" t="str">
        <f t="shared" si="7"/>
        <v>-</v>
      </c>
    </row>
    <row r="9" spans="1:77" ht="21" customHeight="1" x14ac:dyDescent="0.2">
      <c r="A9" s="3" t="s">
        <v>6</v>
      </c>
      <c r="B9" s="4">
        <v>0</v>
      </c>
      <c r="C9" s="12">
        <v>3</v>
      </c>
      <c r="D9" s="12">
        <f>B9</f>
        <v>0</v>
      </c>
      <c r="F9">
        <f t="shared" si="8"/>
        <v>6</v>
      </c>
      <c r="G9" s="13">
        <f t="shared" ref="G9:G34" si="56">G8+1</f>
        <v>42372</v>
      </c>
      <c r="H9" s="16" t="str">
        <f t="shared" si="9"/>
        <v>So 03</v>
      </c>
      <c r="I9" s="17">
        <f t="shared" si="10"/>
        <v>0</v>
      </c>
      <c r="J9" s="17">
        <f t="shared" ref="J9:J34" si="57">J8+I9</f>
        <v>0</v>
      </c>
      <c r="K9" s="17" t="str">
        <f t="shared" si="11"/>
        <v/>
      </c>
      <c r="L9" s="17" t="str">
        <f t="shared" si="0"/>
        <v>Ferien</v>
      </c>
      <c r="M9" s="17" t="str">
        <f t="shared" si="12"/>
        <v/>
      </c>
      <c r="N9" s="18" t="str">
        <f t="shared" si="13"/>
        <v>Ferien</v>
      </c>
      <c r="O9" s="19">
        <f t="shared" si="14"/>
        <v>2</v>
      </c>
      <c r="P9" s="20">
        <f t="shared" ref="P9:P34" si="58">P8+1</f>
        <v>42403</v>
      </c>
      <c r="Q9" s="16" t="str">
        <f t="shared" si="15"/>
        <v>Mi 03</v>
      </c>
      <c r="R9" s="17">
        <f t="shared" si="16"/>
        <v>1</v>
      </c>
      <c r="S9" s="17">
        <f t="shared" ref="S9:S34" si="59">S8+R9</f>
        <v>10</v>
      </c>
      <c r="T9" s="17">
        <f t="shared" si="17"/>
        <v>10</v>
      </c>
      <c r="U9" s="17" t="str">
        <f t="shared" si="18"/>
        <v/>
      </c>
      <c r="V9" s="17" t="str">
        <f t="shared" si="19"/>
        <v/>
      </c>
      <c r="W9" s="18" t="str">
        <f t="shared" si="1"/>
        <v/>
      </c>
      <c r="X9" s="19">
        <f t="shared" si="20"/>
        <v>3</v>
      </c>
      <c r="Y9" s="20">
        <f t="shared" ref="Y9:Y34" si="60">Y8+1</f>
        <v>42432</v>
      </c>
      <c r="Z9" s="16" t="str">
        <f t="shared" si="21"/>
        <v>Do 03</v>
      </c>
      <c r="AA9" s="17">
        <f t="shared" si="22"/>
        <v>0</v>
      </c>
      <c r="AB9" s="17">
        <f t="shared" ref="AB9:AB34" si="61">AB8+AA9</f>
        <v>20</v>
      </c>
      <c r="AC9" s="17" t="str">
        <f t="shared" si="23"/>
        <v/>
      </c>
      <c r="AD9" s="17" t="str">
        <f t="shared" si="24"/>
        <v/>
      </c>
      <c r="AE9" s="17" t="str">
        <f t="shared" si="25"/>
        <v/>
      </c>
      <c r="AF9" s="18" t="str">
        <f t="shared" si="2"/>
        <v/>
      </c>
      <c r="AG9" s="19">
        <f t="shared" si="26"/>
        <v>6</v>
      </c>
      <c r="AH9" s="20">
        <f t="shared" ref="AH9:AH34" si="62">AH8+1</f>
        <v>42463</v>
      </c>
      <c r="AI9" s="16" t="str">
        <f t="shared" si="27"/>
        <v>So 03</v>
      </c>
      <c r="AJ9" s="17">
        <f t="shared" si="28"/>
        <v>0</v>
      </c>
      <c r="AK9" s="17">
        <f t="shared" ref="AK9:AK34" si="63">AK8+AJ9</f>
        <v>26</v>
      </c>
      <c r="AL9" s="17" t="str">
        <f t="shared" si="29"/>
        <v/>
      </c>
      <c r="AM9" s="17" t="str">
        <f t="shared" si="30"/>
        <v/>
      </c>
      <c r="AN9" s="17" t="str">
        <f t="shared" si="31"/>
        <v/>
      </c>
      <c r="AO9" s="18" t="str">
        <f t="shared" si="3"/>
        <v/>
      </c>
      <c r="AP9" s="19">
        <f t="shared" si="32"/>
        <v>1</v>
      </c>
      <c r="AQ9" s="20">
        <f t="shared" ref="AQ9:AQ34" si="64">AQ8+1</f>
        <v>42493</v>
      </c>
      <c r="AR9" s="16" t="str">
        <f t="shared" si="33"/>
        <v>Di 03</v>
      </c>
      <c r="AS9" s="17">
        <f t="shared" si="34"/>
        <v>0</v>
      </c>
      <c r="AT9" s="17">
        <f t="shared" ref="AT9:AT34" si="65">AT8+AS9</f>
        <v>38</v>
      </c>
      <c r="AU9" s="17" t="str">
        <f t="shared" si="35"/>
        <v/>
      </c>
      <c r="AV9" s="17" t="str">
        <f t="shared" si="36"/>
        <v/>
      </c>
      <c r="AW9" s="17" t="str">
        <f t="shared" si="37"/>
        <v/>
      </c>
      <c r="AX9" s="18" t="str">
        <f t="shared" si="4"/>
        <v/>
      </c>
      <c r="AY9" s="19">
        <f t="shared" si="38"/>
        <v>4</v>
      </c>
      <c r="AZ9" s="20">
        <f>AZ8+1</f>
        <v>42524</v>
      </c>
      <c r="BA9" s="16" t="str">
        <f t="shared" si="39"/>
        <v>Fr 03</v>
      </c>
      <c r="BB9" s="17">
        <f t="shared" si="40"/>
        <v>2</v>
      </c>
      <c r="BC9" s="17">
        <f t="shared" ref="BC9:BC34" si="66">BC8+BB9</f>
        <v>49</v>
      </c>
      <c r="BD9" s="17" t="str">
        <f t="shared" si="41"/>
        <v>48+49</v>
      </c>
      <c r="BE9" s="17" t="str">
        <f t="shared" si="42"/>
        <v/>
      </c>
      <c r="BF9" s="17" t="str">
        <f t="shared" si="43"/>
        <v/>
      </c>
      <c r="BG9" s="18" t="str">
        <f t="shared" si="5"/>
        <v/>
      </c>
      <c r="BH9" s="19">
        <f t="shared" si="44"/>
        <v>6</v>
      </c>
      <c r="BI9" s="20">
        <f>BI8+1</f>
        <v>42554</v>
      </c>
      <c r="BJ9" s="16" t="str">
        <f t="shared" si="45"/>
        <v>So 03</v>
      </c>
      <c r="BK9" s="17">
        <f t="shared" si="46"/>
        <v>0</v>
      </c>
      <c r="BL9" s="17">
        <f t="shared" ref="BL9:BL34" si="67">BL8+BK9</f>
        <v>61</v>
      </c>
      <c r="BM9" s="17" t="str">
        <f t="shared" si="47"/>
        <v/>
      </c>
      <c r="BN9" s="17" t="str">
        <f t="shared" si="48"/>
        <v/>
      </c>
      <c r="BO9" s="17" t="str">
        <f t="shared" si="49"/>
        <v/>
      </c>
      <c r="BP9" s="18" t="str">
        <f t="shared" si="6"/>
        <v/>
      </c>
      <c r="BQ9" s="19">
        <f t="shared" si="50"/>
        <v>2</v>
      </c>
      <c r="BR9" s="20">
        <f>BR8+1</f>
        <v>42585</v>
      </c>
      <c r="BS9" s="16" t="str">
        <f t="shared" si="51"/>
        <v>Mi 03</v>
      </c>
      <c r="BT9" s="17">
        <f t="shared" si="52"/>
        <v>0</v>
      </c>
      <c r="BU9" s="17">
        <f t="shared" ref="BU9:BU34" si="68">BU8+BT9</f>
        <v>67</v>
      </c>
      <c r="BV9" s="17" t="str">
        <f t="shared" si="53"/>
        <v/>
      </c>
      <c r="BW9" s="17" t="str">
        <f t="shared" si="54"/>
        <v/>
      </c>
      <c r="BX9" s="17" t="str">
        <f t="shared" si="55"/>
        <v>-</v>
      </c>
      <c r="BY9" s="18" t="str">
        <f t="shared" si="7"/>
        <v>-</v>
      </c>
    </row>
    <row r="10" spans="1:77" ht="21" customHeight="1" x14ac:dyDescent="0.2">
      <c r="A10" s="3" t="s">
        <v>7</v>
      </c>
      <c r="B10" s="4">
        <v>2</v>
      </c>
      <c r="C10" s="12">
        <v>4</v>
      </c>
      <c r="D10" s="12">
        <f>B10</f>
        <v>2</v>
      </c>
      <c r="F10">
        <f t="shared" si="8"/>
        <v>0</v>
      </c>
      <c r="G10" s="13">
        <f t="shared" si="56"/>
        <v>42373</v>
      </c>
      <c r="H10" s="16" t="str">
        <f t="shared" si="9"/>
        <v>Mo 04</v>
      </c>
      <c r="I10" s="17">
        <f t="shared" si="10"/>
        <v>0</v>
      </c>
      <c r="J10" s="17">
        <f t="shared" si="57"/>
        <v>0</v>
      </c>
      <c r="K10" s="17" t="str">
        <f t="shared" si="11"/>
        <v/>
      </c>
      <c r="L10" s="17" t="str">
        <f t="shared" si="0"/>
        <v>Ferien</v>
      </c>
      <c r="M10" s="17" t="str">
        <f t="shared" si="12"/>
        <v/>
      </c>
      <c r="N10" s="18" t="str">
        <f t="shared" si="13"/>
        <v>Ferien</v>
      </c>
      <c r="O10" s="19">
        <f t="shared" si="14"/>
        <v>3</v>
      </c>
      <c r="P10" s="20">
        <f t="shared" si="58"/>
        <v>42404</v>
      </c>
      <c r="Q10" s="16" t="str">
        <f t="shared" si="15"/>
        <v>Do 04</v>
      </c>
      <c r="R10" s="17">
        <f t="shared" si="16"/>
        <v>0</v>
      </c>
      <c r="S10" s="17">
        <f t="shared" si="59"/>
        <v>10</v>
      </c>
      <c r="T10" s="17" t="str">
        <f t="shared" si="17"/>
        <v/>
      </c>
      <c r="U10" s="17" t="str">
        <f t="shared" si="18"/>
        <v/>
      </c>
      <c r="V10" s="17" t="str">
        <f t="shared" si="19"/>
        <v/>
      </c>
      <c r="W10" s="18" t="str">
        <f t="shared" si="1"/>
        <v/>
      </c>
      <c r="X10" s="19">
        <f t="shared" si="20"/>
        <v>4</v>
      </c>
      <c r="Y10" s="20">
        <f t="shared" si="60"/>
        <v>42433</v>
      </c>
      <c r="Z10" s="16" t="str">
        <f t="shared" si="21"/>
        <v>Fr 04</v>
      </c>
      <c r="AA10" s="17">
        <f t="shared" si="22"/>
        <v>2</v>
      </c>
      <c r="AB10" s="17">
        <f t="shared" si="61"/>
        <v>22</v>
      </c>
      <c r="AC10" s="17" t="str">
        <f t="shared" si="23"/>
        <v>21+22</v>
      </c>
      <c r="AD10" s="17" t="str">
        <f t="shared" si="24"/>
        <v/>
      </c>
      <c r="AE10" s="17" t="str">
        <f t="shared" si="25"/>
        <v/>
      </c>
      <c r="AF10" s="18" t="str">
        <f t="shared" si="2"/>
        <v/>
      </c>
      <c r="AG10" s="19">
        <f t="shared" si="26"/>
        <v>0</v>
      </c>
      <c r="AH10" s="20">
        <f t="shared" si="62"/>
        <v>42464</v>
      </c>
      <c r="AI10" s="16" t="str">
        <f t="shared" si="27"/>
        <v>Mo 04</v>
      </c>
      <c r="AJ10" s="17">
        <f t="shared" si="28"/>
        <v>0</v>
      </c>
      <c r="AK10" s="17">
        <f t="shared" si="63"/>
        <v>26</v>
      </c>
      <c r="AL10" s="17" t="str">
        <f t="shared" si="29"/>
        <v/>
      </c>
      <c r="AM10" s="17" t="str">
        <f t="shared" si="30"/>
        <v/>
      </c>
      <c r="AN10" s="17" t="str">
        <f t="shared" si="31"/>
        <v/>
      </c>
      <c r="AO10" s="18" t="str">
        <f t="shared" si="3"/>
        <v/>
      </c>
      <c r="AP10" s="19">
        <f t="shared" si="32"/>
        <v>2</v>
      </c>
      <c r="AQ10" s="20">
        <f t="shared" si="64"/>
        <v>42494</v>
      </c>
      <c r="AR10" s="16" t="str">
        <f t="shared" si="33"/>
        <v>Mi 04</v>
      </c>
      <c r="AS10" s="17">
        <f t="shared" si="34"/>
        <v>1</v>
      </c>
      <c r="AT10" s="17">
        <f t="shared" si="65"/>
        <v>39</v>
      </c>
      <c r="AU10" s="17">
        <f t="shared" si="35"/>
        <v>39</v>
      </c>
      <c r="AV10" s="17" t="str">
        <f t="shared" si="36"/>
        <v/>
      </c>
      <c r="AW10" s="17" t="str">
        <f t="shared" si="37"/>
        <v/>
      </c>
      <c r="AX10" s="18" t="str">
        <f t="shared" si="4"/>
        <v/>
      </c>
      <c r="AY10" s="19">
        <f t="shared" si="38"/>
        <v>5</v>
      </c>
      <c r="AZ10" s="20">
        <f t="shared" ref="AZ10:AZ34" si="69">AZ9+1</f>
        <v>42525</v>
      </c>
      <c r="BA10" s="16" t="str">
        <f t="shared" si="39"/>
        <v>Sa 04</v>
      </c>
      <c r="BB10" s="17">
        <f t="shared" si="40"/>
        <v>0</v>
      </c>
      <c r="BC10" s="17">
        <f t="shared" si="66"/>
        <v>49</v>
      </c>
      <c r="BD10" s="17" t="str">
        <f t="shared" si="41"/>
        <v/>
      </c>
      <c r="BE10" s="17" t="str">
        <f t="shared" si="42"/>
        <v/>
      </c>
      <c r="BF10" s="17" t="str">
        <f t="shared" si="43"/>
        <v/>
      </c>
      <c r="BG10" s="18" t="str">
        <f t="shared" si="5"/>
        <v/>
      </c>
      <c r="BH10" s="19">
        <f t="shared" si="44"/>
        <v>0</v>
      </c>
      <c r="BI10" s="20">
        <f t="shared" ref="BI10:BI34" si="70">BI9+1</f>
        <v>42555</v>
      </c>
      <c r="BJ10" s="16" t="str">
        <f t="shared" si="45"/>
        <v>Mo 04</v>
      </c>
      <c r="BK10" s="17">
        <f t="shared" si="46"/>
        <v>0</v>
      </c>
      <c r="BL10" s="17">
        <f t="shared" si="67"/>
        <v>61</v>
      </c>
      <c r="BM10" s="17" t="str">
        <f t="shared" si="47"/>
        <v/>
      </c>
      <c r="BN10" s="17" t="str">
        <f t="shared" si="48"/>
        <v/>
      </c>
      <c r="BO10" s="17" t="str">
        <f t="shared" si="49"/>
        <v/>
      </c>
      <c r="BP10" s="18" t="str">
        <f t="shared" si="6"/>
        <v/>
      </c>
      <c r="BQ10" s="19">
        <f t="shared" si="50"/>
        <v>3</v>
      </c>
      <c r="BR10" s="20">
        <f t="shared" ref="BR10:BR34" si="71">BR9+1</f>
        <v>42586</v>
      </c>
      <c r="BS10" s="16" t="str">
        <f t="shared" si="51"/>
        <v>Do 04</v>
      </c>
      <c r="BT10" s="17">
        <f t="shared" si="52"/>
        <v>0</v>
      </c>
      <c r="BU10" s="17">
        <f t="shared" si="68"/>
        <v>67</v>
      </c>
      <c r="BV10" s="17" t="str">
        <f t="shared" si="53"/>
        <v/>
      </c>
      <c r="BW10" s="17" t="str">
        <f t="shared" si="54"/>
        <v/>
      </c>
      <c r="BX10" s="17" t="str">
        <f t="shared" si="55"/>
        <v>-</v>
      </c>
      <c r="BY10" s="18" t="str">
        <f t="shared" si="7"/>
        <v>-</v>
      </c>
    </row>
    <row r="11" spans="1:77" ht="21" customHeight="1" x14ac:dyDescent="0.2">
      <c r="A11" s="3" t="s">
        <v>12</v>
      </c>
      <c r="B11" s="1">
        <f>SUM(B6:B10)</f>
        <v>3</v>
      </c>
      <c r="C11" s="12">
        <v>5</v>
      </c>
      <c r="D11" s="12">
        <v>0</v>
      </c>
      <c r="F11">
        <f t="shared" si="8"/>
        <v>1</v>
      </c>
      <c r="G11" s="13">
        <f t="shared" si="56"/>
        <v>42374</v>
      </c>
      <c r="H11" s="16" t="str">
        <f t="shared" si="9"/>
        <v>Di 05</v>
      </c>
      <c r="I11" s="17">
        <f t="shared" si="10"/>
        <v>0</v>
      </c>
      <c r="J11" s="17">
        <f t="shared" si="57"/>
        <v>0</v>
      </c>
      <c r="K11" s="17" t="str">
        <f t="shared" si="11"/>
        <v/>
      </c>
      <c r="L11" s="17" t="str">
        <f t="shared" si="0"/>
        <v>Ferien</v>
      </c>
      <c r="M11" s="17" t="str">
        <f t="shared" si="12"/>
        <v/>
      </c>
      <c r="N11" s="18" t="str">
        <f t="shared" si="13"/>
        <v>Ferien</v>
      </c>
      <c r="O11" s="19">
        <f t="shared" si="14"/>
        <v>4</v>
      </c>
      <c r="P11" s="20">
        <f t="shared" si="58"/>
        <v>42405</v>
      </c>
      <c r="Q11" s="16" t="str">
        <f t="shared" si="15"/>
        <v>Fr 05</v>
      </c>
      <c r="R11" s="17">
        <f t="shared" si="16"/>
        <v>0</v>
      </c>
      <c r="S11" s="17">
        <f t="shared" si="59"/>
        <v>10</v>
      </c>
      <c r="T11" s="17" t="str">
        <f t="shared" si="17"/>
        <v/>
      </c>
      <c r="U11" s="17" t="str">
        <f t="shared" si="18"/>
        <v>Fasching</v>
      </c>
      <c r="V11" s="17" t="str">
        <f t="shared" si="19"/>
        <v/>
      </c>
      <c r="W11" s="18" t="str">
        <f t="shared" si="1"/>
        <v>Fasching</v>
      </c>
      <c r="X11" s="19">
        <f t="shared" si="20"/>
        <v>5</v>
      </c>
      <c r="Y11" s="20">
        <f t="shared" si="60"/>
        <v>42434</v>
      </c>
      <c r="Z11" s="16" t="str">
        <f t="shared" si="21"/>
        <v>Sa 05</v>
      </c>
      <c r="AA11" s="17">
        <f t="shared" si="22"/>
        <v>0</v>
      </c>
      <c r="AB11" s="17">
        <f t="shared" si="61"/>
        <v>22</v>
      </c>
      <c r="AC11" s="17" t="str">
        <f t="shared" si="23"/>
        <v/>
      </c>
      <c r="AD11" s="17" t="str">
        <f t="shared" si="24"/>
        <v/>
      </c>
      <c r="AE11" s="17" t="str">
        <f t="shared" si="25"/>
        <v/>
      </c>
      <c r="AF11" s="18" t="str">
        <f t="shared" si="2"/>
        <v/>
      </c>
      <c r="AG11" s="19">
        <f t="shared" si="26"/>
        <v>1</v>
      </c>
      <c r="AH11" s="20">
        <f t="shared" si="62"/>
        <v>42465</v>
      </c>
      <c r="AI11" s="16" t="str">
        <f t="shared" si="27"/>
        <v>Di 05</v>
      </c>
      <c r="AJ11" s="17">
        <f t="shared" si="28"/>
        <v>0</v>
      </c>
      <c r="AK11" s="17">
        <f t="shared" si="63"/>
        <v>26</v>
      </c>
      <c r="AL11" s="17" t="str">
        <f t="shared" si="29"/>
        <v/>
      </c>
      <c r="AM11" s="17" t="str">
        <f t="shared" si="30"/>
        <v/>
      </c>
      <c r="AN11" s="17" t="str">
        <f t="shared" si="31"/>
        <v/>
      </c>
      <c r="AO11" s="18" t="str">
        <f t="shared" si="3"/>
        <v/>
      </c>
      <c r="AP11" s="19">
        <f t="shared" si="32"/>
        <v>3</v>
      </c>
      <c r="AQ11" s="20">
        <f t="shared" si="64"/>
        <v>42495</v>
      </c>
      <c r="AR11" s="16" t="str">
        <f t="shared" si="33"/>
        <v>Do 05</v>
      </c>
      <c r="AS11" s="17">
        <f t="shared" si="34"/>
        <v>0</v>
      </c>
      <c r="AT11" s="17">
        <f t="shared" si="65"/>
        <v>39</v>
      </c>
      <c r="AU11" s="17" t="str">
        <f t="shared" si="35"/>
        <v/>
      </c>
      <c r="AV11" s="17" t="str">
        <f t="shared" si="36"/>
        <v>Himmelfahrt</v>
      </c>
      <c r="AW11" s="17" t="str">
        <f t="shared" si="37"/>
        <v/>
      </c>
      <c r="AX11" s="18" t="str">
        <f t="shared" si="4"/>
        <v>Himmelfahrt</v>
      </c>
      <c r="AY11" s="19">
        <f t="shared" si="38"/>
        <v>6</v>
      </c>
      <c r="AZ11" s="20">
        <f t="shared" si="69"/>
        <v>42526</v>
      </c>
      <c r="BA11" s="16" t="str">
        <f t="shared" si="39"/>
        <v>So 05</v>
      </c>
      <c r="BB11" s="17">
        <f t="shared" si="40"/>
        <v>0</v>
      </c>
      <c r="BC11" s="17">
        <f t="shared" si="66"/>
        <v>49</v>
      </c>
      <c r="BD11" s="17" t="str">
        <f t="shared" si="41"/>
        <v/>
      </c>
      <c r="BE11" s="17" t="str">
        <f t="shared" si="42"/>
        <v/>
      </c>
      <c r="BF11" s="17" t="str">
        <f t="shared" si="43"/>
        <v/>
      </c>
      <c r="BG11" s="18" t="str">
        <f t="shared" si="5"/>
        <v/>
      </c>
      <c r="BH11" s="19">
        <f t="shared" si="44"/>
        <v>1</v>
      </c>
      <c r="BI11" s="20">
        <f t="shared" si="70"/>
        <v>42556</v>
      </c>
      <c r="BJ11" s="16" t="str">
        <f t="shared" si="45"/>
        <v>Di 05</v>
      </c>
      <c r="BK11" s="17">
        <f t="shared" si="46"/>
        <v>0</v>
      </c>
      <c r="BL11" s="17">
        <f t="shared" si="67"/>
        <v>61</v>
      </c>
      <c r="BM11" s="17" t="str">
        <f t="shared" si="47"/>
        <v/>
      </c>
      <c r="BN11" s="17" t="str">
        <f t="shared" si="48"/>
        <v/>
      </c>
      <c r="BO11" s="17" t="str">
        <f t="shared" si="49"/>
        <v/>
      </c>
      <c r="BP11" s="18" t="str">
        <f t="shared" si="6"/>
        <v/>
      </c>
      <c r="BQ11" s="19">
        <f t="shared" si="50"/>
        <v>4</v>
      </c>
      <c r="BR11" s="20">
        <f t="shared" si="71"/>
        <v>42587</v>
      </c>
      <c r="BS11" s="16" t="str">
        <f t="shared" si="51"/>
        <v>Fr 05</v>
      </c>
      <c r="BT11" s="17">
        <f t="shared" si="52"/>
        <v>0</v>
      </c>
      <c r="BU11" s="17">
        <f t="shared" si="68"/>
        <v>67</v>
      </c>
      <c r="BV11" s="17" t="str">
        <f t="shared" si="53"/>
        <v/>
      </c>
      <c r="BW11" s="17" t="str">
        <f t="shared" si="54"/>
        <v/>
      </c>
      <c r="BX11" s="17" t="str">
        <f t="shared" si="55"/>
        <v>-</v>
      </c>
      <c r="BY11" s="18" t="str">
        <f t="shared" si="7"/>
        <v>-</v>
      </c>
    </row>
    <row r="12" spans="1:77" ht="21" customHeight="1" x14ac:dyDescent="0.2">
      <c r="C12" s="12">
        <v>6</v>
      </c>
      <c r="D12" s="12">
        <v>0</v>
      </c>
      <c r="F12">
        <f t="shared" si="8"/>
        <v>2</v>
      </c>
      <c r="G12" s="13">
        <f t="shared" si="56"/>
        <v>42375</v>
      </c>
      <c r="H12" s="16" t="str">
        <f t="shared" si="9"/>
        <v>Mi 06</v>
      </c>
      <c r="I12" s="17">
        <f t="shared" si="10"/>
        <v>0</v>
      </c>
      <c r="J12" s="17">
        <f t="shared" si="57"/>
        <v>0</v>
      </c>
      <c r="K12" s="17" t="str">
        <f t="shared" si="11"/>
        <v/>
      </c>
      <c r="L12" s="17" t="str">
        <f t="shared" si="0"/>
        <v>Ferien</v>
      </c>
      <c r="M12" s="17" t="str">
        <f t="shared" si="12"/>
        <v/>
      </c>
      <c r="N12" s="18" t="str">
        <f t="shared" si="13"/>
        <v>Ferien</v>
      </c>
      <c r="O12" s="19">
        <f t="shared" si="14"/>
        <v>5</v>
      </c>
      <c r="P12" s="20">
        <f t="shared" si="58"/>
        <v>42406</v>
      </c>
      <c r="Q12" s="16" t="str">
        <f t="shared" si="15"/>
        <v>Sa 06</v>
      </c>
      <c r="R12" s="17">
        <f t="shared" si="16"/>
        <v>0</v>
      </c>
      <c r="S12" s="17">
        <f t="shared" si="59"/>
        <v>10</v>
      </c>
      <c r="T12" s="17" t="str">
        <f t="shared" si="17"/>
        <v/>
      </c>
      <c r="U12" s="17" t="str">
        <f t="shared" si="18"/>
        <v>Fasching</v>
      </c>
      <c r="V12" s="17" t="str">
        <f t="shared" si="19"/>
        <v/>
      </c>
      <c r="W12" s="18" t="str">
        <f t="shared" si="1"/>
        <v>Fasching</v>
      </c>
      <c r="X12" s="19">
        <f t="shared" si="20"/>
        <v>6</v>
      </c>
      <c r="Y12" s="20">
        <f t="shared" si="60"/>
        <v>42435</v>
      </c>
      <c r="Z12" s="16" t="str">
        <f t="shared" si="21"/>
        <v>So 06</v>
      </c>
      <c r="AA12" s="17">
        <f t="shared" si="22"/>
        <v>0</v>
      </c>
      <c r="AB12" s="17">
        <f t="shared" si="61"/>
        <v>22</v>
      </c>
      <c r="AC12" s="17" t="str">
        <f t="shared" si="23"/>
        <v/>
      </c>
      <c r="AD12" s="17" t="str">
        <f t="shared" si="24"/>
        <v/>
      </c>
      <c r="AE12" s="17" t="str">
        <f t="shared" si="25"/>
        <v/>
      </c>
      <c r="AF12" s="18" t="str">
        <f t="shared" si="2"/>
        <v/>
      </c>
      <c r="AG12" s="19">
        <f t="shared" si="26"/>
        <v>2</v>
      </c>
      <c r="AH12" s="20">
        <f t="shared" si="62"/>
        <v>42466</v>
      </c>
      <c r="AI12" s="16" t="str">
        <f t="shared" si="27"/>
        <v>Mi 06</v>
      </c>
      <c r="AJ12" s="17">
        <f t="shared" si="28"/>
        <v>1</v>
      </c>
      <c r="AK12" s="17">
        <f t="shared" si="63"/>
        <v>27</v>
      </c>
      <c r="AL12" s="17">
        <f t="shared" si="29"/>
        <v>27</v>
      </c>
      <c r="AM12" s="17" t="str">
        <f t="shared" si="30"/>
        <v/>
      </c>
      <c r="AN12" s="17" t="str">
        <f t="shared" si="31"/>
        <v/>
      </c>
      <c r="AO12" s="18" t="str">
        <f t="shared" si="3"/>
        <v/>
      </c>
      <c r="AP12" s="19">
        <f t="shared" si="32"/>
        <v>4</v>
      </c>
      <c r="AQ12" s="20">
        <f t="shared" si="64"/>
        <v>42496</v>
      </c>
      <c r="AR12" s="16" t="str">
        <f t="shared" si="33"/>
        <v>Fr 06</v>
      </c>
      <c r="AS12" s="17">
        <f t="shared" si="34"/>
        <v>0</v>
      </c>
      <c r="AT12" s="17">
        <f t="shared" si="65"/>
        <v>39</v>
      </c>
      <c r="AU12" s="17" t="str">
        <f t="shared" si="35"/>
        <v/>
      </c>
      <c r="AV12" s="17" t="str">
        <f t="shared" si="36"/>
        <v>Himmelfahrt</v>
      </c>
      <c r="AW12" s="17" t="str">
        <f t="shared" si="37"/>
        <v/>
      </c>
      <c r="AX12" s="18" t="str">
        <f t="shared" si="4"/>
        <v>Himmelfahrt</v>
      </c>
      <c r="AY12" s="19">
        <f t="shared" si="38"/>
        <v>0</v>
      </c>
      <c r="AZ12" s="20">
        <f t="shared" si="69"/>
        <v>42527</v>
      </c>
      <c r="BA12" s="16" t="str">
        <f t="shared" si="39"/>
        <v>Mo 06</v>
      </c>
      <c r="BB12" s="17">
        <f t="shared" si="40"/>
        <v>0</v>
      </c>
      <c r="BC12" s="17">
        <f t="shared" si="66"/>
        <v>49</v>
      </c>
      <c r="BD12" s="17" t="str">
        <f t="shared" si="41"/>
        <v/>
      </c>
      <c r="BE12" s="17" t="str">
        <f t="shared" si="42"/>
        <v/>
      </c>
      <c r="BF12" s="17" t="str">
        <f t="shared" si="43"/>
        <v/>
      </c>
      <c r="BG12" s="18" t="str">
        <f t="shared" si="5"/>
        <v/>
      </c>
      <c r="BH12" s="19">
        <f t="shared" si="44"/>
        <v>2</v>
      </c>
      <c r="BI12" s="20">
        <f t="shared" si="70"/>
        <v>42557</v>
      </c>
      <c r="BJ12" s="16" t="str">
        <f t="shared" si="45"/>
        <v>Mi 06</v>
      </c>
      <c r="BK12" s="17">
        <f t="shared" si="46"/>
        <v>1</v>
      </c>
      <c r="BL12" s="17">
        <f t="shared" si="67"/>
        <v>62</v>
      </c>
      <c r="BM12" s="17">
        <f t="shared" si="47"/>
        <v>62</v>
      </c>
      <c r="BN12" s="17" t="str">
        <f t="shared" si="48"/>
        <v/>
      </c>
      <c r="BO12" s="17" t="str">
        <f t="shared" si="49"/>
        <v/>
      </c>
      <c r="BP12" s="18" t="str">
        <f t="shared" si="6"/>
        <v/>
      </c>
      <c r="BQ12" s="19">
        <f t="shared" si="50"/>
        <v>5</v>
      </c>
      <c r="BR12" s="20">
        <f t="shared" si="71"/>
        <v>42588</v>
      </c>
      <c r="BS12" s="16" t="str">
        <f t="shared" si="51"/>
        <v>Sa 06</v>
      </c>
      <c r="BT12" s="17">
        <f t="shared" si="52"/>
        <v>0</v>
      </c>
      <c r="BU12" s="17">
        <f t="shared" si="68"/>
        <v>67</v>
      </c>
      <c r="BV12" s="17" t="str">
        <f t="shared" si="53"/>
        <v/>
      </c>
      <c r="BW12" s="17" t="str">
        <f t="shared" si="54"/>
        <v/>
      </c>
      <c r="BX12" s="17" t="str">
        <f t="shared" si="55"/>
        <v>-</v>
      </c>
      <c r="BY12" s="18" t="str">
        <f t="shared" si="7"/>
        <v>-</v>
      </c>
    </row>
    <row r="13" spans="1:77" ht="21" customHeight="1" x14ac:dyDescent="0.2">
      <c r="A13" s="3" t="s">
        <v>14</v>
      </c>
      <c r="B13" s="5">
        <v>42370</v>
      </c>
      <c r="F13">
        <f t="shared" si="8"/>
        <v>3</v>
      </c>
      <c r="G13" s="13">
        <f t="shared" si="56"/>
        <v>42376</v>
      </c>
      <c r="H13" s="16" t="str">
        <f t="shared" si="9"/>
        <v>Do 07</v>
      </c>
      <c r="I13" s="17">
        <f t="shared" si="10"/>
        <v>0</v>
      </c>
      <c r="J13" s="17">
        <f t="shared" si="57"/>
        <v>0</v>
      </c>
      <c r="K13" s="17" t="str">
        <f t="shared" si="11"/>
        <v/>
      </c>
      <c r="L13" s="17" t="str">
        <f t="shared" si="0"/>
        <v>Ferien</v>
      </c>
      <c r="M13" s="17" t="str">
        <f t="shared" si="12"/>
        <v/>
      </c>
      <c r="N13" s="18" t="str">
        <f t="shared" si="13"/>
        <v>Ferien</v>
      </c>
      <c r="O13" s="19">
        <f t="shared" si="14"/>
        <v>6</v>
      </c>
      <c r="P13" s="20">
        <f t="shared" si="58"/>
        <v>42407</v>
      </c>
      <c r="Q13" s="16" t="str">
        <f t="shared" si="15"/>
        <v>So 07</v>
      </c>
      <c r="R13" s="17">
        <f t="shared" si="16"/>
        <v>0</v>
      </c>
      <c r="S13" s="17">
        <f t="shared" si="59"/>
        <v>10</v>
      </c>
      <c r="T13" s="17" t="str">
        <f t="shared" si="17"/>
        <v/>
      </c>
      <c r="U13" s="17" t="str">
        <f t="shared" si="18"/>
        <v>Fasching</v>
      </c>
      <c r="V13" s="17" t="str">
        <f t="shared" si="19"/>
        <v/>
      </c>
      <c r="W13" s="18" t="str">
        <f t="shared" si="1"/>
        <v>Fasching</v>
      </c>
      <c r="X13" s="19">
        <f t="shared" si="20"/>
        <v>0</v>
      </c>
      <c r="Y13" s="20">
        <f t="shared" si="60"/>
        <v>42436</v>
      </c>
      <c r="Z13" s="16" t="str">
        <f t="shared" si="21"/>
        <v>Mo 07</v>
      </c>
      <c r="AA13" s="17">
        <f t="shared" si="22"/>
        <v>0</v>
      </c>
      <c r="AB13" s="17">
        <f t="shared" si="61"/>
        <v>22</v>
      </c>
      <c r="AC13" s="17" t="str">
        <f t="shared" si="23"/>
        <v/>
      </c>
      <c r="AD13" s="17" t="str">
        <f t="shared" si="24"/>
        <v>Abi</v>
      </c>
      <c r="AE13" s="17" t="str">
        <f t="shared" si="25"/>
        <v/>
      </c>
      <c r="AF13" s="18" t="str">
        <f t="shared" si="2"/>
        <v>Abi</v>
      </c>
      <c r="AG13" s="19">
        <f t="shared" si="26"/>
        <v>3</v>
      </c>
      <c r="AH13" s="20">
        <f t="shared" si="62"/>
        <v>42467</v>
      </c>
      <c r="AI13" s="16" t="str">
        <f t="shared" si="27"/>
        <v>Do 07</v>
      </c>
      <c r="AJ13" s="17">
        <f t="shared" si="28"/>
        <v>0</v>
      </c>
      <c r="AK13" s="17">
        <f t="shared" si="63"/>
        <v>27</v>
      </c>
      <c r="AL13" s="17" t="str">
        <f t="shared" si="29"/>
        <v/>
      </c>
      <c r="AM13" s="17" t="str">
        <f t="shared" si="30"/>
        <v/>
      </c>
      <c r="AN13" s="17" t="str">
        <f t="shared" si="31"/>
        <v/>
      </c>
      <c r="AO13" s="18" t="str">
        <f t="shared" si="3"/>
        <v/>
      </c>
      <c r="AP13" s="19">
        <f t="shared" si="32"/>
        <v>5</v>
      </c>
      <c r="AQ13" s="20">
        <f t="shared" si="64"/>
        <v>42497</v>
      </c>
      <c r="AR13" s="16" t="str">
        <f t="shared" si="33"/>
        <v>Sa 07</v>
      </c>
      <c r="AS13" s="17">
        <f t="shared" si="34"/>
        <v>0</v>
      </c>
      <c r="AT13" s="17">
        <f t="shared" si="65"/>
        <v>39</v>
      </c>
      <c r="AU13" s="17" t="str">
        <f t="shared" si="35"/>
        <v/>
      </c>
      <c r="AV13" s="17" t="str">
        <f t="shared" si="36"/>
        <v/>
      </c>
      <c r="AW13" s="17" t="str">
        <f t="shared" si="37"/>
        <v/>
      </c>
      <c r="AX13" s="18" t="str">
        <f t="shared" si="4"/>
        <v/>
      </c>
      <c r="AY13" s="19">
        <f t="shared" si="38"/>
        <v>1</v>
      </c>
      <c r="AZ13" s="20">
        <f t="shared" si="69"/>
        <v>42528</v>
      </c>
      <c r="BA13" s="16" t="str">
        <f t="shared" si="39"/>
        <v>Di 07</v>
      </c>
      <c r="BB13" s="17">
        <f t="shared" si="40"/>
        <v>0</v>
      </c>
      <c r="BC13" s="17">
        <f t="shared" si="66"/>
        <v>49</v>
      </c>
      <c r="BD13" s="17" t="str">
        <f t="shared" si="41"/>
        <v/>
      </c>
      <c r="BE13" s="17" t="str">
        <f t="shared" si="42"/>
        <v/>
      </c>
      <c r="BF13" s="17" t="str">
        <f t="shared" si="43"/>
        <v/>
      </c>
      <c r="BG13" s="18" t="str">
        <f t="shared" si="5"/>
        <v/>
      </c>
      <c r="BH13" s="19">
        <f t="shared" si="44"/>
        <v>3</v>
      </c>
      <c r="BI13" s="20">
        <f t="shared" si="70"/>
        <v>42558</v>
      </c>
      <c r="BJ13" s="16" t="str">
        <f t="shared" si="45"/>
        <v>Do 07</v>
      </c>
      <c r="BK13" s="17">
        <f t="shared" si="46"/>
        <v>0</v>
      </c>
      <c r="BL13" s="17">
        <f t="shared" si="67"/>
        <v>62</v>
      </c>
      <c r="BM13" s="17" t="str">
        <f t="shared" si="47"/>
        <v/>
      </c>
      <c r="BN13" s="17" t="str">
        <f t="shared" si="48"/>
        <v/>
      </c>
      <c r="BO13" s="17" t="str">
        <f t="shared" si="49"/>
        <v/>
      </c>
      <c r="BP13" s="18" t="str">
        <f t="shared" si="6"/>
        <v/>
      </c>
      <c r="BQ13" s="19">
        <f t="shared" si="50"/>
        <v>6</v>
      </c>
      <c r="BR13" s="20">
        <f t="shared" si="71"/>
        <v>42589</v>
      </c>
      <c r="BS13" s="16" t="str">
        <f t="shared" si="51"/>
        <v>So 07</v>
      </c>
      <c r="BT13" s="17">
        <f t="shared" si="52"/>
        <v>0</v>
      </c>
      <c r="BU13" s="17">
        <f t="shared" si="68"/>
        <v>67</v>
      </c>
      <c r="BV13" s="17" t="str">
        <f t="shared" si="53"/>
        <v/>
      </c>
      <c r="BW13" s="17" t="str">
        <f t="shared" si="54"/>
        <v/>
      </c>
      <c r="BX13" s="17" t="str">
        <f t="shared" si="55"/>
        <v>-</v>
      </c>
      <c r="BY13" s="18" t="str">
        <f t="shared" si="7"/>
        <v>-</v>
      </c>
    </row>
    <row r="14" spans="1:77" ht="21" customHeight="1" x14ac:dyDescent="0.2">
      <c r="A14" s="3" t="s">
        <v>15</v>
      </c>
      <c r="B14" s="5">
        <v>42568</v>
      </c>
      <c r="F14">
        <f t="shared" si="8"/>
        <v>4</v>
      </c>
      <c r="G14" s="13">
        <f t="shared" si="56"/>
        <v>42377</v>
      </c>
      <c r="H14" s="16" t="str">
        <f t="shared" si="9"/>
        <v>Fr 08</v>
      </c>
      <c r="I14" s="17">
        <f t="shared" si="10"/>
        <v>0</v>
      </c>
      <c r="J14" s="17">
        <f t="shared" si="57"/>
        <v>0</v>
      </c>
      <c r="K14" s="17" t="str">
        <f t="shared" si="11"/>
        <v/>
      </c>
      <c r="L14" s="17" t="str">
        <f t="shared" si="0"/>
        <v>Ferien</v>
      </c>
      <c r="M14" s="17" t="str">
        <f t="shared" si="12"/>
        <v/>
      </c>
      <c r="N14" s="18" t="str">
        <f t="shared" si="13"/>
        <v>Ferien</v>
      </c>
      <c r="O14" s="19">
        <f t="shared" si="14"/>
        <v>0</v>
      </c>
      <c r="P14" s="20">
        <f t="shared" si="58"/>
        <v>42408</v>
      </c>
      <c r="Q14" s="16" t="str">
        <f t="shared" si="15"/>
        <v>Mo 08</v>
      </c>
      <c r="R14" s="17">
        <f t="shared" si="16"/>
        <v>0</v>
      </c>
      <c r="S14" s="17">
        <f t="shared" si="59"/>
        <v>10</v>
      </c>
      <c r="T14" s="17" t="str">
        <f t="shared" si="17"/>
        <v/>
      </c>
      <c r="U14" s="17" t="str">
        <f t="shared" si="18"/>
        <v>Fasching</v>
      </c>
      <c r="V14" s="17" t="str">
        <f t="shared" si="19"/>
        <v/>
      </c>
      <c r="W14" s="18" t="str">
        <f t="shared" si="1"/>
        <v>Fasching</v>
      </c>
      <c r="X14" s="19">
        <f t="shared" si="20"/>
        <v>1</v>
      </c>
      <c r="Y14" s="20">
        <f t="shared" si="60"/>
        <v>42437</v>
      </c>
      <c r="Z14" s="16" t="str">
        <f t="shared" si="21"/>
        <v>Di 08</v>
      </c>
      <c r="AA14" s="17">
        <f t="shared" si="22"/>
        <v>0</v>
      </c>
      <c r="AB14" s="17">
        <f t="shared" si="61"/>
        <v>22</v>
      </c>
      <c r="AC14" s="17" t="str">
        <f t="shared" si="23"/>
        <v/>
      </c>
      <c r="AD14" s="17" t="str">
        <f t="shared" si="24"/>
        <v>Abi</v>
      </c>
      <c r="AE14" s="17" t="str">
        <f t="shared" si="25"/>
        <v/>
      </c>
      <c r="AF14" s="18" t="str">
        <f t="shared" si="2"/>
        <v>Abi</v>
      </c>
      <c r="AG14" s="19">
        <f t="shared" si="26"/>
        <v>4</v>
      </c>
      <c r="AH14" s="20">
        <f t="shared" si="62"/>
        <v>42468</v>
      </c>
      <c r="AI14" s="16" t="str">
        <f t="shared" si="27"/>
        <v>Fr 08</v>
      </c>
      <c r="AJ14" s="17">
        <f t="shared" si="28"/>
        <v>2</v>
      </c>
      <c r="AK14" s="17">
        <f t="shared" si="63"/>
        <v>29</v>
      </c>
      <c r="AL14" s="17" t="str">
        <f t="shared" si="29"/>
        <v>28+29</v>
      </c>
      <c r="AM14" s="17" t="str">
        <f t="shared" si="30"/>
        <v/>
      </c>
      <c r="AN14" s="17" t="str">
        <f t="shared" si="31"/>
        <v/>
      </c>
      <c r="AO14" s="18" t="str">
        <f t="shared" si="3"/>
        <v/>
      </c>
      <c r="AP14" s="19">
        <f t="shared" si="32"/>
        <v>6</v>
      </c>
      <c r="AQ14" s="20">
        <f t="shared" si="64"/>
        <v>42498</v>
      </c>
      <c r="AR14" s="16" t="str">
        <f t="shared" si="33"/>
        <v>So 08</v>
      </c>
      <c r="AS14" s="17">
        <f t="shared" si="34"/>
        <v>0</v>
      </c>
      <c r="AT14" s="17">
        <f t="shared" si="65"/>
        <v>39</v>
      </c>
      <c r="AU14" s="17" t="str">
        <f t="shared" si="35"/>
        <v/>
      </c>
      <c r="AV14" s="17" t="str">
        <f t="shared" si="36"/>
        <v/>
      </c>
      <c r="AW14" s="17" t="str">
        <f t="shared" si="37"/>
        <v/>
      </c>
      <c r="AX14" s="18" t="str">
        <f t="shared" si="4"/>
        <v/>
      </c>
      <c r="AY14" s="19">
        <f t="shared" si="38"/>
        <v>2</v>
      </c>
      <c r="AZ14" s="20">
        <f t="shared" si="69"/>
        <v>42529</v>
      </c>
      <c r="BA14" s="16" t="str">
        <f t="shared" si="39"/>
        <v>Mi 08</v>
      </c>
      <c r="BB14" s="17">
        <f t="shared" si="40"/>
        <v>1</v>
      </c>
      <c r="BC14" s="17">
        <f t="shared" si="66"/>
        <v>50</v>
      </c>
      <c r="BD14" s="17">
        <f t="shared" si="41"/>
        <v>50</v>
      </c>
      <c r="BE14" s="17" t="str">
        <f t="shared" si="42"/>
        <v/>
      </c>
      <c r="BF14" s="17" t="str">
        <f t="shared" si="43"/>
        <v/>
      </c>
      <c r="BG14" s="18" t="str">
        <f t="shared" si="5"/>
        <v/>
      </c>
      <c r="BH14" s="19">
        <f t="shared" si="44"/>
        <v>4</v>
      </c>
      <c r="BI14" s="20">
        <f t="shared" si="70"/>
        <v>42559</v>
      </c>
      <c r="BJ14" s="16" t="str">
        <f t="shared" si="45"/>
        <v>Fr 08</v>
      </c>
      <c r="BK14" s="17">
        <f t="shared" si="46"/>
        <v>2</v>
      </c>
      <c r="BL14" s="17">
        <f t="shared" si="67"/>
        <v>64</v>
      </c>
      <c r="BM14" s="17" t="str">
        <f t="shared" si="47"/>
        <v>63+64</v>
      </c>
      <c r="BN14" s="17" t="str">
        <f t="shared" si="48"/>
        <v/>
      </c>
      <c r="BO14" s="17" t="str">
        <f t="shared" si="49"/>
        <v/>
      </c>
      <c r="BP14" s="18" t="str">
        <f t="shared" si="6"/>
        <v/>
      </c>
      <c r="BQ14" s="19">
        <f t="shared" si="50"/>
        <v>0</v>
      </c>
      <c r="BR14" s="20">
        <f t="shared" si="71"/>
        <v>42590</v>
      </c>
      <c r="BS14" s="16" t="str">
        <f t="shared" si="51"/>
        <v>Mo 08</v>
      </c>
      <c r="BT14" s="17">
        <f t="shared" si="52"/>
        <v>0</v>
      </c>
      <c r="BU14" s="17">
        <f t="shared" si="68"/>
        <v>67</v>
      </c>
      <c r="BV14" s="17" t="str">
        <f t="shared" si="53"/>
        <v/>
      </c>
      <c r="BW14" s="17" t="str">
        <f t="shared" si="54"/>
        <v/>
      </c>
      <c r="BX14" s="17" t="str">
        <f t="shared" si="55"/>
        <v>-</v>
      </c>
      <c r="BY14" s="18" t="str">
        <f t="shared" si="7"/>
        <v>-</v>
      </c>
    </row>
    <row r="15" spans="1:77" ht="21" customHeight="1" x14ac:dyDescent="0.2">
      <c r="F15">
        <f t="shared" si="8"/>
        <v>5</v>
      </c>
      <c r="G15" s="13">
        <f t="shared" si="56"/>
        <v>42378</v>
      </c>
      <c r="H15" s="16" t="str">
        <f t="shared" si="9"/>
        <v>Sa 09</v>
      </c>
      <c r="I15" s="17">
        <f t="shared" si="10"/>
        <v>0</v>
      </c>
      <c r="J15" s="17">
        <f t="shared" si="57"/>
        <v>0</v>
      </c>
      <c r="K15" s="17" t="str">
        <f t="shared" si="11"/>
        <v/>
      </c>
      <c r="L15" s="17" t="str">
        <f t="shared" si="0"/>
        <v/>
      </c>
      <c r="M15" s="17" t="str">
        <f t="shared" si="12"/>
        <v/>
      </c>
      <c r="N15" s="18" t="str">
        <f t="shared" si="13"/>
        <v/>
      </c>
      <c r="O15" s="19">
        <f t="shared" si="14"/>
        <v>1</v>
      </c>
      <c r="P15" s="20">
        <f t="shared" si="58"/>
        <v>42409</v>
      </c>
      <c r="Q15" s="16" t="str">
        <f t="shared" si="15"/>
        <v>Di 09</v>
      </c>
      <c r="R15" s="17">
        <f t="shared" si="16"/>
        <v>0</v>
      </c>
      <c r="S15" s="17">
        <f t="shared" si="59"/>
        <v>10</v>
      </c>
      <c r="T15" s="17" t="str">
        <f t="shared" si="17"/>
        <v/>
      </c>
      <c r="U15" s="17" t="str">
        <f t="shared" si="18"/>
        <v>Fasching</v>
      </c>
      <c r="V15" s="17" t="str">
        <f t="shared" si="19"/>
        <v/>
      </c>
      <c r="W15" s="18" t="str">
        <f t="shared" si="1"/>
        <v>Fasching</v>
      </c>
      <c r="X15" s="19">
        <f t="shared" si="20"/>
        <v>2</v>
      </c>
      <c r="Y15" s="20">
        <f t="shared" si="60"/>
        <v>42438</v>
      </c>
      <c r="Z15" s="16" t="str">
        <f t="shared" si="21"/>
        <v>Mi 09</v>
      </c>
      <c r="AA15" s="17">
        <f t="shared" si="22"/>
        <v>1</v>
      </c>
      <c r="AB15" s="17">
        <f t="shared" si="61"/>
        <v>23</v>
      </c>
      <c r="AC15" s="17">
        <f t="shared" si="23"/>
        <v>23</v>
      </c>
      <c r="AD15" s="17" t="str">
        <f t="shared" si="24"/>
        <v/>
      </c>
      <c r="AE15" s="17" t="str">
        <f t="shared" si="25"/>
        <v/>
      </c>
      <c r="AF15" s="18" t="str">
        <f t="shared" si="2"/>
        <v/>
      </c>
      <c r="AG15" s="19">
        <f t="shared" si="26"/>
        <v>5</v>
      </c>
      <c r="AH15" s="20">
        <f t="shared" si="62"/>
        <v>42469</v>
      </c>
      <c r="AI15" s="16" t="str">
        <f t="shared" si="27"/>
        <v>Sa 09</v>
      </c>
      <c r="AJ15" s="17">
        <f t="shared" si="28"/>
        <v>0</v>
      </c>
      <c r="AK15" s="17">
        <f t="shared" si="63"/>
        <v>29</v>
      </c>
      <c r="AL15" s="17" t="str">
        <f t="shared" si="29"/>
        <v/>
      </c>
      <c r="AM15" s="17" t="str">
        <f t="shared" si="30"/>
        <v/>
      </c>
      <c r="AN15" s="17" t="str">
        <f t="shared" si="31"/>
        <v/>
      </c>
      <c r="AO15" s="18" t="str">
        <f t="shared" si="3"/>
        <v/>
      </c>
      <c r="AP15" s="19">
        <f t="shared" si="32"/>
        <v>0</v>
      </c>
      <c r="AQ15" s="20">
        <f t="shared" si="64"/>
        <v>42499</v>
      </c>
      <c r="AR15" s="16" t="str">
        <f t="shared" si="33"/>
        <v>Mo 09</v>
      </c>
      <c r="AS15" s="17">
        <f t="shared" si="34"/>
        <v>0</v>
      </c>
      <c r="AT15" s="17">
        <f t="shared" si="65"/>
        <v>39</v>
      </c>
      <c r="AU15" s="17" t="str">
        <f t="shared" si="35"/>
        <v/>
      </c>
      <c r="AV15" s="17" t="str">
        <f t="shared" si="36"/>
        <v/>
      </c>
      <c r="AW15" s="17" t="str">
        <f t="shared" si="37"/>
        <v/>
      </c>
      <c r="AX15" s="18" t="str">
        <f t="shared" si="4"/>
        <v/>
      </c>
      <c r="AY15" s="19">
        <f t="shared" si="38"/>
        <v>3</v>
      </c>
      <c r="AZ15" s="20">
        <f t="shared" si="69"/>
        <v>42530</v>
      </c>
      <c r="BA15" s="16" t="str">
        <f t="shared" si="39"/>
        <v>Do 09</v>
      </c>
      <c r="BB15" s="17">
        <f t="shared" si="40"/>
        <v>0</v>
      </c>
      <c r="BC15" s="17">
        <f t="shared" si="66"/>
        <v>50</v>
      </c>
      <c r="BD15" s="17" t="str">
        <f t="shared" si="41"/>
        <v/>
      </c>
      <c r="BE15" s="17" t="str">
        <f t="shared" si="42"/>
        <v/>
      </c>
      <c r="BF15" s="17" t="str">
        <f t="shared" si="43"/>
        <v/>
      </c>
      <c r="BG15" s="18" t="str">
        <f t="shared" si="5"/>
        <v/>
      </c>
      <c r="BH15" s="19">
        <f t="shared" si="44"/>
        <v>5</v>
      </c>
      <c r="BI15" s="20">
        <f t="shared" si="70"/>
        <v>42560</v>
      </c>
      <c r="BJ15" s="16" t="str">
        <f t="shared" si="45"/>
        <v>Sa 09</v>
      </c>
      <c r="BK15" s="17">
        <f t="shared" si="46"/>
        <v>0</v>
      </c>
      <c r="BL15" s="17">
        <f t="shared" si="67"/>
        <v>64</v>
      </c>
      <c r="BM15" s="17" t="str">
        <f t="shared" si="47"/>
        <v/>
      </c>
      <c r="BN15" s="17" t="str">
        <f t="shared" si="48"/>
        <v/>
      </c>
      <c r="BO15" s="17" t="str">
        <f t="shared" si="49"/>
        <v/>
      </c>
      <c r="BP15" s="18" t="str">
        <f t="shared" si="6"/>
        <v/>
      </c>
      <c r="BQ15" s="19">
        <f t="shared" si="50"/>
        <v>1</v>
      </c>
      <c r="BR15" s="20">
        <f t="shared" si="71"/>
        <v>42591</v>
      </c>
      <c r="BS15" s="16" t="str">
        <f t="shared" si="51"/>
        <v>Di 09</v>
      </c>
      <c r="BT15" s="17">
        <f t="shared" si="52"/>
        <v>0</v>
      </c>
      <c r="BU15" s="17">
        <f t="shared" si="68"/>
        <v>67</v>
      </c>
      <c r="BV15" s="17" t="str">
        <f t="shared" si="53"/>
        <v/>
      </c>
      <c r="BW15" s="17" t="str">
        <f t="shared" si="54"/>
        <v/>
      </c>
      <c r="BX15" s="17" t="str">
        <f t="shared" si="55"/>
        <v>-</v>
      </c>
      <c r="BY15" s="18" t="str">
        <f t="shared" si="7"/>
        <v>-</v>
      </c>
    </row>
    <row r="16" spans="1:77" ht="21" customHeight="1" x14ac:dyDescent="0.2">
      <c r="A16" s="1" t="s">
        <v>13</v>
      </c>
      <c r="B16" s="1" t="s">
        <v>8</v>
      </c>
      <c r="C16" s="1" t="s">
        <v>9</v>
      </c>
      <c r="D16" s="1" t="s">
        <v>10</v>
      </c>
      <c r="F16">
        <f t="shared" si="8"/>
        <v>6</v>
      </c>
      <c r="G16" s="13">
        <f t="shared" si="56"/>
        <v>42379</v>
      </c>
      <c r="H16" s="16" t="str">
        <f t="shared" si="9"/>
        <v>So 10</v>
      </c>
      <c r="I16" s="17">
        <f t="shared" si="10"/>
        <v>0</v>
      </c>
      <c r="J16" s="17">
        <f t="shared" si="57"/>
        <v>0</v>
      </c>
      <c r="K16" s="17" t="str">
        <f t="shared" si="11"/>
        <v/>
      </c>
      <c r="L16" s="17" t="str">
        <f t="shared" si="0"/>
        <v/>
      </c>
      <c r="M16" s="17" t="str">
        <f t="shared" si="12"/>
        <v/>
      </c>
      <c r="N16" s="18" t="str">
        <f t="shared" si="13"/>
        <v/>
      </c>
      <c r="O16" s="19">
        <f t="shared" si="14"/>
        <v>2</v>
      </c>
      <c r="P16" s="20">
        <f t="shared" si="58"/>
        <v>42410</v>
      </c>
      <c r="Q16" s="16" t="str">
        <f t="shared" si="15"/>
        <v>Mi 10</v>
      </c>
      <c r="R16" s="17">
        <f t="shared" si="16"/>
        <v>1</v>
      </c>
      <c r="S16" s="17">
        <f t="shared" si="59"/>
        <v>11</v>
      </c>
      <c r="T16" s="17">
        <f t="shared" si="17"/>
        <v>11</v>
      </c>
      <c r="U16" s="17" t="str">
        <f t="shared" si="18"/>
        <v/>
      </c>
      <c r="V16" s="17" t="str">
        <f t="shared" si="19"/>
        <v/>
      </c>
      <c r="W16" s="18" t="str">
        <f t="shared" si="1"/>
        <v/>
      </c>
      <c r="X16" s="19">
        <f t="shared" si="20"/>
        <v>3</v>
      </c>
      <c r="Y16" s="20">
        <f t="shared" si="60"/>
        <v>42439</v>
      </c>
      <c r="Z16" s="16" t="str">
        <f t="shared" si="21"/>
        <v>Do 10</v>
      </c>
      <c r="AA16" s="17">
        <f t="shared" si="22"/>
        <v>0</v>
      </c>
      <c r="AB16" s="17">
        <f t="shared" si="61"/>
        <v>23</v>
      </c>
      <c r="AC16" s="17" t="str">
        <f t="shared" si="23"/>
        <v/>
      </c>
      <c r="AD16" s="17" t="str">
        <f t="shared" si="24"/>
        <v/>
      </c>
      <c r="AE16" s="17" t="str">
        <f t="shared" si="25"/>
        <v/>
      </c>
      <c r="AF16" s="18" t="str">
        <f t="shared" si="2"/>
        <v/>
      </c>
      <c r="AG16" s="19">
        <f t="shared" si="26"/>
        <v>6</v>
      </c>
      <c r="AH16" s="20">
        <f t="shared" si="62"/>
        <v>42470</v>
      </c>
      <c r="AI16" s="16" t="str">
        <f t="shared" si="27"/>
        <v>So 10</v>
      </c>
      <c r="AJ16" s="17">
        <f t="shared" si="28"/>
        <v>0</v>
      </c>
      <c r="AK16" s="17">
        <f t="shared" si="63"/>
        <v>29</v>
      </c>
      <c r="AL16" s="17" t="str">
        <f t="shared" si="29"/>
        <v/>
      </c>
      <c r="AM16" s="17" t="str">
        <f t="shared" si="30"/>
        <v/>
      </c>
      <c r="AN16" s="17" t="str">
        <f t="shared" si="31"/>
        <v/>
      </c>
      <c r="AO16" s="18" t="str">
        <f t="shared" si="3"/>
        <v/>
      </c>
      <c r="AP16" s="19">
        <f t="shared" si="32"/>
        <v>1</v>
      </c>
      <c r="AQ16" s="20">
        <f t="shared" si="64"/>
        <v>42500</v>
      </c>
      <c r="AR16" s="16" t="str">
        <f t="shared" si="33"/>
        <v>Di 10</v>
      </c>
      <c r="AS16" s="17">
        <f t="shared" si="34"/>
        <v>0</v>
      </c>
      <c r="AT16" s="17">
        <f t="shared" si="65"/>
        <v>39</v>
      </c>
      <c r="AU16" s="17" t="str">
        <f t="shared" si="35"/>
        <v/>
      </c>
      <c r="AV16" s="17" t="str">
        <f t="shared" si="36"/>
        <v/>
      </c>
      <c r="AW16" s="17" t="str">
        <f t="shared" si="37"/>
        <v/>
      </c>
      <c r="AX16" s="18" t="str">
        <f t="shared" si="4"/>
        <v/>
      </c>
      <c r="AY16" s="19">
        <f t="shared" si="38"/>
        <v>4</v>
      </c>
      <c r="AZ16" s="20">
        <f t="shared" si="69"/>
        <v>42531</v>
      </c>
      <c r="BA16" s="16" t="str">
        <f t="shared" si="39"/>
        <v>Fr 10</v>
      </c>
      <c r="BB16" s="17">
        <f t="shared" si="40"/>
        <v>2</v>
      </c>
      <c r="BC16" s="17">
        <f t="shared" si="66"/>
        <v>52</v>
      </c>
      <c r="BD16" s="17" t="str">
        <f t="shared" si="41"/>
        <v>51+52</v>
      </c>
      <c r="BE16" s="17" t="str">
        <f t="shared" si="42"/>
        <v/>
      </c>
      <c r="BF16" s="17" t="str">
        <f t="shared" si="43"/>
        <v/>
      </c>
      <c r="BG16" s="18" t="str">
        <f t="shared" si="5"/>
        <v/>
      </c>
      <c r="BH16" s="19">
        <f t="shared" si="44"/>
        <v>6</v>
      </c>
      <c r="BI16" s="20">
        <f t="shared" si="70"/>
        <v>42561</v>
      </c>
      <c r="BJ16" s="16" t="str">
        <f t="shared" si="45"/>
        <v>So 10</v>
      </c>
      <c r="BK16" s="17">
        <f t="shared" si="46"/>
        <v>0</v>
      </c>
      <c r="BL16" s="17">
        <f t="shared" si="67"/>
        <v>64</v>
      </c>
      <c r="BM16" s="17" t="str">
        <f t="shared" si="47"/>
        <v/>
      </c>
      <c r="BN16" s="17" t="str">
        <f t="shared" si="48"/>
        <v/>
      </c>
      <c r="BO16" s="17" t="str">
        <f t="shared" si="49"/>
        <v/>
      </c>
      <c r="BP16" s="18" t="str">
        <f t="shared" si="6"/>
        <v/>
      </c>
      <c r="BQ16" s="19">
        <f t="shared" si="50"/>
        <v>2</v>
      </c>
      <c r="BR16" s="20">
        <f t="shared" si="71"/>
        <v>42592</v>
      </c>
      <c r="BS16" s="16" t="str">
        <f t="shared" si="51"/>
        <v>Mi 10</v>
      </c>
      <c r="BT16" s="17">
        <f t="shared" si="52"/>
        <v>0</v>
      </c>
      <c r="BU16" s="17">
        <f t="shared" si="68"/>
        <v>67</v>
      </c>
      <c r="BV16" s="17" t="str">
        <f t="shared" si="53"/>
        <v/>
      </c>
      <c r="BW16" s="17" t="str">
        <f t="shared" si="54"/>
        <v/>
      </c>
      <c r="BX16" s="17" t="str">
        <f t="shared" si="55"/>
        <v>-</v>
      </c>
      <c r="BY16" s="18" t="str">
        <f t="shared" si="7"/>
        <v>-</v>
      </c>
    </row>
    <row r="17" spans="1:77" ht="21" customHeight="1" x14ac:dyDescent="0.2">
      <c r="A17" s="2">
        <v>1</v>
      </c>
      <c r="B17" s="5">
        <v>42370</v>
      </c>
      <c r="C17" s="5">
        <v>42377</v>
      </c>
      <c r="D17" s="8" t="s">
        <v>13</v>
      </c>
      <c r="F17">
        <f t="shared" si="8"/>
        <v>0</v>
      </c>
      <c r="G17" s="13">
        <f t="shared" si="56"/>
        <v>42380</v>
      </c>
      <c r="H17" s="16" t="str">
        <f t="shared" si="9"/>
        <v>Mo 11</v>
      </c>
      <c r="I17" s="17">
        <f t="shared" si="10"/>
        <v>0</v>
      </c>
      <c r="J17" s="17">
        <f t="shared" si="57"/>
        <v>0</v>
      </c>
      <c r="K17" s="17" t="str">
        <f t="shared" si="11"/>
        <v/>
      </c>
      <c r="L17" s="17" t="str">
        <f t="shared" si="0"/>
        <v/>
      </c>
      <c r="M17" s="17" t="str">
        <f t="shared" si="12"/>
        <v/>
      </c>
      <c r="N17" s="18" t="str">
        <f t="shared" si="13"/>
        <v/>
      </c>
      <c r="O17" s="19">
        <f t="shared" si="14"/>
        <v>3</v>
      </c>
      <c r="P17" s="20">
        <f t="shared" si="58"/>
        <v>42411</v>
      </c>
      <c r="Q17" s="16" t="str">
        <f t="shared" si="15"/>
        <v>Do 11</v>
      </c>
      <c r="R17" s="17">
        <f t="shared" si="16"/>
        <v>0</v>
      </c>
      <c r="S17" s="17">
        <f t="shared" si="59"/>
        <v>11</v>
      </c>
      <c r="T17" s="17" t="str">
        <f t="shared" si="17"/>
        <v/>
      </c>
      <c r="U17" s="17" t="str">
        <f t="shared" si="18"/>
        <v/>
      </c>
      <c r="V17" s="17" t="str">
        <f t="shared" si="19"/>
        <v/>
      </c>
      <c r="W17" s="18" t="str">
        <f t="shared" si="1"/>
        <v/>
      </c>
      <c r="X17" s="19">
        <f t="shared" si="20"/>
        <v>4</v>
      </c>
      <c r="Y17" s="20">
        <f t="shared" si="60"/>
        <v>42440</v>
      </c>
      <c r="Z17" s="16" t="str">
        <f t="shared" si="21"/>
        <v>Fr 11</v>
      </c>
      <c r="AA17" s="17">
        <f t="shared" si="22"/>
        <v>2</v>
      </c>
      <c r="AB17" s="17">
        <f t="shared" si="61"/>
        <v>25</v>
      </c>
      <c r="AC17" s="17" t="str">
        <f t="shared" si="23"/>
        <v>24+25</v>
      </c>
      <c r="AD17" s="17" t="str">
        <f t="shared" si="24"/>
        <v/>
      </c>
      <c r="AE17" s="17" t="str">
        <f t="shared" si="25"/>
        <v/>
      </c>
      <c r="AF17" s="18" t="str">
        <f t="shared" si="2"/>
        <v/>
      </c>
      <c r="AG17" s="19">
        <f t="shared" si="26"/>
        <v>0</v>
      </c>
      <c r="AH17" s="20">
        <f t="shared" si="62"/>
        <v>42471</v>
      </c>
      <c r="AI17" s="16" t="str">
        <f t="shared" si="27"/>
        <v>Mo 11</v>
      </c>
      <c r="AJ17" s="17">
        <f t="shared" si="28"/>
        <v>0</v>
      </c>
      <c r="AK17" s="17">
        <f t="shared" si="63"/>
        <v>29</v>
      </c>
      <c r="AL17" s="17" t="str">
        <f t="shared" si="29"/>
        <v/>
      </c>
      <c r="AM17" s="17" t="str">
        <f t="shared" si="30"/>
        <v/>
      </c>
      <c r="AN17" s="17" t="str">
        <f t="shared" si="31"/>
        <v/>
      </c>
      <c r="AO17" s="18" t="str">
        <f t="shared" si="3"/>
        <v/>
      </c>
      <c r="AP17" s="19">
        <f t="shared" si="32"/>
        <v>2</v>
      </c>
      <c r="AQ17" s="20">
        <f t="shared" si="64"/>
        <v>42501</v>
      </c>
      <c r="AR17" s="16" t="str">
        <f t="shared" si="33"/>
        <v>Mi 11</v>
      </c>
      <c r="AS17" s="17">
        <f t="shared" si="34"/>
        <v>1</v>
      </c>
      <c r="AT17" s="17">
        <f t="shared" si="65"/>
        <v>40</v>
      </c>
      <c r="AU17" s="17">
        <f t="shared" si="35"/>
        <v>40</v>
      </c>
      <c r="AV17" s="17" t="str">
        <f t="shared" si="36"/>
        <v/>
      </c>
      <c r="AW17" s="17" t="str">
        <f t="shared" si="37"/>
        <v/>
      </c>
      <c r="AX17" s="18" t="str">
        <f t="shared" si="4"/>
        <v/>
      </c>
      <c r="AY17" s="19">
        <f t="shared" si="38"/>
        <v>5</v>
      </c>
      <c r="AZ17" s="20">
        <f t="shared" si="69"/>
        <v>42532</v>
      </c>
      <c r="BA17" s="16" t="str">
        <f t="shared" si="39"/>
        <v>Sa 11</v>
      </c>
      <c r="BB17" s="17">
        <f t="shared" si="40"/>
        <v>0</v>
      </c>
      <c r="BC17" s="17">
        <f t="shared" si="66"/>
        <v>52</v>
      </c>
      <c r="BD17" s="17" t="str">
        <f t="shared" si="41"/>
        <v/>
      </c>
      <c r="BE17" s="17" t="str">
        <f t="shared" si="42"/>
        <v/>
      </c>
      <c r="BF17" s="17" t="str">
        <f t="shared" si="43"/>
        <v/>
      </c>
      <c r="BG17" s="18" t="str">
        <f t="shared" si="5"/>
        <v/>
      </c>
      <c r="BH17" s="19">
        <f t="shared" si="44"/>
        <v>0</v>
      </c>
      <c r="BI17" s="20">
        <f t="shared" si="70"/>
        <v>42562</v>
      </c>
      <c r="BJ17" s="16" t="str">
        <f t="shared" si="45"/>
        <v>Mo 11</v>
      </c>
      <c r="BK17" s="17">
        <f t="shared" si="46"/>
        <v>0</v>
      </c>
      <c r="BL17" s="17">
        <f t="shared" si="67"/>
        <v>64</v>
      </c>
      <c r="BM17" s="17" t="str">
        <f t="shared" si="47"/>
        <v/>
      </c>
      <c r="BN17" s="17" t="str">
        <f t="shared" si="48"/>
        <v/>
      </c>
      <c r="BO17" s="17" t="str">
        <f t="shared" si="49"/>
        <v/>
      </c>
      <c r="BP17" s="18" t="str">
        <f t="shared" si="6"/>
        <v/>
      </c>
      <c r="BQ17" s="19">
        <f t="shared" si="50"/>
        <v>3</v>
      </c>
      <c r="BR17" s="20">
        <f t="shared" si="71"/>
        <v>42593</v>
      </c>
      <c r="BS17" s="16" t="str">
        <f t="shared" si="51"/>
        <v>Do 11</v>
      </c>
      <c r="BT17" s="17">
        <f t="shared" si="52"/>
        <v>0</v>
      </c>
      <c r="BU17" s="17">
        <f t="shared" si="68"/>
        <v>67</v>
      </c>
      <c r="BV17" s="17" t="str">
        <f t="shared" si="53"/>
        <v/>
      </c>
      <c r="BW17" s="17" t="str">
        <f t="shared" si="54"/>
        <v/>
      </c>
      <c r="BX17" s="17" t="str">
        <f t="shared" si="55"/>
        <v>-</v>
      </c>
      <c r="BY17" s="18" t="str">
        <f t="shared" si="7"/>
        <v>-</v>
      </c>
    </row>
    <row r="18" spans="1:77" ht="21" customHeight="1" x14ac:dyDescent="0.2">
      <c r="A18" s="2">
        <v>2</v>
      </c>
      <c r="B18" s="5">
        <v>42436</v>
      </c>
      <c r="C18" s="5">
        <v>42437</v>
      </c>
      <c r="D18" s="6" t="s">
        <v>18</v>
      </c>
      <c r="F18">
        <f t="shared" si="8"/>
        <v>1</v>
      </c>
      <c r="G18" s="13">
        <f t="shared" si="56"/>
        <v>42381</v>
      </c>
      <c r="H18" s="16" t="str">
        <f t="shared" si="9"/>
        <v>Di 12</v>
      </c>
      <c r="I18" s="17">
        <f t="shared" si="10"/>
        <v>0</v>
      </c>
      <c r="J18" s="17">
        <f t="shared" si="57"/>
        <v>0</v>
      </c>
      <c r="K18" s="17" t="str">
        <f t="shared" si="11"/>
        <v/>
      </c>
      <c r="L18" s="17" t="str">
        <f t="shared" si="0"/>
        <v/>
      </c>
      <c r="M18" s="17" t="str">
        <f t="shared" si="12"/>
        <v/>
      </c>
      <c r="N18" s="18" t="str">
        <f t="shared" si="13"/>
        <v/>
      </c>
      <c r="O18" s="19">
        <f t="shared" si="14"/>
        <v>4</v>
      </c>
      <c r="P18" s="20">
        <f t="shared" si="58"/>
        <v>42412</v>
      </c>
      <c r="Q18" s="16" t="str">
        <f t="shared" si="15"/>
        <v>Fr 12</v>
      </c>
      <c r="R18" s="17">
        <f t="shared" si="16"/>
        <v>2</v>
      </c>
      <c r="S18" s="17">
        <f t="shared" si="59"/>
        <v>13</v>
      </c>
      <c r="T18" s="17" t="str">
        <f t="shared" si="17"/>
        <v>12+13</v>
      </c>
      <c r="U18" s="17" t="str">
        <f t="shared" si="18"/>
        <v/>
      </c>
      <c r="V18" s="17" t="str">
        <f t="shared" si="19"/>
        <v/>
      </c>
      <c r="W18" s="18" t="str">
        <f t="shared" si="1"/>
        <v/>
      </c>
      <c r="X18" s="19">
        <f t="shared" si="20"/>
        <v>5</v>
      </c>
      <c r="Y18" s="20">
        <f t="shared" si="60"/>
        <v>42441</v>
      </c>
      <c r="Z18" s="16" t="str">
        <f t="shared" si="21"/>
        <v>Sa 12</v>
      </c>
      <c r="AA18" s="17">
        <f t="shared" si="22"/>
        <v>0</v>
      </c>
      <c r="AB18" s="17">
        <f t="shared" si="61"/>
        <v>25</v>
      </c>
      <c r="AC18" s="17" t="str">
        <f t="shared" si="23"/>
        <v/>
      </c>
      <c r="AD18" s="17" t="str">
        <f t="shared" si="24"/>
        <v/>
      </c>
      <c r="AE18" s="17" t="str">
        <f t="shared" si="25"/>
        <v/>
      </c>
      <c r="AF18" s="18" t="str">
        <f t="shared" si="2"/>
        <v/>
      </c>
      <c r="AG18" s="19">
        <f t="shared" si="26"/>
        <v>1</v>
      </c>
      <c r="AH18" s="20">
        <f t="shared" si="62"/>
        <v>42472</v>
      </c>
      <c r="AI18" s="16" t="str">
        <f t="shared" si="27"/>
        <v>Di 12</v>
      </c>
      <c r="AJ18" s="17">
        <f t="shared" si="28"/>
        <v>0</v>
      </c>
      <c r="AK18" s="17">
        <f t="shared" si="63"/>
        <v>29</v>
      </c>
      <c r="AL18" s="17" t="str">
        <f t="shared" si="29"/>
        <v/>
      </c>
      <c r="AM18" s="17" t="str">
        <f t="shared" si="30"/>
        <v/>
      </c>
      <c r="AN18" s="17" t="str">
        <f t="shared" si="31"/>
        <v/>
      </c>
      <c r="AO18" s="18" t="str">
        <f t="shared" si="3"/>
        <v/>
      </c>
      <c r="AP18" s="19">
        <f t="shared" si="32"/>
        <v>3</v>
      </c>
      <c r="AQ18" s="20">
        <f t="shared" si="64"/>
        <v>42502</v>
      </c>
      <c r="AR18" s="16" t="str">
        <f t="shared" si="33"/>
        <v>Do 12</v>
      </c>
      <c r="AS18" s="17">
        <f t="shared" si="34"/>
        <v>0</v>
      </c>
      <c r="AT18" s="17">
        <f t="shared" si="65"/>
        <v>40</v>
      </c>
      <c r="AU18" s="17" t="str">
        <f t="shared" si="35"/>
        <v/>
      </c>
      <c r="AV18" s="17" t="str">
        <f t="shared" si="36"/>
        <v/>
      </c>
      <c r="AW18" s="17" t="str">
        <f t="shared" si="37"/>
        <v/>
      </c>
      <c r="AX18" s="18" t="str">
        <f t="shared" si="4"/>
        <v/>
      </c>
      <c r="AY18" s="19">
        <f t="shared" si="38"/>
        <v>6</v>
      </c>
      <c r="AZ18" s="20">
        <f t="shared" si="69"/>
        <v>42533</v>
      </c>
      <c r="BA18" s="16" t="str">
        <f t="shared" si="39"/>
        <v>So 12</v>
      </c>
      <c r="BB18" s="17">
        <f t="shared" si="40"/>
        <v>0</v>
      </c>
      <c r="BC18" s="17">
        <f t="shared" si="66"/>
        <v>52</v>
      </c>
      <c r="BD18" s="17" t="str">
        <f t="shared" si="41"/>
        <v/>
      </c>
      <c r="BE18" s="17" t="str">
        <f t="shared" si="42"/>
        <v/>
      </c>
      <c r="BF18" s="17" t="str">
        <f t="shared" si="43"/>
        <v/>
      </c>
      <c r="BG18" s="18" t="str">
        <f t="shared" si="5"/>
        <v/>
      </c>
      <c r="BH18" s="19">
        <f t="shared" si="44"/>
        <v>1</v>
      </c>
      <c r="BI18" s="20">
        <f t="shared" si="70"/>
        <v>42563</v>
      </c>
      <c r="BJ18" s="16" t="str">
        <f t="shared" si="45"/>
        <v>Di 12</v>
      </c>
      <c r="BK18" s="17">
        <f t="shared" si="46"/>
        <v>0</v>
      </c>
      <c r="BL18" s="17">
        <f t="shared" si="67"/>
        <v>64</v>
      </c>
      <c r="BM18" s="17" t="str">
        <f t="shared" si="47"/>
        <v/>
      </c>
      <c r="BN18" s="17" t="str">
        <f t="shared" si="48"/>
        <v/>
      </c>
      <c r="BO18" s="17" t="str">
        <f t="shared" si="49"/>
        <v/>
      </c>
      <c r="BP18" s="18" t="str">
        <f t="shared" si="6"/>
        <v/>
      </c>
      <c r="BQ18" s="19">
        <f t="shared" si="50"/>
        <v>4</v>
      </c>
      <c r="BR18" s="20">
        <f t="shared" si="71"/>
        <v>42594</v>
      </c>
      <c r="BS18" s="16" t="str">
        <f t="shared" si="51"/>
        <v>Fr 12</v>
      </c>
      <c r="BT18" s="17">
        <f t="shared" si="52"/>
        <v>0</v>
      </c>
      <c r="BU18" s="17">
        <f t="shared" si="68"/>
        <v>67</v>
      </c>
      <c r="BV18" s="17" t="str">
        <f t="shared" si="53"/>
        <v/>
      </c>
      <c r="BW18" s="17" t="str">
        <f t="shared" si="54"/>
        <v/>
      </c>
      <c r="BX18" s="17" t="str">
        <f t="shared" si="55"/>
        <v>-</v>
      </c>
      <c r="BY18" s="18" t="str">
        <f t="shared" si="7"/>
        <v>-</v>
      </c>
    </row>
    <row r="19" spans="1:77" ht="21" customHeight="1" x14ac:dyDescent="0.2">
      <c r="A19" s="2">
        <v>3</v>
      </c>
      <c r="B19" s="5">
        <v>42405</v>
      </c>
      <c r="C19" s="5">
        <v>42409</v>
      </c>
      <c r="D19" s="8" t="s">
        <v>25</v>
      </c>
      <c r="F19">
        <f t="shared" si="8"/>
        <v>2</v>
      </c>
      <c r="G19" s="13">
        <f t="shared" si="56"/>
        <v>42382</v>
      </c>
      <c r="H19" s="16" t="str">
        <f t="shared" si="9"/>
        <v>Mi 13</v>
      </c>
      <c r="I19" s="17">
        <f t="shared" si="10"/>
        <v>1</v>
      </c>
      <c r="J19" s="17">
        <f t="shared" si="57"/>
        <v>1</v>
      </c>
      <c r="K19" s="17">
        <f t="shared" si="11"/>
        <v>1</v>
      </c>
      <c r="L19" s="17" t="str">
        <f t="shared" si="0"/>
        <v/>
      </c>
      <c r="M19" s="17" t="str">
        <f t="shared" si="12"/>
        <v/>
      </c>
      <c r="N19" s="18" t="str">
        <f t="shared" si="13"/>
        <v/>
      </c>
      <c r="O19" s="19">
        <f t="shared" si="14"/>
        <v>5</v>
      </c>
      <c r="P19" s="20">
        <f t="shared" si="58"/>
        <v>42413</v>
      </c>
      <c r="Q19" s="16" t="str">
        <f t="shared" si="15"/>
        <v>Sa 13</v>
      </c>
      <c r="R19" s="17">
        <f t="shared" si="16"/>
        <v>0</v>
      </c>
      <c r="S19" s="17">
        <f t="shared" si="59"/>
        <v>13</v>
      </c>
      <c r="T19" s="17" t="str">
        <f t="shared" si="17"/>
        <v/>
      </c>
      <c r="U19" s="17" t="str">
        <f t="shared" si="18"/>
        <v/>
      </c>
      <c r="V19" s="17" t="str">
        <f t="shared" si="19"/>
        <v/>
      </c>
      <c r="W19" s="18" t="str">
        <f t="shared" si="1"/>
        <v/>
      </c>
      <c r="X19" s="19">
        <f t="shared" si="20"/>
        <v>6</v>
      </c>
      <c r="Y19" s="20">
        <f t="shared" si="60"/>
        <v>42442</v>
      </c>
      <c r="Z19" s="16" t="str">
        <f t="shared" si="21"/>
        <v>So 13</v>
      </c>
      <c r="AA19" s="17">
        <f t="shared" si="22"/>
        <v>0</v>
      </c>
      <c r="AB19" s="17">
        <f t="shared" si="61"/>
        <v>25</v>
      </c>
      <c r="AC19" s="17" t="str">
        <f t="shared" si="23"/>
        <v/>
      </c>
      <c r="AD19" s="17" t="str">
        <f t="shared" si="24"/>
        <v/>
      </c>
      <c r="AE19" s="17" t="str">
        <f t="shared" si="25"/>
        <v/>
      </c>
      <c r="AF19" s="18" t="str">
        <f t="shared" si="2"/>
        <v/>
      </c>
      <c r="AG19" s="19">
        <f t="shared" si="26"/>
        <v>2</v>
      </c>
      <c r="AH19" s="20">
        <f t="shared" si="62"/>
        <v>42473</v>
      </c>
      <c r="AI19" s="16" t="str">
        <f t="shared" si="27"/>
        <v>Mi 13</v>
      </c>
      <c r="AJ19" s="17">
        <f t="shared" si="28"/>
        <v>1</v>
      </c>
      <c r="AK19" s="17">
        <f t="shared" si="63"/>
        <v>30</v>
      </c>
      <c r="AL19" s="17">
        <f t="shared" si="29"/>
        <v>30</v>
      </c>
      <c r="AM19" s="17" t="str">
        <f t="shared" si="30"/>
        <v/>
      </c>
      <c r="AN19" s="17" t="str">
        <f t="shared" si="31"/>
        <v/>
      </c>
      <c r="AO19" s="18" t="str">
        <f t="shared" si="3"/>
        <v/>
      </c>
      <c r="AP19" s="19">
        <f t="shared" si="32"/>
        <v>4</v>
      </c>
      <c r="AQ19" s="20">
        <f t="shared" si="64"/>
        <v>42503</v>
      </c>
      <c r="AR19" s="16" t="str">
        <f t="shared" si="33"/>
        <v>Fr 13</v>
      </c>
      <c r="AS19" s="17">
        <f t="shared" si="34"/>
        <v>2</v>
      </c>
      <c r="AT19" s="17">
        <f t="shared" si="65"/>
        <v>42</v>
      </c>
      <c r="AU19" s="17" t="str">
        <f t="shared" si="35"/>
        <v>41+42</v>
      </c>
      <c r="AV19" s="17" t="str">
        <f t="shared" si="36"/>
        <v/>
      </c>
      <c r="AW19" s="17" t="str">
        <f t="shared" si="37"/>
        <v/>
      </c>
      <c r="AX19" s="18" t="str">
        <f t="shared" si="4"/>
        <v/>
      </c>
      <c r="AY19" s="19">
        <f t="shared" si="38"/>
        <v>0</v>
      </c>
      <c r="AZ19" s="20">
        <f t="shared" si="69"/>
        <v>42534</v>
      </c>
      <c r="BA19" s="16" t="str">
        <f t="shared" si="39"/>
        <v>Mo 13</v>
      </c>
      <c r="BB19" s="17">
        <f t="shared" si="40"/>
        <v>0</v>
      </c>
      <c r="BC19" s="17">
        <f t="shared" si="66"/>
        <v>52</v>
      </c>
      <c r="BD19" s="17" t="str">
        <f t="shared" si="41"/>
        <v/>
      </c>
      <c r="BE19" s="17" t="str">
        <f t="shared" si="42"/>
        <v/>
      </c>
      <c r="BF19" s="17" t="str">
        <f t="shared" si="43"/>
        <v/>
      </c>
      <c r="BG19" s="18" t="str">
        <f t="shared" si="5"/>
        <v/>
      </c>
      <c r="BH19" s="19">
        <f t="shared" si="44"/>
        <v>2</v>
      </c>
      <c r="BI19" s="20">
        <f t="shared" si="70"/>
        <v>42564</v>
      </c>
      <c r="BJ19" s="16" t="str">
        <f t="shared" si="45"/>
        <v>Mi 13</v>
      </c>
      <c r="BK19" s="17">
        <f t="shared" si="46"/>
        <v>1</v>
      </c>
      <c r="BL19" s="17">
        <f t="shared" si="67"/>
        <v>65</v>
      </c>
      <c r="BM19" s="17">
        <f t="shared" si="47"/>
        <v>65</v>
      </c>
      <c r="BN19" s="17" t="str">
        <f t="shared" si="48"/>
        <v/>
      </c>
      <c r="BO19" s="17" t="str">
        <f t="shared" si="49"/>
        <v/>
      </c>
      <c r="BP19" s="18" t="str">
        <f t="shared" si="6"/>
        <v/>
      </c>
      <c r="BQ19" s="19">
        <f t="shared" si="50"/>
        <v>5</v>
      </c>
      <c r="BR19" s="20">
        <f t="shared" si="71"/>
        <v>42595</v>
      </c>
      <c r="BS19" s="16" t="str">
        <f t="shared" si="51"/>
        <v>Sa 13</v>
      </c>
      <c r="BT19" s="17">
        <f t="shared" si="52"/>
        <v>0</v>
      </c>
      <c r="BU19" s="17">
        <f t="shared" si="68"/>
        <v>67</v>
      </c>
      <c r="BV19" s="17" t="str">
        <f t="shared" si="53"/>
        <v/>
      </c>
      <c r="BW19" s="17" t="str">
        <f t="shared" si="54"/>
        <v/>
      </c>
      <c r="BX19" s="17" t="str">
        <f t="shared" si="55"/>
        <v>-</v>
      </c>
      <c r="BY19" s="18" t="str">
        <f t="shared" si="7"/>
        <v>-</v>
      </c>
    </row>
    <row r="20" spans="1:77" ht="21" customHeight="1" x14ac:dyDescent="0.2">
      <c r="A20" s="2">
        <v>4</v>
      </c>
      <c r="B20" s="5">
        <v>42506</v>
      </c>
      <c r="C20" s="5">
        <v>42506</v>
      </c>
      <c r="D20" s="8" t="s">
        <v>26</v>
      </c>
      <c r="F20">
        <f t="shared" si="8"/>
        <v>3</v>
      </c>
      <c r="G20" s="13">
        <f t="shared" si="56"/>
        <v>42383</v>
      </c>
      <c r="H20" s="16" t="str">
        <f t="shared" si="9"/>
        <v>Do 14</v>
      </c>
      <c r="I20" s="17">
        <f t="shared" si="10"/>
        <v>0</v>
      </c>
      <c r="J20" s="17">
        <f t="shared" si="57"/>
        <v>1</v>
      </c>
      <c r="K20" s="17" t="str">
        <f t="shared" si="11"/>
        <v/>
      </c>
      <c r="L20" s="17" t="str">
        <f t="shared" si="0"/>
        <v/>
      </c>
      <c r="M20" s="17" t="str">
        <f t="shared" si="12"/>
        <v/>
      </c>
      <c r="N20" s="18" t="str">
        <f t="shared" si="13"/>
        <v/>
      </c>
      <c r="O20" s="19">
        <f t="shared" si="14"/>
        <v>6</v>
      </c>
      <c r="P20" s="20">
        <f t="shared" si="58"/>
        <v>42414</v>
      </c>
      <c r="Q20" s="16" t="str">
        <f t="shared" si="15"/>
        <v>So 14</v>
      </c>
      <c r="R20" s="17">
        <f t="shared" si="16"/>
        <v>0</v>
      </c>
      <c r="S20" s="17">
        <f t="shared" si="59"/>
        <v>13</v>
      </c>
      <c r="T20" s="17" t="str">
        <f t="shared" si="17"/>
        <v/>
      </c>
      <c r="U20" s="17" t="str">
        <f t="shared" si="18"/>
        <v/>
      </c>
      <c r="V20" s="17" t="str">
        <f t="shared" si="19"/>
        <v/>
      </c>
      <c r="W20" s="18" t="str">
        <f t="shared" si="1"/>
        <v/>
      </c>
      <c r="X20" s="19">
        <f t="shared" si="20"/>
        <v>0</v>
      </c>
      <c r="Y20" s="20">
        <f t="shared" si="60"/>
        <v>42443</v>
      </c>
      <c r="Z20" s="16" t="str">
        <f t="shared" si="21"/>
        <v>Mo 14</v>
      </c>
      <c r="AA20" s="17">
        <f t="shared" si="22"/>
        <v>0</v>
      </c>
      <c r="AB20" s="17">
        <f t="shared" si="61"/>
        <v>25</v>
      </c>
      <c r="AC20" s="17" t="str">
        <f t="shared" si="23"/>
        <v/>
      </c>
      <c r="AD20" s="17" t="str">
        <f t="shared" si="24"/>
        <v/>
      </c>
      <c r="AE20" s="17" t="str">
        <f t="shared" si="25"/>
        <v/>
      </c>
      <c r="AF20" s="18" t="str">
        <f t="shared" si="2"/>
        <v/>
      </c>
      <c r="AG20" s="19">
        <f t="shared" si="26"/>
        <v>3</v>
      </c>
      <c r="AH20" s="20">
        <f t="shared" si="62"/>
        <v>42474</v>
      </c>
      <c r="AI20" s="16" t="str">
        <f t="shared" si="27"/>
        <v>Do 14</v>
      </c>
      <c r="AJ20" s="17">
        <f t="shared" si="28"/>
        <v>0</v>
      </c>
      <c r="AK20" s="17">
        <f t="shared" si="63"/>
        <v>30</v>
      </c>
      <c r="AL20" s="17" t="str">
        <f t="shared" si="29"/>
        <v/>
      </c>
      <c r="AM20" s="17" t="str">
        <f t="shared" si="30"/>
        <v/>
      </c>
      <c r="AN20" s="17" t="str">
        <f t="shared" si="31"/>
        <v/>
      </c>
      <c r="AO20" s="18" t="str">
        <f t="shared" si="3"/>
        <v/>
      </c>
      <c r="AP20" s="19">
        <f t="shared" si="32"/>
        <v>5</v>
      </c>
      <c r="AQ20" s="20">
        <f t="shared" si="64"/>
        <v>42504</v>
      </c>
      <c r="AR20" s="16" t="str">
        <f t="shared" si="33"/>
        <v>Sa 14</v>
      </c>
      <c r="AS20" s="17">
        <f t="shared" si="34"/>
        <v>0</v>
      </c>
      <c r="AT20" s="17">
        <f t="shared" si="65"/>
        <v>42</v>
      </c>
      <c r="AU20" s="17" t="str">
        <f t="shared" si="35"/>
        <v/>
      </c>
      <c r="AV20" s="17" t="str">
        <f t="shared" si="36"/>
        <v/>
      </c>
      <c r="AW20" s="17" t="str">
        <f t="shared" si="37"/>
        <v/>
      </c>
      <c r="AX20" s="18" t="str">
        <f t="shared" si="4"/>
        <v/>
      </c>
      <c r="AY20" s="19">
        <f t="shared" si="38"/>
        <v>1</v>
      </c>
      <c r="AZ20" s="20">
        <f t="shared" si="69"/>
        <v>42535</v>
      </c>
      <c r="BA20" s="16" t="str">
        <f t="shared" si="39"/>
        <v>Di 14</v>
      </c>
      <c r="BB20" s="17">
        <f t="shared" si="40"/>
        <v>0</v>
      </c>
      <c r="BC20" s="17">
        <f t="shared" si="66"/>
        <v>52</v>
      </c>
      <c r="BD20" s="17" t="str">
        <f t="shared" si="41"/>
        <v/>
      </c>
      <c r="BE20" s="17" t="str">
        <f t="shared" si="42"/>
        <v/>
      </c>
      <c r="BF20" s="17" t="str">
        <f t="shared" si="43"/>
        <v/>
      </c>
      <c r="BG20" s="18" t="str">
        <f t="shared" si="5"/>
        <v/>
      </c>
      <c r="BH20" s="19">
        <f t="shared" si="44"/>
        <v>3</v>
      </c>
      <c r="BI20" s="20">
        <f t="shared" si="70"/>
        <v>42565</v>
      </c>
      <c r="BJ20" s="16" t="str">
        <f t="shared" si="45"/>
        <v>Do 14</v>
      </c>
      <c r="BK20" s="17">
        <f t="shared" si="46"/>
        <v>0</v>
      </c>
      <c r="BL20" s="17">
        <f t="shared" si="67"/>
        <v>65</v>
      </c>
      <c r="BM20" s="17" t="str">
        <f t="shared" si="47"/>
        <v/>
      </c>
      <c r="BN20" s="17" t="str">
        <f t="shared" si="48"/>
        <v/>
      </c>
      <c r="BO20" s="17" t="str">
        <f t="shared" si="49"/>
        <v>Wandertag</v>
      </c>
      <c r="BP20" s="18" t="str">
        <f t="shared" si="6"/>
        <v>Wandertag</v>
      </c>
      <c r="BQ20" s="19">
        <f t="shared" si="50"/>
        <v>6</v>
      </c>
      <c r="BR20" s="20">
        <f t="shared" si="71"/>
        <v>42596</v>
      </c>
      <c r="BS20" s="16" t="str">
        <f t="shared" si="51"/>
        <v>So 14</v>
      </c>
      <c r="BT20" s="17">
        <f t="shared" si="52"/>
        <v>0</v>
      </c>
      <c r="BU20" s="17">
        <f t="shared" si="68"/>
        <v>67</v>
      </c>
      <c r="BV20" s="17" t="str">
        <f t="shared" si="53"/>
        <v/>
      </c>
      <c r="BW20" s="17" t="str">
        <f t="shared" si="54"/>
        <v/>
      </c>
      <c r="BX20" s="17" t="str">
        <f t="shared" si="55"/>
        <v>-</v>
      </c>
      <c r="BY20" s="18" t="str">
        <f t="shared" si="7"/>
        <v>-</v>
      </c>
    </row>
    <row r="21" spans="1:77" ht="21" customHeight="1" x14ac:dyDescent="0.2">
      <c r="A21" s="2">
        <v>5</v>
      </c>
      <c r="B21" s="5">
        <v>42447</v>
      </c>
      <c r="C21" s="5">
        <v>42461</v>
      </c>
      <c r="D21" s="8" t="s">
        <v>27</v>
      </c>
      <c r="F21">
        <f t="shared" si="8"/>
        <v>4</v>
      </c>
      <c r="G21" s="13">
        <f t="shared" si="56"/>
        <v>42384</v>
      </c>
      <c r="H21" s="16" t="str">
        <f t="shared" si="9"/>
        <v>Fr 15</v>
      </c>
      <c r="I21" s="17">
        <f t="shared" si="10"/>
        <v>2</v>
      </c>
      <c r="J21" s="17">
        <f t="shared" si="57"/>
        <v>3</v>
      </c>
      <c r="K21" s="17" t="str">
        <f t="shared" si="11"/>
        <v>2+3</v>
      </c>
      <c r="L21" s="17" t="str">
        <f t="shared" si="0"/>
        <v/>
      </c>
      <c r="M21" s="17" t="str">
        <f t="shared" si="12"/>
        <v/>
      </c>
      <c r="N21" s="18" t="str">
        <f t="shared" si="13"/>
        <v/>
      </c>
      <c r="O21" s="19">
        <f t="shared" si="14"/>
        <v>0</v>
      </c>
      <c r="P21" s="20">
        <f t="shared" si="58"/>
        <v>42415</v>
      </c>
      <c r="Q21" s="16" t="str">
        <f t="shared" si="15"/>
        <v>Mo 15</v>
      </c>
      <c r="R21" s="17">
        <f t="shared" si="16"/>
        <v>0</v>
      </c>
      <c r="S21" s="17">
        <f t="shared" si="59"/>
        <v>13</v>
      </c>
      <c r="T21" s="17" t="str">
        <f t="shared" si="17"/>
        <v/>
      </c>
      <c r="U21" s="17" t="str">
        <f t="shared" si="18"/>
        <v/>
      </c>
      <c r="V21" s="17" t="str">
        <f t="shared" si="19"/>
        <v/>
      </c>
      <c r="W21" s="18" t="str">
        <f t="shared" si="1"/>
        <v/>
      </c>
      <c r="X21" s="19">
        <f t="shared" si="20"/>
        <v>1</v>
      </c>
      <c r="Y21" s="20">
        <f t="shared" si="60"/>
        <v>42444</v>
      </c>
      <c r="Z21" s="16" t="str">
        <f t="shared" si="21"/>
        <v>Di 15</v>
      </c>
      <c r="AA21" s="17">
        <f t="shared" si="22"/>
        <v>0</v>
      </c>
      <c r="AB21" s="17">
        <f t="shared" si="61"/>
        <v>25</v>
      </c>
      <c r="AC21" s="17" t="str">
        <f t="shared" si="23"/>
        <v/>
      </c>
      <c r="AD21" s="17" t="str">
        <f t="shared" si="24"/>
        <v/>
      </c>
      <c r="AE21" s="17" t="str">
        <f t="shared" si="25"/>
        <v/>
      </c>
      <c r="AF21" s="18" t="str">
        <f t="shared" si="2"/>
        <v/>
      </c>
      <c r="AG21" s="19">
        <f t="shared" si="26"/>
        <v>4</v>
      </c>
      <c r="AH21" s="20">
        <f t="shared" si="62"/>
        <v>42475</v>
      </c>
      <c r="AI21" s="16" t="str">
        <f t="shared" si="27"/>
        <v>Fr 15</v>
      </c>
      <c r="AJ21" s="17">
        <f t="shared" si="28"/>
        <v>2</v>
      </c>
      <c r="AK21" s="17">
        <f t="shared" si="63"/>
        <v>32</v>
      </c>
      <c r="AL21" s="17" t="str">
        <f t="shared" si="29"/>
        <v>31+32</v>
      </c>
      <c r="AM21" s="17" t="str">
        <f t="shared" si="30"/>
        <v/>
      </c>
      <c r="AN21" s="17" t="str">
        <f t="shared" si="31"/>
        <v/>
      </c>
      <c r="AO21" s="18" t="str">
        <f t="shared" si="3"/>
        <v/>
      </c>
      <c r="AP21" s="19">
        <f t="shared" si="32"/>
        <v>6</v>
      </c>
      <c r="AQ21" s="20">
        <f t="shared" si="64"/>
        <v>42505</v>
      </c>
      <c r="AR21" s="16" t="str">
        <f t="shared" si="33"/>
        <v>So 15</v>
      </c>
      <c r="AS21" s="17">
        <f t="shared" si="34"/>
        <v>0</v>
      </c>
      <c r="AT21" s="17">
        <f t="shared" si="65"/>
        <v>42</v>
      </c>
      <c r="AU21" s="17" t="str">
        <f t="shared" si="35"/>
        <v/>
      </c>
      <c r="AV21" s="17" t="str">
        <f t="shared" si="36"/>
        <v/>
      </c>
      <c r="AW21" s="17" t="str">
        <f t="shared" si="37"/>
        <v/>
      </c>
      <c r="AX21" s="18" t="str">
        <f t="shared" si="4"/>
        <v/>
      </c>
      <c r="AY21" s="19">
        <f t="shared" si="38"/>
        <v>2</v>
      </c>
      <c r="AZ21" s="20">
        <f t="shared" si="69"/>
        <v>42536</v>
      </c>
      <c r="BA21" s="16" t="str">
        <f t="shared" si="39"/>
        <v>Mi 15</v>
      </c>
      <c r="BB21" s="17">
        <f t="shared" si="40"/>
        <v>1</v>
      </c>
      <c r="BC21" s="17">
        <f t="shared" si="66"/>
        <v>53</v>
      </c>
      <c r="BD21" s="17">
        <f t="shared" si="41"/>
        <v>53</v>
      </c>
      <c r="BE21" s="17" t="str">
        <f t="shared" si="42"/>
        <v/>
      </c>
      <c r="BF21" s="17" t="str">
        <f t="shared" si="43"/>
        <v/>
      </c>
      <c r="BG21" s="18" t="str">
        <f t="shared" si="5"/>
        <v/>
      </c>
      <c r="BH21" s="19">
        <f t="shared" si="44"/>
        <v>4</v>
      </c>
      <c r="BI21" s="20">
        <f t="shared" si="70"/>
        <v>42566</v>
      </c>
      <c r="BJ21" s="16" t="str">
        <f t="shared" si="45"/>
        <v>Fr 15</v>
      </c>
      <c r="BK21" s="17">
        <f t="shared" si="46"/>
        <v>2</v>
      </c>
      <c r="BL21" s="17">
        <f t="shared" si="67"/>
        <v>67</v>
      </c>
      <c r="BM21" s="17" t="str">
        <f t="shared" si="47"/>
        <v>66+67</v>
      </c>
      <c r="BN21" s="17" t="str">
        <f t="shared" si="48"/>
        <v/>
      </c>
      <c r="BO21" s="17" t="str">
        <f t="shared" si="49"/>
        <v/>
      </c>
      <c r="BP21" s="18" t="str">
        <f t="shared" si="6"/>
        <v/>
      </c>
      <c r="BQ21" s="19">
        <f t="shared" si="50"/>
        <v>0</v>
      </c>
      <c r="BR21" s="20">
        <f t="shared" si="71"/>
        <v>42597</v>
      </c>
      <c r="BS21" s="16" t="str">
        <f t="shared" si="51"/>
        <v>Mo 15</v>
      </c>
      <c r="BT21" s="17">
        <f t="shared" si="52"/>
        <v>0</v>
      </c>
      <c r="BU21" s="17">
        <f t="shared" si="68"/>
        <v>67</v>
      </c>
      <c r="BV21" s="17" t="str">
        <f t="shared" si="53"/>
        <v/>
      </c>
      <c r="BW21" s="17" t="str">
        <f t="shared" si="54"/>
        <v/>
      </c>
      <c r="BX21" s="17" t="str">
        <f t="shared" si="55"/>
        <v>-</v>
      </c>
      <c r="BY21" s="18" t="str">
        <f t="shared" si="7"/>
        <v>-</v>
      </c>
    </row>
    <row r="22" spans="1:77" ht="21" customHeight="1" x14ac:dyDescent="0.2">
      <c r="A22" s="2">
        <v>6</v>
      </c>
      <c r="B22" s="5">
        <v>42495</v>
      </c>
      <c r="C22" s="5">
        <v>42496</v>
      </c>
      <c r="D22" s="8" t="s">
        <v>16</v>
      </c>
      <c r="F22">
        <f t="shared" si="8"/>
        <v>5</v>
      </c>
      <c r="G22" s="13">
        <f t="shared" si="56"/>
        <v>42385</v>
      </c>
      <c r="H22" s="16" t="str">
        <f t="shared" si="9"/>
        <v>Sa 16</v>
      </c>
      <c r="I22" s="17">
        <f t="shared" si="10"/>
        <v>0</v>
      </c>
      <c r="J22" s="17">
        <f t="shared" si="57"/>
        <v>3</v>
      </c>
      <c r="K22" s="17" t="str">
        <f t="shared" si="11"/>
        <v/>
      </c>
      <c r="L22" s="17" t="str">
        <f t="shared" si="0"/>
        <v/>
      </c>
      <c r="M22" s="17" t="str">
        <f t="shared" si="12"/>
        <v/>
      </c>
      <c r="N22" s="18" t="str">
        <f t="shared" si="13"/>
        <v/>
      </c>
      <c r="O22" s="19">
        <f t="shared" si="14"/>
        <v>1</v>
      </c>
      <c r="P22" s="20">
        <f t="shared" si="58"/>
        <v>42416</v>
      </c>
      <c r="Q22" s="16" t="str">
        <f t="shared" si="15"/>
        <v>Di 16</v>
      </c>
      <c r="R22" s="17">
        <f t="shared" si="16"/>
        <v>0</v>
      </c>
      <c r="S22" s="17">
        <f t="shared" si="59"/>
        <v>13</v>
      </c>
      <c r="T22" s="17" t="str">
        <f t="shared" si="17"/>
        <v/>
      </c>
      <c r="U22" s="17" t="str">
        <f t="shared" si="18"/>
        <v/>
      </c>
      <c r="V22" s="17" t="str">
        <f t="shared" si="19"/>
        <v/>
      </c>
      <c r="W22" s="18" t="str">
        <f t="shared" si="1"/>
        <v/>
      </c>
      <c r="X22" s="19">
        <f t="shared" si="20"/>
        <v>2</v>
      </c>
      <c r="Y22" s="20">
        <f t="shared" si="60"/>
        <v>42445</v>
      </c>
      <c r="Z22" s="16" t="str">
        <f t="shared" si="21"/>
        <v>Mi 16</v>
      </c>
      <c r="AA22" s="17">
        <f t="shared" si="22"/>
        <v>1</v>
      </c>
      <c r="AB22" s="17">
        <f t="shared" si="61"/>
        <v>26</v>
      </c>
      <c r="AC22" s="17">
        <f t="shared" si="23"/>
        <v>26</v>
      </c>
      <c r="AD22" s="17" t="str">
        <f t="shared" si="24"/>
        <v/>
      </c>
      <c r="AE22" s="17" t="str">
        <f t="shared" si="25"/>
        <v/>
      </c>
      <c r="AF22" s="18" t="str">
        <f t="shared" si="2"/>
        <v/>
      </c>
      <c r="AG22" s="19">
        <f t="shared" si="26"/>
        <v>5</v>
      </c>
      <c r="AH22" s="20">
        <f t="shared" si="62"/>
        <v>42476</v>
      </c>
      <c r="AI22" s="16" t="str">
        <f t="shared" si="27"/>
        <v>Sa 16</v>
      </c>
      <c r="AJ22" s="17">
        <f t="shared" si="28"/>
        <v>0</v>
      </c>
      <c r="AK22" s="17">
        <f t="shared" si="63"/>
        <v>32</v>
      </c>
      <c r="AL22" s="17" t="str">
        <f t="shared" si="29"/>
        <v/>
      </c>
      <c r="AM22" s="17" t="str">
        <f t="shared" si="30"/>
        <v/>
      </c>
      <c r="AN22" s="17" t="str">
        <f t="shared" si="31"/>
        <v/>
      </c>
      <c r="AO22" s="18" t="str">
        <f t="shared" si="3"/>
        <v/>
      </c>
      <c r="AP22" s="19">
        <f t="shared" si="32"/>
        <v>0</v>
      </c>
      <c r="AQ22" s="20">
        <f t="shared" si="64"/>
        <v>42506</v>
      </c>
      <c r="AR22" s="16" t="str">
        <f t="shared" si="33"/>
        <v>Mo 16</v>
      </c>
      <c r="AS22" s="17">
        <f t="shared" si="34"/>
        <v>0</v>
      </c>
      <c r="AT22" s="17">
        <f t="shared" si="65"/>
        <v>42</v>
      </c>
      <c r="AU22" s="17" t="str">
        <f t="shared" si="35"/>
        <v/>
      </c>
      <c r="AV22" s="17" t="str">
        <f t="shared" si="36"/>
        <v>Pfingsten</v>
      </c>
      <c r="AW22" s="17" t="str">
        <f t="shared" si="37"/>
        <v/>
      </c>
      <c r="AX22" s="18" t="str">
        <f t="shared" si="4"/>
        <v>Pfingsten</v>
      </c>
      <c r="AY22" s="19">
        <f t="shared" si="38"/>
        <v>3</v>
      </c>
      <c r="AZ22" s="20">
        <f t="shared" si="69"/>
        <v>42537</v>
      </c>
      <c r="BA22" s="16" t="str">
        <f t="shared" si="39"/>
        <v>Do 16</v>
      </c>
      <c r="BB22" s="17">
        <f t="shared" si="40"/>
        <v>0</v>
      </c>
      <c r="BC22" s="17">
        <f t="shared" si="66"/>
        <v>53</v>
      </c>
      <c r="BD22" s="17" t="str">
        <f t="shared" si="41"/>
        <v/>
      </c>
      <c r="BE22" s="17" t="str">
        <f t="shared" si="42"/>
        <v/>
      </c>
      <c r="BF22" s="17" t="str">
        <f t="shared" si="43"/>
        <v/>
      </c>
      <c r="BG22" s="18" t="str">
        <f t="shared" si="5"/>
        <v/>
      </c>
      <c r="BH22" s="19">
        <f t="shared" si="44"/>
        <v>5</v>
      </c>
      <c r="BI22" s="20">
        <f t="shared" si="70"/>
        <v>42567</v>
      </c>
      <c r="BJ22" s="16" t="str">
        <f t="shared" si="45"/>
        <v>Sa 16</v>
      </c>
      <c r="BK22" s="17">
        <f t="shared" si="46"/>
        <v>0</v>
      </c>
      <c r="BL22" s="17">
        <f t="shared" si="67"/>
        <v>67</v>
      </c>
      <c r="BM22" s="17" t="str">
        <f t="shared" si="47"/>
        <v/>
      </c>
      <c r="BN22" s="17" t="str">
        <f t="shared" si="48"/>
        <v/>
      </c>
      <c r="BO22" s="17" t="str">
        <f t="shared" si="49"/>
        <v/>
      </c>
      <c r="BP22" s="18" t="str">
        <f t="shared" si="6"/>
        <v/>
      </c>
      <c r="BQ22" s="19">
        <f t="shared" si="50"/>
        <v>1</v>
      </c>
      <c r="BR22" s="20">
        <f t="shared" si="71"/>
        <v>42598</v>
      </c>
      <c r="BS22" s="16" t="str">
        <f t="shared" si="51"/>
        <v>Di 16</v>
      </c>
      <c r="BT22" s="17">
        <f t="shared" si="52"/>
        <v>0</v>
      </c>
      <c r="BU22" s="17">
        <f t="shared" si="68"/>
        <v>67</v>
      </c>
      <c r="BV22" s="17" t="str">
        <f t="shared" si="53"/>
        <v/>
      </c>
      <c r="BW22" s="17" t="str">
        <f t="shared" si="54"/>
        <v/>
      </c>
      <c r="BX22" s="17" t="str">
        <f t="shared" si="55"/>
        <v>-</v>
      </c>
      <c r="BY22" s="18" t="str">
        <f t="shared" si="7"/>
        <v>-</v>
      </c>
    </row>
    <row r="23" spans="1:77" ht="21" customHeight="1" x14ac:dyDescent="0.2">
      <c r="A23" s="2">
        <v>7</v>
      </c>
      <c r="B23" s="5">
        <v>42516</v>
      </c>
      <c r="C23" s="5">
        <v>42517</v>
      </c>
      <c r="D23" s="8" t="s">
        <v>17</v>
      </c>
      <c r="F23">
        <f t="shared" si="8"/>
        <v>6</v>
      </c>
      <c r="G23" s="13">
        <f t="shared" si="56"/>
        <v>42386</v>
      </c>
      <c r="H23" s="16" t="str">
        <f t="shared" si="9"/>
        <v>So 17</v>
      </c>
      <c r="I23" s="17">
        <f t="shared" si="10"/>
        <v>0</v>
      </c>
      <c r="J23" s="17">
        <f t="shared" si="57"/>
        <v>3</v>
      </c>
      <c r="K23" s="17" t="str">
        <f t="shared" si="11"/>
        <v/>
      </c>
      <c r="L23" s="17" t="str">
        <f t="shared" si="0"/>
        <v/>
      </c>
      <c r="M23" s="17" t="str">
        <f t="shared" si="12"/>
        <v/>
      </c>
      <c r="N23" s="18" t="str">
        <f t="shared" si="13"/>
        <v/>
      </c>
      <c r="O23" s="19">
        <f t="shared" si="14"/>
        <v>2</v>
      </c>
      <c r="P23" s="20">
        <f t="shared" si="58"/>
        <v>42417</v>
      </c>
      <c r="Q23" s="16" t="str">
        <f t="shared" si="15"/>
        <v>Mi 17</v>
      </c>
      <c r="R23" s="17">
        <f t="shared" si="16"/>
        <v>1</v>
      </c>
      <c r="S23" s="17">
        <f t="shared" si="59"/>
        <v>14</v>
      </c>
      <c r="T23" s="17">
        <f t="shared" si="17"/>
        <v>14</v>
      </c>
      <c r="U23" s="17" t="str">
        <f t="shared" si="18"/>
        <v/>
      </c>
      <c r="V23" s="17" t="str">
        <f t="shared" si="19"/>
        <v/>
      </c>
      <c r="W23" s="18" t="str">
        <f t="shared" si="1"/>
        <v/>
      </c>
      <c r="X23" s="19">
        <f t="shared" si="20"/>
        <v>3</v>
      </c>
      <c r="Y23" s="20">
        <f t="shared" si="60"/>
        <v>42446</v>
      </c>
      <c r="Z23" s="16" t="str">
        <f t="shared" si="21"/>
        <v>Do 17</v>
      </c>
      <c r="AA23" s="17">
        <f t="shared" si="22"/>
        <v>0</v>
      </c>
      <c r="AB23" s="17">
        <f t="shared" si="61"/>
        <v>26</v>
      </c>
      <c r="AC23" s="17" t="str">
        <f t="shared" si="23"/>
        <v/>
      </c>
      <c r="AD23" s="17" t="str">
        <f t="shared" si="24"/>
        <v/>
      </c>
      <c r="AE23" s="17" t="str">
        <f t="shared" si="25"/>
        <v/>
      </c>
      <c r="AF23" s="18" t="str">
        <f t="shared" si="2"/>
        <v/>
      </c>
      <c r="AG23" s="19">
        <f t="shared" si="26"/>
        <v>6</v>
      </c>
      <c r="AH23" s="20">
        <f t="shared" si="62"/>
        <v>42477</v>
      </c>
      <c r="AI23" s="16" t="str">
        <f t="shared" si="27"/>
        <v>So 17</v>
      </c>
      <c r="AJ23" s="17">
        <f t="shared" si="28"/>
        <v>0</v>
      </c>
      <c r="AK23" s="17">
        <f t="shared" si="63"/>
        <v>32</v>
      </c>
      <c r="AL23" s="17" t="str">
        <f t="shared" si="29"/>
        <v/>
      </c>
      <c r="AM23" s="17" t="str">
        <f t="shared" si="30"/>
        <v/>
      </c>
      <c r="AN23" s="17" t="str">
        <f t="shared" si="31"/>
        <v/>
      </c>
      <c r="AO23" s="18" t="str">
        <f t="shared" si="3"/>
        <v/>
      </c>
      <c r="AP23" s="19">
        <f t="shared" si="32"/>
        <v>1</v>
      </c>
      <c r="AQ23" s="20">
        <f t="shared" si="64"/>
        <v>42507</v>
      </c>
      <c r="AR23" s="16" t="str">
        <f t="shared" si="33"/>
        <v>Di 17</v>
      </c>
      <c r="AS23" s="17">
        <f t="shared" si="34"/>
        <v>0</v>
      </c>
      <c r="AT23" s="17">
        <f t="shared" si="65"/>
        <v>42</v>
      </c>
      <c r="AU23" s="17" t="str">
        <f t="shared" si="35"/>
        <v/>
      </c>
      <c r="AV23" s="17" t="str">
        <f t="shared" si="36"/>
        <v/>
      </c>
      <c r="AW23" s="17" t="str">
        <f t="shared" si="37"/>
        <v/>
      </c>
      <c r="AX23" s="18" t="str">
        <f t="shared" si="4"/>
        <v/>
      </c>
      <c r="AY23" s="19">
        <f t="shared" si="38"/>
        <v>4</v>
      </c>
      <c r="AZ23" s="20">
        <f t="shared" si="69"/>
        <v>42538</v>
      </c>
      <c r="BA23" s="16" t="str">
        <f t="shared" si="39"/>
        <v>Fr 17</v>
      </c>
      <c r="BB23" s="17">
        <f t="shared" si="40"/>
        <v>2</v>
      </c>
      <c r="BC23" s="17">
        <f t="shared" si="66"/>
        <v>55</v>
      </c>
      <c r="BD23" s="17" t="str">
        <f t="shared" si="41"/>
        <v>54+55</v>
      </c>
      <c r="BE23" s="17" t="str">
        <f t="shared" si="42"/>
        <v/>
      </c>
      <c r="BF23" s="17" t="str">
        <f t="shared" si="43"/>
        <v/>
      </c>
      <c r="BG23" s="18" t="str">
        <f t="shared" si="5"/>
        <v/>
      </c>
      <c r="BH23" s="19">
        <f t="shared" si="44"/>
        <v>6</v>
      </c>
      <c r="BI23" s="20">
        <f t="shared" si="70"/>
        <v>42568</v>
      </c>
      <c r="BJ23" s="16" t="str">
        <f t="shared" si="45"/>
        <v>So 17</v>
      </c>
      <c r="BK23" s="17">
        <f t="shared" si="46"/>
        <v>0</v>
      </c>
      <c r="BL23" s="17">
        <f t="shared" si="67"/>
        <v>67</v>
      </c>
      <c r="BM23" s="17" t="str">
        <f t="shared" si="47"/>
        <v/>
      </c>
      <c r="BN23" s="17" t="str">
        <f t="shared" si="48"/>
        <v/>
      </c>
      <c r="BO23" s="17" t="str">
        <f t="shared" si="49"/>
        <v/>
      </c>
      <c r="BP23" s="18" t="str">
        <f t="shared" si="6"/>
        <v/>
      </c>
      <c r="BQ23" s="19">
        <f t="shared" si="50"/>
        <v>2</v>
      </c>
      <c r="BR23" s="20">
        <f t="shared" si="71"/>
        <v>42599</v>
      </c>
      <c r="BS23" s="16" t="str">
        <f t="shared" si="51"/>
        <v>Mi 17</v>
      </c>
      <c r="BT23" s="17">
        <f t="shared" si="52"/>
        <v>0</v>
      </c>
      <c r="BU23" s="17">
        <f t="shared" si="68"/>
        <v>67</v>
      </c>
      <c r="BV23" s="17" t="str">
        <f t="shared" si="53"/>
        <v/>
      </c>
      <c r="BW23" s="17" t="str">
        <f t="shared" si="54"/>
        <v/>
      </c>
      <c r="BX23" s="17" t="str">
        <f t="shared" si="55"/>
        <v>-</v>
      </c>
      <c r="BY23" s="18" t="str">
        <f t="shared" si="7"/>
        <v>-</v>
      </c>
    </row>
    <row r="24" spans="1:77" ht="21" customHeight="1" x14ac:dyDescent="0.2">
      <c r="A24" s="2">
        <v>8</v>
      </c>
      <c r="B24" s="5">
        <v>42565</v>
      </c>
      <c r="C24" s="5">
        <v>42565</v>
      </c>
      <c r="D24" s="8" t="s">
        <v>28</v>
      </c>
      <c r="F24">
        <f t="shared" si="8"/>
        <v>0</v>
      </c>
      <c r="G24" s="13">
        <f t="shared" si="56"/>
        <v>42387</v>
      </c>
      <c r="H24" s="16" t="str">
        <f t="shared" si="9"/>
        <v>Mo 18</v>
      </c>
      <c r="I24" s="17">
        <f t="shared" si="10"/>
        <v>0</v>
      </c>
      <c r="J24" s="17">
        <f t="shared" si="57"/>
        <v>3</v>
      </c>
      <c r="K24" s="17" t="str">
        <f t="shared" si="11"/>
        <v/>
      </c>
      <c r="L24" s="17" t="str">
        <f t="shared" si="0"/>
        <v/>
      </c>
      <c r="M24" s="17" t="str">
        <f t="shared" si="12"/>
        <v/>
      </c>
      <c r="N24" s="18" t="str">
        <f t="shared" si="13"/>
        <v/>
      </c>
      <c r="O24" s="19">
        <f t="shared" si="14"/>
        <v>3</v>
      </c>
      <c r="P24" s="20">
        <f t="shared" si="58"/>
        <v>42418</v>
      </c>
      <c r="Q24" s="16" t="str">
        <f t="shared" si="15"/>
        <v>Do 18</v>
      </c>
      <c r="R24" s="17">
        <f t="shared" si="16"/>
        <v>0</v>
      </c>
      <c r="S24" s="17">
        <f t="shared" si="59"/>
        <v>14</v>
      </c>
      <c r="T24" s="17" t="str">
        <f t="shared" si="17"/>
        <v/>
      </c>
      <c r="U24" s="17" t="str">
        <f t="shared" si="18"/>
        <v/>
      </c>
      <c r="V24" s="17" t="str">
        <f t="shared" si="19"/>
        <v/>
      </c>
      <c r="W24" s="18" t="str">
        <f t="shared" si="1"/>
        <v/>
      </c>
      <c r="X24" s="19">
        <f t="shared" si="20"/>
        <v>4</v>
      </c>
      <c r="Y24" s="20">
        <f t="shared" si="60"/>
        <v>42447</v>
      </c>
      <c r="Z24" s="16" t="str">
        <f t="shared" si="21"/>
        <v>Fr 18</v>
      </c>
      <c r="AA24" s="17">
        <f t="shared" si="22"/>
        <v>0</v>
      </c>
      <c r="AB24" s="17">
        <f t="shared" si="61"/>
        <v>26</v>
      </c>
      <c r="AC24" s="17" t="str">
        <f t="shared" si="23"/>
        <v/>
      </c>
      <c r="AD24" s="17" t="str">
        <f t="shared" si="24"/>
        <v>Osterferien</v>
      </c>
      <c r="AE24" s="17" t="str">
        <f t="shared" si="25"/>
        <v/>
      </c>
      <c r="AF24" s="18" t="str">
        <f t="shared" si="2"/>
        <v>Osterferien</v>
      </c>
      <c r="AG24" s="19">
        <f t="shared" si="26"/>
        <v>0</v>
      </c>
      <c r="AH24" s="20">
        <f t="shared" si="62"/>
        <v>42478</v>
      </c>
      <c r="AI24" s="16" t="str">
        <f t="shared" si="27"/>
        <v>Mo 18</v>
      </c>
      <c r="AJ24" s="17">
        <f t="shared" si="28"/>
        <v>0</v>
      </c>
      <c r="AK24" s="17">
        <f t="shared" si="63"/>
        <v>32</v>
      </c>
      <c r="AL24" s="17" t="str">
        <f t="shared" si="29"/>
        <v/>
      </c>
      <c r="AM24" s="17" t="str">
        <f t="shared" si="30"/>
        <v/>
      </c>
      <c r="AN24" s="17" t="str">
        <f t="shared" si="31"/>
        <v/>
      </c>
      <c r="AO24" s="18" t="str">
        <f t="shared" si="3"/>
        <v/>
      </c>
      <c r="AP24" s="19">
        <f t="shared" si="32"/>
        <v>2</v>
      </c>
      <c r="AQ24" s="20">
        <f t="shared" si="64"/>
        <v>42508</v>
      </c>
      <c r="AR24" s="16" t="str">
        <f t="shared" si="33"/>
        <v>Mi 18</v>
      </c>
      <c r="AS24" s="17">
        <f t="shared" si="34"/>
        <v>1</v>
      </c>
      <c r="AT24" s="17">
        <f t="shared" si="65"/>
        <v>43</v>
      </c>
      <c r="AU24" s="17">
        <f t="shared" si="35"/>
        <v>43</v>
      </c>
      <c r="AV24" s="17" t="str">
        <f t="shared" si="36"/>
        <v/>
      </c>
      <c r="AW24" s="17" t="str">
        <f t="shared" si="37"/>
        <v/>
      </c>
      <c r="AX24" s="18" t="str">
        <f t="shared" si="4"/>
        <v/>
      </c>
      <c r="AY24" s="19">
        <f t="shared" si="38"/>
        <v>5</v>
      </c>
      <c r="AZ24" s="20">
        <f t="shared" si="69"/>
        <v>42539</v>
      </c>
      <c r="BA24" s="16" t="str">
        <f t="shared" si="39"/>
        <v>Sa 18</v>
      </c>
      <c r="BB24" s="17">
        <f t="shared" si="40"/>
        <v>0</v>
      </c>
      <c r="BC24" s="17">
        <f t="shared" si="66"/>
        <v>55</v>
      </c>
      <c r="BD24" s="17" t="str">
        <f t="shared" si="41"/>
        <v/>
      </c>
      <c r="BE24" s="17" t="str">
        <f t="shared" si="42"/>
        <v/>
      </c>
      <c r="BF24" s="17" t="str">
        <f t="shared" si="43"/>
        <v/>
      </c>
      <c r="BG24" s="18" t="str">
        <f t="shared" si="5"/>
        <v/>
      </c>
      <c r="BH24" s="19">
        <f t="shared" si="44"/>
        <v>0</v>
      </c>
      <c r="BI24" s="20">
        <f t="shared" si="70"/>
        <v>42569</v>
      </c>
      <c r="BJ24" s="16" t="str">
        <f t="shared" si="45"/>
        <v>Mo 18</v>
      </c>
      <c r="BK24" s="17">
        <f t="shared" si="46"/>
        <v>0</v>
      </c>
      <c r="BL24" s="17">
        <f t="shared" si="67"/>
        <v>67</v>
      </c>
      <c r="BM24" s="17" t="str">
        <f t="shared" si="47"/>
        <v/>
      </c>
      <c r="BN24" s="17" t="str">
        <f t="shared" si="48"/>
        <v/>
      </c>
      <c r="BO24" s="17" t="str">
        <f t="shared" si="49"/>
        <v>-</v>
      </c>
      <c r="BP24" s="18" t="str">
        <f t="shared" si="6"/>
        <v>-</v>
      </c>
      <c r="BQ24" s="19">
        <f t="shared" si="50"/>
        <v>3</v>
      </c>
      <c r="BR24" s="20">
        <f t="shared" si="71"/>
        <v>42600</v>
      </c>
      <c r="BS24" s="16" t="str">
        <f t="shared" si="51"/>
        <v>Do 18</v>
      </c>
      <c r="BT24" s="17">
        <f t="shared" si="52"/>
        <v>0</v>
      </c>
      <c r="BU24" s="17">
        <f t="shared" si="68"/>
        <v>67</v>
      </c>
      <c r="BV24" s="17" t="str">
        <f t="shared" si="53"/>
        <v/>
      </c>
      <c r="BW24" s="17" t="str">
        <f t="shared" si="54"/>
        <v/>
      </c>
      <c r="BX24" s="17" t="str">
        <f t="shared" si="55"/>
        <v>-</v>
      </c>
      <c r="BY24" s="18" t="str">
        <f t="shared" si="7"/>
        <v>-</v>
      </c>
    </row>
    <row r="25" spans="1:77" ht="21" customHeight="1" x14ac:dyDescent="0.2">
      <c r="A25" s="2">
        <v>9</v>
      </c>
      <c r="B25" s="5"/>
      <c r="C25" s="5"/>
      <c r="D25" s="8"/>
      <c r="F25">
        <f t="shared" si="8"/>
        <v>1</v>
      </c>
      <c r="G25" s="13">
        <f t="shared" si="56"/>
        <v>42388</v>
      </c>
      <c r="H25" s="16" t="str">
        <f t="shared" si="9"/>
        <v>Di 19</v>
      </c>
      <c r="I25" s="17">
        <f t="shared" si="10"/>
        <v>0</v>
      </c>
      <c r="J25" s="17">
        <f t="shared" si="57"/>
        <v>3</v>
      </c>
      <c r="K25" s="17" t="str">
        <f t="shared" si="11"/>
        <v/>
      </c>
      <c r="L25" s="17" t="str">
        <f t="shared" si="0"/>
        <v/>
      </c>
      <c r="M25" s="17" t="str">
        <f t="shared" si="12"/>
        <v/>
      </c>
      <c r="N25" s="18" t="str">
        <f t="shared" si="13"/>
        <v/>
      </c>
      <c r="O25" s="19">
        <f t="shared" si="14"/>
        <v>4</v>
      </c>
      <c r="P25" s="20">
        <f t="shared" si="58"/>
        <v>42419</v>
      </c>
      <c r="Q25" s="16" t="str">
        <f t="shared" si="15"/>
        <v>Fr 19</v>
      </c>
      <c r="R25" s="17">
        <f t="shared" si="16"/>
        <v>2</v>
      </c>
      <c r="S25" s="17">
        <f t="shared" si="59"/>
        <v>16</v>
      </c>
      <c r="T25" s="17" t="str">
        <f t="shared" si="17"/>
        <v>15+16</v>
      </c>
      <c r="U25" s="17" t="str">
        <f t="shared" si="18"/>
        <v/>
      </c>
      <c r="V25" s="17" t="str">
        <f t="shared" si="19"/>
        <v/>
      </c>
      <c r="W25" s="18" t="str">
        <f t="shared" si="1"/>
        <v/>
      </c>
      <c r="X25" s="19">
        <f t="shared" si="20"/>
        <v>5</v>
      </c>
      <c r="Y25" s="20">
        <f t="shared" si="60"/>
        <v>42448</v>
      </c>
      <c r="Z25" s="16" t="str">
        <f t="shared" si="21"/>
        <v>Sa 19</v>
      </c>
      <c r="AA25" s="17">
        <f t="shared" si="22"/>
        <v>0</v>
      </c>
      <c r="AB25" s="17">
        <f t="shared" si="61"/>
        <v>26</v>
      </c>
      <c r="AC25" s="17" t="str">
        <f t="shared" si="23"/>
        <v/>
      </c>
      <c r="AD25" s="17" t="str">
        <f t="shared" si="24"/>
        <v>Osterferien</v>
      </c>
      <c r="AE25" s="17" t="str">
        <f t="shared" si="25"/>
        <v/>
      </c>
      <c r="AF25" s="18" t="str">
        <f t="shared" si="2"/>
        <v>Osterferien</v>
      </c>
      <c r="AG25" s="19">
        <f t="shared" si="26"/>
        <v>1</v>
      </c>
      <c r="AH25" s="20">
        <f t="shared" si="62"/>
        <v>42479</v>
      </c>
      <c r="AI25" s="16" t="str">
        <f t="shared" si="27"/>
        <v>Di 19</v>
      </c>
      <c r="AJ25" s="17">
        <f t="shared" si="28"/>
        <v>0</v>
      </c>
      <c r="AK25" s="17">
        <f t="shared" si="63"/>
        <v>32</v>
      </c>
      <c r="AL25" s="17" t="str">
        <f t="shared" si="29"/>
        <v/>
      </c>
      <c r="AM25" s="17" t="str">
        <f t="shared" si="30"/>
        <v/>
      </c>
      <c r="AN25" s="17" t="str">
        <f t="shared" si="31"/>
        <v/>
      </c>
      <c r="AO25" s="18" t="str">
        <f t="shared" si="3"/>
        <v/>
      </c>
      <c r="AP25" s="19">
        <f t="shared" si="32"/>
        <v>3</v>
      </c>
      <c r="AQ25" s="20">
        <f t="shared" si="64"/>
        <v>42509</v>
      </c>
      <c r="AR25" s="16" t="str">
        <f t="shared" si="33"/>
        <v>Do 19</v>
      </c>
      <c r="AS25" s="17">
        <f t="shared" si="34"/>
        <v>0</v>
      </c>
      <c r="AT25" s="17">
        <f t="shared" si="65"/>
        <v>43</v>
      </c>
      <c r="AU25" s="17" t="str">
        <f t="shared" si="35"/>
        <v/>
      </c>
      <c r="AV25" s="17" t="str">
        <f t="shared" si="36"/>
        <v/>
      </c>
      <c r="AW25" s="17" t="str">
        <f t="shared" si="37"/>
        <v/>
      </c>
      <c r="AX25" s="18" t="str">
        <f t="shared" si="4"/>
        <v/>
      </c>
      <c r="AY25" s="19">
        <f t="shared" si="38"/>
        <v>6</v>
      </c>
      <c r="AZ25" s="20">
        <f t="shared" si="69"/>
        <v>42540</v>
      </c>
      <c r="BA25" s="16" t="str">
        <f t="shared" si="39"/>
        <v>So 19</v>
      </c>
      <c r="BB25" s="17">
        <f t="shared" si="40"/>
        <v>0</v>
      </c>
      <c r="BC25" s="17">
        <f t="shared" si="66"/>
        <v>55</v>
      </c>
      <c r="BD25" s="17" t="str">
        <f t="shared" si="41"/>
        <v/>
      </c>
      <c r="BE25" s="17" t="str">
        <f t="shared" si="42"/>
        <v/>
      </c>
      <c r="BF25" s="17" t="str">
        <f t="shared" si="43"/>
        <v/>
      </c>
      <c r="BG25" s="18" t="str">
        <f t="shared" si="5"/>
        <v/>
      </c>
      <c r="BH25" s="19">
        <f t="shared" si="44"/>
        <v>1</v>
      </c>
      <c r="BI25" s="20">
        <f t="shared" si="70"/>
        <v>42570</v>
      </c>
      <c r="BJ25" s="16" t="str">
        <f t="shared" si="45"/>
        <v>Di 19</v>
      </c>
      <c r="BK25" s="17">
        <f t="shared" si="46"/>
        <v>0</v>
      </c>
      <c r="BL25" s="17">
        <f t="shared" si="67"/>
        <v>67</v>
      </c>
      <c r="BM25" s="17" t="str">
        <f t="shared" si="47"/>
        <v/>
      </c>
      <c r="BN25" s="17" t="str">
        <f t="shared" si="48"/>
        <v/>
      </c>
      <c r="BO25" s="17" t="str">
        <f t="shared" si="49"/>
        <v>-</v>
      </c>
      <c r="BP25" s="18" t="str">
        <f t="shared" si="6"/>
        <v>-</v>
      </c>
      <c r="BQ25" s="19">
        <f t="shared" si="50"/>
        <v>4</v>
      </c>
      <c r="BR25" s="20">
        <f t="shared" si="71"/>
        <v>42601</v>
      </c>
      <c r="BS25" s="16" t="str">
        <f t="shared" si="51"/>
        <v>Fr 19</v>
      </c>
      <c r="BT25" s="17">
        <f t="shared" si="52"/>
        <v>0</v>
      </c>
      <c r="BU25" s="17">
        <f t="shared" si="68"/>
        <v>67</v>
      </c>
      <c r="BV25" s="17" t="str">
        <f t="shared" si="53"/>
        <v/>
      </c>
      <c r="BW25" s="17" t="str">
        <f t="shared" si="54"/>
        <v/>
      </c>
      <c r="BX25" s="17" t="str">
        <f t="shared" si="55"/>
        <v>-</v>
      </c>
      <c r="BY25" s="18" t="str">
        <f t="shared" si="7"/>
        <v>-</v>
      </c>
    </row>
    <row r="26" spans="1:77" ht="21" customHeight="1" x14ac:dyDescent="0.2">
      <c r="A26" s="2">
        <v>10</v>
      </c>
      <c r="B26" s="4"/>
      <c r="C26" s="4"/>
      <c r="D26" s="4"/>
      <c r="F26">
        <f t="shared" si="8"/>
        <v>2</v>
      </c>
      <c r="G26" s="13">
        <f t="shared" si="56"/>
        <v>42389</v>
      </c>
      <c r="H26" s="16" t="str">
        <f t="shared" si="9"/>
        <v>Mi 20</v>
      </c>
      <c r="I26" s="17">
        <f t="shared" si="10"/>
        <v>1</v>
      </c>
      <c r="J26" s="17">
        <f t="shared" si="57"/>
        <v>4</v>
      </c>
      <c r="K26" s="17">
        <f t="shared" si="11"/>
        <v>4</v>
      </c>
      <c r="L26" s="17" t="str">
        <f t="shared" si="0"/>
        <v/>
      </c>
      <c r="M26" s="17" t="str">
        <f t="shared" si="12"/>
        <v/>
      </c>
      <c r="N26" s="18" t="str">
        <f t="shared" si="13"/>
        <v/>
      </c>
      <c r="O26" s="19">
        <f t="shared" si="14"/>
        <v>5</v>
      </c>
      <c r="P26" s="20">
        <f t="shared" si="58"/>
        <v>42420</v>
      </c>
      <c r="Q26" s="16" t="str">
        <f t="shared" si="15"/>
        <v>Sa 20</v>
      </c>
      <c r="R26" s="17">
        <f t="shared" si="16"/>
        <v>0</v>
      </c>
      <c r="S26" s="17">
        <f t="shared" si="59"/>
        <v>16</v>
      </c>
      <c r="T26" s="17" t="str">
        <f t="shared" si="17"/>
        <v/>
      </c>
      <c r="U26" s="17" t="str">
        <f t="shared" si="18"/>
        <v/>
      </c>
      <c r="V26" s="17" t="str">
        <f t="shared" si="19"/>
        <v/>
      </c>
      <c r="W26" s="18" t="str">
        <f t="shared" si="1"/>
        <v/>
      </c>
      <c r="X26" s="19">
        <f t="shared" si="20"/>
        <v>6</v>
      </c>
      <c r="Y26" s="20">
        <f t="shared" si="60"/>
        <v>42449</v>
      </c>
      <c r="Z26" s="16" t="str">
        <f t="shared" si="21"/>
        <v>So 20</v>
      </c>
      <c r="AA26" s="17">
        <f t="shared" si="22"/>
        <v>0</v>
      </c>
      <c r="AB26" s="17">
        <f t="shared" si="61"/>
        <v>26</v>
      </c>
      <c r="AC26" s="17" t="str">
        <f t="shared" si="23"/>
        <v/>
      </c>
      <c r="AD26" s="17" t="str">
        <f t="shared" si="24"/>
        <v>Osterferien</v>
      </c>
      <c r="AE26" s="17" t="str">
        <f t="shared" si="25"/>
        <v/>
      </c>
      <c r="AF26" s="18" t="str">
        <f t="shared" si="2"/>
        <v>Osterferien</v>
      </c>
      <c r="AG26" s="19">
        <f t="shared" si="26"/>
        <v>2</v>
      </c>
      <c r="AH26" s="20">
        <f t="shared" si="62"/>
        <v>42480</v>
      </c>
      <c r="AI26" s="16" t="str">
        <f t="shared" si="27"/>
        <v>Mi 20</v>
      </c>
      <c r="AJ26" s="17">
        <f t="shared" si="28"/>
        <v>1</v>
      </c>
      <c r="AK26" s="17">
        <f t="shared" si="63"/>
        <v>33</v>
      </c>
      <c r="AL26" s="17">
        <f t="shared" si="29"/>
        <v>33</v>
      </c>
      <c r="AM26" s="17" t="str">
        <f t="shared" si="30"/>
        <v/>
      </c>
      <c r="AN26" s="17" t="str">
        <f t="shared" si="31"/>
        <v/>
      </c>
      <c r="AO26" s="18" t="str">
        <f t="shared" si="3"/>
        <v/>
      </c>
      <c r="AP26" s="19">
        <f t="shared" si="32"/>
        <v>4</v>
      </c>
      <c r="AQ26" s="20">
        <f t="shared" si="64"/>
        <v>42510</v>
      </c>
      <c r="AR26" s="16" t="str">
        <f t="shared" si="33"/>
        <v>Fr 20</v>
      </c>
      <c r="AS26" s="17">
        <f t="shared" si="34"/>
        <v>2</v>
      </c>
      <c r="AT26" s="17">
        <f t="shared" si="65"/>
        <v>45</v>
      </c>
      <c r="AU26" s="17" t="str">
        <f t="shared" si="35"/>
        <v>44+45</v>
      </c>
      <c r="AV26" s="17" t="str">
        <f t="shared" si="36"/>
        <v/>
      </c>
      <c r="AW26" s="17" t="str">
        <f t="shared" si="37"/>
        <v/>
      </c>
      <c r="AX26" s="18" t="str">
        <f t="shared" si="4"/>
        <v/>
      </c>
      <c r="AY26" s="19">
        <f t="shared" si="38"/>
        <v>0</v>
      </c>
      <c r="AZ26" s="20">
        <f t="shared" si="69"/>
        <v>42541</v>
      </c>
      <c r="BA26" s="16" t="str">
        <f t="shared" si="39"/>
        <v>Mo 20</v>
      </c>
      <c r="BB26" s="17">
        <f t="shared" si="40"/>
        <v>0</v>
      </c>
      <c r="BC26" s="17">
        <f t="shared" si="66"/>
        <v>55</v>
      </c>
      <c r="BD26" s="17" t="str">
        <f t="shared" si="41"/>
        <v/>
      </c>
      <c r="BE26" s="17" t="str">
        <f t="shared" si="42"/>
        <v/>
      </c>
      <c r="BF26" s="17" t="str">
        <f t="shared" si="43"/>
        <v/>
      </c>
      <c r="BG26" s="18" t="str">
        <f t="shared" si="5"/>
        <v/>
      </c>
      <c r="BH26" s="19">
        <f t="shared" si="44"/>
        <v>2</v>
      </c>
      <c r="BI26" s="20">
        <f t="shared" si="70"/>
        <v>42571</v>
      </c>
      <c r="BJ26" s="16" t="str">
        <f t="shared" si="45"/>
        <v>Mi 20</v>
      </c>
      <c r="BK26" s="17">
        <f t="shared" si="46"/>
        <v>0</v>
      </c>
      <c r="BL26" s="17">
        <f t="shared" si="67"/>
        <v>67</v>
      </c>
      <c r="BM26" s="17" t="str">
        <f t="shared" si="47"/>
        <v/>
      </c>
      <c r="BN26" s="17" t="str">
        <f t="shared" si="48"/>
        <v/>
      </c>
      <c r="BO26" s="17" t="str">
        <f t="shared" si="49"/>
        <v>-</v>
      </c>
      <c r="BP26" s="18" t="str">
        <f t="shared" si="6"/>
        <v>-</v>
      </c>
      <c r="BQ26" s="19">
        <f t="shared" si="50"/>
        <v>5</v>
      </c>
      <c r="BR26" s="20">
        <f t="shared" si="71"/>
        <v>42602</v>
      </c>
      <c r="BS26" s="16" t="str">
        <f t="shared" si="51"/>
        <v>Sa 20</v>
      </c>
      <c r="BT26" s="17">
        <f t="shared" si="52"/>
        <v>0</v>
      </c>
      <c r="BU26" s="17">
        <f t="shared" si="68"/>
        <v>67</v>
      </c>
      <c r="BV26" s="17" t="str">
        <f t="shared" si="53"/>
        <v/>
      </c>
      <c r="BW26" s="17" t="str">
        <f t="shared" si="54"/>
        <v/>
      </c>
      <c r="BX26" s="17" t="str">
        <f t="shared" si="55"/>
        <v>-</v>
      </c>
      <c r="BY26" s="18" t="str">
        <f t="shared" si="7"/>
        <v>-</v>
      </c>
    </row>
    <row r="27" spans="1:77" ht="21" customHeight="1" x14ac:dyDescent="0.2">
      <c r="A27" s="2">
        <v>11</v>
      </c>
      <c r="B27" s="4"/>
      <c r="C27" s="4"/>
      <c r="D27" s="4"/>
      <c r="F27">
        <f t="shared" si="8"/>
        <v>3</v>
      </c>
      <c r="G27" s="13">
        <f t="shared" si="56"/>
        <v>42390</v>
      </c>
      <c r="H27" s="16" t="str">
        <f t="shared" si="9"/>
        <v>Do 21</v>
      </c>
      <c r="I27" s="17">
        <f t="shared" si="10"/>
        <v>0</v>
      </c>
      <c r="J27" s="17">
        <f t="shared" si="57"/>
        <v>4</v>
      </c>
      <c r="K27" s="17" t="str">
        <f t="shared" si="11"/>
        <v/>
      </c>
      <c r="L27" s="17" t="str">
        <f t="shared" si="0"/>
        <v/>
      </c>
      <c r="M27" s="17" t="str">
        <f t="shared" si="12"/>
        <v/>
      </c>
      <c r="N27" s="18" t="str">
        <f t="shared" si="13"/>
        <v/>
      </c>
      <c r="O27" s="19">
        <f t="shared" si="14"/>
        <v>6</v>
      </c>
      <c r="P27" s="20">
        <f t="shared" si="58"/>
        <v>42421</v>
      </c>
      <c r="Q27" s="16" t="str">
        <f t="shared" si="15"/>
        <v>So 21</v>
      </c>
      <c r="R27" s="17">
        <f t="shared" si="16"/>
        <v>0</v>
      </c>
      <c r="S27" s="17">
        <f t="shared" si="59"/>
        <v>16</v>
      </c>
      <c r="T27" s="17" t="str">
        <f t="shared" si="17"/>
        <v/>
      </c>
      <c r="U27" s="17" t="str">
        <f t="shared" si="18"/>
        <v/>
      </c>
      <c r="V27" s="17" t="str">
        <f t="shared" si="19"/>
        <v/>
      </c>
      <c r="W27" s="18" t="str">
        <f t="shared" si="1"/>
        <v/>
      </c>
      <c r="X27" s="19">
        <f t="shared" si="20"/>
        <v>0</v>
      </c>
      <c r="Y27" s="20">
        <f t="shared" si="60"/>
        <v>42450</v>
      </c>
      <c r="Z27" s="16" t="str">
        <f t="shared" si="21"/>
        <v>Mo 21</v>
      </c>
      <c r="AA27" s="17">
        <f t="shared" si="22"/>
        <v>0</v>
      </c>
      <c r="AB27" s="17">
        <f t="shared" si="61"/>
        <v>26</v>
      </c>
      <c r="AC27" s="17" t="str">
        <f t="shared" si="23"/>
        <v/>
      </c>
      <c r="AD27" s="17" t="str">
        <f t="shared" si="24"/>
        <v>Osterferien</v>
      </c>
      <c r="AE27" s="17" t="str">
        <f t="shared" si="25"/>
        <v/>
      </c>
      <c r="AF27" s="18" t="str">
        <f t="shared" si="2"/>
        <v>Osterferien</v>
      </c>
      <c r="AG27" s="19">
        <f t="shared" si="26"/>
        <v>3</v>
      </c>
      <c r="AH27" s="20">
        <f t="shared" si="62"/>
        <v>42481</v>
      </c>
      <c r="AI27" s="16" t="str">
        <f t="shared" si="27"/>
        <v>Do 21</v>
      </c>
      <c r="AJ27" s="17">
        <f t="shared" si="28"/>
        <v>0</v>
      </c>
      <c r="AK27" s="17">
        <f t="shared" si="63"/>
        <v>33</v>
      </c>
      <c r="AL27" s="17" t="str">
        <f t="shared" si="29"/>
        <v/>
      </c>
      <c r="AM27" s="17" t="str">
        <f t="shared" si="30"/>
        <v/>
      </c>
      <c r="AN27" s="17" t="str">
        <f t="shared" si="31"/>
        <v/>
      </c>
      <c r="AO27" s="18" t="str">
        <f t="shared" si="3"/>
        <v/>
      </c>
      <c r="AP27" s="19">
        <f t="shared" si="32"/>
        <v>5</v>
      </c>
      <c r="AQ27" s="20">
        <f t="shared" si="64"/>
        <v>42511</v>
      </c>
      <c r="AR27" s="16" t="str">
        <f t="shared" si="33"/>
        <v>Sa 21</v>
      </c>
      <c r="AS27" s="17">
        <f t="shared" si="34"/>
        <v>0</v>
      </c>
      <c r="AT27" s="17">
        <f t="shared" si="65"/>
        <v>45</v>
      </c>
      <c r="AU27" s="17" t="str">
        <f t="shared" si="35"/>
        <v/>
      </c>
      <c r="AV27" s="17" t="str">
        <f t="shared" si="36"/>
        <v/>
      </c>
      <c r="AW27" s="17" t="str">
        <f t="shared" si="37"/>
        <v/>
      </c>
      <c r="AX27" s="18" t="str">
        <f t="shared" si="4"/>
        <v/>
      </c>
      <c r="AY27" s="19">
        <f t="shared" si="38"/>
        <v>1</v>
      </c>
      <c r="AZ27" s="20">
        <f t="shared" si="69"/>
        <v>42542</v>
      </c>
      <c r="BA27" s="16" t="str">
        <f t="shared" si="39"/>
        <v>Di 21</v>
      </c>
      <c r="BB27" s="17">
        <f t="shared" si="40"/>
        <v>0</v>
      </c>
      <c r="BC27" s="17">
        <f t="shared" si="66"/>
        <v>55</v>
      </c>
      <c r="BD27" s="17" t="str">
        <f t="shared" si="41"/>
        <v/>
      </c>
      <c r="BE27" s="17" t="str">
        <f t="shared" si="42"/>
        <v/>
      </c>
      <c r="BF27" s="17" t="str">
        <f t="shared" si="43"/>
        <v/>
      </c>
      <c r="BG27" s="18" t="str">
        <f t="shared" si="5"/>
        <v/>
      </c>
      <c r="BH27" s="19">
        <f t="shared" si="44"/>
        <v>3</v>
      </c>
      <c r="BI27" s="20">
        <f t="shared" si="70"/>
        <v>42572</v>
      </c>
      <c r="BJ27" s="16" t="str">
        <f t="shared" si="45"/>
        <v>Do 21</v>
      </c>
      <c r="BK27" s="17">
        <f t="shared" si="46"/>
        <v>0</v>
      </c>
      <c r="BL27" s="17">
        <f t="shared" si="67"/>
        <v>67</v>
      </c>
      <c r="BM27" s="17" t="str">
        <f t="shared" si="47"/>
        <v/>
      </c>
      <c r="BN27" s="17" t="str">
        <f t="shared" si="48"/>
        <v/>
      </c>
      <c r="BO27" s="17" t="str">
        <f t="shared" si="49"/>
        <v>-</v>
      </c>
      <c r="BP27" s="18" t="str">
        <f t="shared" si="6"/>
        <v>-</v>
      </c>
      <c r="BQ27" s="19">
        <f t="shared" si="50"/>
        <v>6</v>
      </c>
      <c r="BR27" s="20">
        <f t="shared" si="71"/>
        <v>42603</v>
      </c>
      <c r="BS27" s="16" t="str">
        <f t="shared" si="51"/>
        <v>So 21</v>
      </c>
      <c r="BT27" s="17">
        <f t="shared" si="52"/>
        <v>0</v>
      </c>
      <c r="BU27" s="17">
        <f t="shared" si="68"/>
        <v>67</v>
      </c>
      <c r="BV27" s="17" t="str">
        <f t="shared" si="53"/>
        <v/>
      </c>
      <c r="BW27" s="17" t="str">
        <f t="shared" si="54"/>
        <v/>
      </c>
      <c r="BX27" s="17" t="str">
        <f t="shared" si="55"/>
        <v>-</v>
      </c>
      <c r="BY27" s="18" t="str">
        <f t="shared" si="7"/>
        <v>-</v>
      </c>
    </row>
    <row r="28" spans="1:77" ht="21" customHeight="1" x14ac:dyDescent="0.2">
      <c r="A28" s="2">
        <v>12</v>
      </c>
      <c r="B28" s="5"/>
      <c r="C28" s="5"/>
      <c r="D28" s="6"/>
      <c r="F28">
        <f t="shared" si="8"/>
        <v>4</v>
      </c>
      <c r="G28" s="13">
        <f t="shared" si="56"/>
        <v>42391</v>
      </c>
      <c r="H28" s="16" t="str">
        <f t="shared" si="9"/>
        <v>Fr 22</v>
      </c>
      <c r="I28" s="17">
        <f t="shared" si="10"/>
        <v>2</v>
      </c>
      <c r="J28" s="17">
        <f t="shared" si="57"/>
        <v>6</v>
      </c>
      <c r="K28" s="17" t="str">
        <f t="shared" si="11"/>
        <v>5+6</v>
      </c>
      <c r="L28" s="17" t="str">
        <f t="shared" si="0"/>
        <v/>
      </c>
      <c r="M28" s="17" t="str">
        <f t="shared" si="12"/>
        <v/>
      </c>
      <c r="N28" s="18" t="str">
        <f t="shared" si="13"/>
        <v/>
      </c>
      <c r="O28" s="19">
        <f t="shared" si="14"/>
        <v>0</v>
      </c>
      <c r="P28" s="20">
        <f t="shared" si="58"/>
        <v>42422</v>
      </c>
      <c r="Q28" s="16" t="str">
        <f t="shared" si="15"/>
        <v>Mo 22</v>
      </c>
      <c r="R28" s="17">
        <f t="shared" si="16"/>
        <v>0</v>
      </c>
      <c r="S28" s="17">
        <f t="shared" si="59"/>
        <v>16</v>
      </c>
      <c r="T28" s="17" t="str">
        <f t="shared" si="17"/>
        <v/>
      </c>
      <c r="U28" s="17" t="str">
        <f t="shared" si="18"/>
        <v/>
      </c>
      <c r="V28" s="17" t="str">
        <f t="shared" si="19"/>
        <v/>
      </c>
      <c r="W28" s="18" t="str">
        <f t="shared" si="1"/>
        <v/>
      </c>
      <c r="X28" s="19">
        <f t="shared" si="20"/>
        <v>1</v>
      </c>
      <c r="Y28" s="20">
        <f t="shared" si="60"/>
        <v>42451</v>
      </c>
      <c r="Z28" s="16" t="str">
        <f t="shared" si="21"/>
        <v>Di 22</v>
      </c>
      <c r="AA28" s="17">
        <f t="shared" si="22"/>
        <v>0</v>
      </c>
      <c r="AB28" s="17">
        <f t="shared" si="61"/>
        <v>26</v>
      </c>
      <c r="AC28" s="17" t="str">
        <f t="shared" si="23"/>
        <v/>
      </c>
      <c r="AD28" s="17" t="str">
        <f t="shared" si="24"/>
        <v>Osterferien</v>
      </c>
      <c r="AE28" s="17" t="str">
        <f t="shared" si="25"/>
        <v/>
      </c>
      <c r="AF28" s="18" t="str">
        <f t="shared" si="2"/>
        <v>Osterferien</v>
      </c>
      <c r="AG28" s="19">
        <f t="shared" si="26"/>
        <v>4</v>
      </c>
      <c r="AH28" s="20">
        <f t="shared" si="62"/>
        <v>42482</v>
      </c>
      <c r="AI28" s="16" t="str">
        <f t="shared" si="27"/>
        <v>Fr 22</v>
      </c>
      <c r="AJ28" s="17">
        <f t="shared" si="28"/>
        <v>2</v>
      </c>
      <c r="AK28" s="17">
        <f t="shared" si="63"/>
        <v>35</v>
      </c>
      <c r="AL28" s="17" t="str">
        <f t="shared" si="29"/>
        <v>34+35</v>
      </c>
      <c r="AM28" s="17" t="str">
        <f t="shared" si="30"/>
        <v/>
      </c>
      <c r="AN28" s="17" t="str">
        <f t="shared" si="31"/>
        <v/>
      </c>
      <c r="AO28" s="18" t="str">
        <f t="shared" si="3"/>
        <v/>
      </c>
      <c r="AP28" s="19">
        <f t="shared" si="32"/>
        <v>6</v>
      </c>
      <c r="AQ28" s="20">
        <f t="shared" si="64"/>
        <v>42512</v>
      </c>
      <c r="AR28" s="16" t="str">
        <f t="shared" si="33"/>
        <v>So 22</v>
      </c>
      <c r="AS28" s="17">
        <f t="shared" si="34"/>
        <v>0</v>
      </c>
      <c r="AT28" s="17">
        <f t="shared" si="65"/>
        <v>45</v>
      </c>
      <c r="AU28" s="17" t="str">
        <f t="shared" si="35"/>
        <v/>
      </c>
      <c r="AV28" s="17" t="str">
        <f t="shared" si="36"/>
        <v/>
      </c>
      <c r="AW28" s="17" t="str">
        <f t="shared" si="37"/>
        <v/>
      </c>
      <c r="AX28" s="18" t="str">
        <f t="shared" si="4"/>
        <v/>
      </c>
      <c r="AY28" s="19">
        <f t="shared" si="38"/>
        <v>2</v>
      </c>
      <c r="AZ28" s="20">
        <f t="shared" si="69"/>
        <v>42543</v>
      </c>
      <c r="BA28" s="16" t="str">
        <f t="shared" si="39"/>
        <v>Mi 22</v>
      </c>
      <c r="BB28" s="17">
        <f t="shared" si="40"/>
        <v>1</v>
      </c>
      <c r="BC28" s="17">
        <f t="shared" si="66"/>
        <v>56</v>
      </c>
      <c r="BD28" s="17">
        <f t="shared" si="41"/>
        <v>56</v>
      </c>
      <c r="BE28" s="17" t="str">
        <f t="shared" si="42"/>
        <v/>
      </c>
      <c r="BF28" s="17" t="str">
        <f t="shared" si="43"/>
        <v/>
      </c>
      <c r="BG28" s="18" t="str">
        <f t="shared" si="5"/>
        <v/>
      </c>
      <c r="BH28" s="19">
        <f t="shared" si="44"/>
        <v>4</v>
      </c>
      <c r="BI28" s="20">
        <f t="shared" si="70"/>
        <v>42573</v>
      </c>
      <c r="BJ28" s="16" t="str">
        <f t="shared" si="45"/>
        <v>Fr 22</v>
      </c>
      <c r="BK28" s="17">
        <f t="shared" si="46"/>
        <v>0</v>
      </c>
      <c r="BL28" s="17">
        <f t="shared" si="67"/>
        <v>67</v>
      </c>
      <c r="BM28" s="17" t="str">
        <f t="shared" si="47"/>
        <v/>
      </c>
      <c r="BN28" s="17" t="str">
        <f t="shared" si="48"/>
        <v/>
      </c>
      <c r="BO28" s="17" t="str">
        <f t="shared" si="49"/>
        <v>-</v>
      </c>
      <c r="BP28" s="18" t="str">
        <f t="shared" si="6"/>
        <v>-</v>
      </c>
      <c r="BQ28" s="19">
        <f t="shared" si="50"/>
        <v>0</v>
      </c>
      <c r="BR28" s="20">
        <f t="shared" si="71"/>
        <v>42604</v>
      </c>
      <c r="BS28" s="16" t="str">
        <f t="shared" si="51"/>
        <v>Mo 22</v>
      </c>
      <c r="BT28" s="17">
        <f t="shared" si="52"/>
        <v>0</v>
      </c>
      <c r="BU28" s="17">
        <f t="shared" si="68"/>
        <v>67</v>
      </c>
      <c r="BV28" s="17" t="str">
        <f t="shared" si="53"/>
        <v/>
      </c>
      <c r="BW28" s="17" t="str">
        <f t="shared" si="54"/>
        <v/>
      </c>
      <c r="BX28" s="17" t="str">
        <f t="shared" si="55"/>
        <v>-</v>
      </c>
      <c r="BY28" s="18" t="str">
        <f t="shared" si="7"/>
        <v>-</v>
      </c>
    </row>
    <row r="29" spans="1:77" ht="21" customHeight="1" x14ac:dyDescent="0.2">
      <c r="F29">
        <f t="shared" si="8"/>
        <v>5</v>
      </c>
      <c r="G29" s="13">
        <f t="shared" si="56"/>
        <v>42392</v>
      </c>
      <c r="H29" s="16" t="str">
        <f t="shared" si="9"/>
        <v>Sa 23</v>
      </c>
      <c r="I29" s="17">
        <f t="shared" si="10"/>
        <v>0</v>
      </c>
      <c r="J29" s="17">
        <f t="shared" si="57"/>
        <v>6</v>
      </c>
      <c r="K29" s="17" t="str">
        <f t="shared" si="11"/>
        <v/>
      </c>
      <c r="L29" s="17" t="str">
        <f t="shared" si="0"/>
        <v/>
      </c>
      <c r="M29" s="17" t="str">
        <f t="shared" si="12"/>
        <v/>
      </c>
      <c r="N29" s="18" t="str">
        <f t="shared" si="13"/>
        <v/>
      </c>
      <c r="O29" s="19">
        <f t="shared" si="14"/>
        <v>1</v>
      </c>
      <c r="P29" s="20">
        <f t="shared" si="58"/>
        <v>42423</v>
      </c>
      <c r="Q29" s="16" t="str">
        <f t="shared" si="15"/>
        <v>Di 23</v>
      </c>
      <c r="R29" s="17">
        <f t="shared" si="16"/>
        <v>0</v>
      </c>
      <c r="S29" s="17">
        <f t="shared" si="59"/>
        <v>16</v>
      </c>
      <c r="T29" s="17" t="str">
        <f t="shared" si="17"/>
        <v/>
      </c>
      <c r="U29" s="17" t="str">
        <f t="shared" si="18"/>
        <v/>
      </c>
      <c r="V29" s="17" t="str">
        <f t="shared" si="19"/>
        <v/>
      </c>
      <c r="W29" s="18" t="str">
        <f t="shared" si="1"/>
        <v/>
      </c>
      <c r="X29" s="19">
        <f t="shared" si="20"/>
        <v>2</v>
      </c>
      <c r="Y29" s="20">
        <f t="shared" si="60"/>
        <v>42452</v>
      </c>
      <c r="Z29" s="16" t="str">
        <f t="shared" si="21"/>
        <v>Mi 23</v>
      </c>
      <c r="AA29" s="17">
        <f t="shared" si="22"/>
        <v>0</v>
      </c>
      <c r="AB29" s="17">
        <f t="shared" si="61"/>
        <v>26</v>
      </c>
      <c r="AC29" s="17" t="str">
        <f t="shared" si="23"/>
        <v/>
      </c>
      <c r="AD29" s="17" t="str">
        <f t="shared" si="24"/>
        <v>Osterferien</v>
      </c>
      <c r="AE29" s="17" t="str">
        <f t="shared" si="25"/>
        <v/>
      </c>
      <c r="AF29" s="18" t="str">
        <f t="shared" si="2"/>
        <v>Osterferien</v>
      </c>
      <c r="AG29" s="19">
        <f t="shared" si="26"/>
        <v>5</v>
      </c>
      <c r="AH29" s="20">
        <f t="shared" si="62"/>
        <v>42483</v>
      </c>
      <c r="AI29" s="16" t="str">
        <f t="shared" si="27"/>
        <v>Sa 23</v>
      </c>
      <c r="AJ29" s="17">
        <f t="shared" si="28"/>
        <v>0</v>
      </c>
      <c r="AK29" s="17">
        <f t="shared" si="63"/>
        <v>35</v>
      </c>
      <c r="AL29" s="17" t="str">
        <f t="shared" si="29"/>
        <v/>
      </c>
      <c r="AM29" s="17" t="str">
        <f t="shared" si="30"/>
        <v/>
      </c>
      <c r="AN29" s="17" t="str">
        <f t="shared" si="31"/>
        <v/>
      </c>
      <c r="AO29" s="18" t="str">
        <f t="shared" si="3"/>
        <v/>
      </c>
      <c r="AP29" s="19">
        <f t="shared" si="32"/>
        <v>0</v>
      </c>
      <c r="AQ29" s="20">
        <f t="shared" si="64"/>
        <v>42513</v>
      </c>
      <c r="AR29" s="16" t="str">
        <f t="shared" si="33"/>
        <v>Mo 23</v>
      </c>
      <c r="AS29" s="17">
        <f t="shared" si="34"/>
        <v>0</v>
      </c>
      <c r="AT29" s="17">
        <f t="shared" si="65"/>
        <v>45</v>
      </c>
      <c r="AU29" s="17" t="str">
        <f t="shared" si="35"/>
        <v/>
      </c>
      <c r="AV29" s="17" t="str">
        <f t="shared" si="36"/>
        <v/>
      </c>
      <c r="AW29" s="17" t="str">
        <f t="shared" si="37"/>
        <v/>
      </c>
      <c r="AX29" s="18" t="str">
        <f t="shared" si="4"/>
        <v/>
      </c>
      <c r="AY29" s="19">
        <f t="shared" si="38"/>
        <v>3</v>
      </c>
      <c r="AZ29" s="20">
        <f t="shared" si="69"/>
        <v>42544</v>
      </c>
      <c r="BA29" s="16" t="str">
        <f t="shared" si="39"/>
        <v>Do 23</v>
      </c>
      <c r="BB29" s="17">
        <f t="shared" si="40"/>
        <v>0</v>
      </c>
      <c r="BC29" s="17">
        <f t="shared" si="66"/>
        <v>56</v>
      </c>
      <c r="BD29" s="17" t="str">
        <f t="shared" si="41"/>
        <v/>
      </c>
      <c r="BE29" s="17" t="str">
        <f t="shared" si="42"/>
        <v/>
      </c>
      <c r="BF29" s="17" t="str">
        <f t="shared" si="43"/>
        <v/>
      </c>
      <c r="BG29" s="18" t="str">
        <f t="shared" si="5"/>
        <v/>
      </c>
      <c r="BH29" s="19">
        <f t="shared" si="44"/>
        <v>5</v>
      </c>
      <c r="BI29" s="20">
        <f t="shared" si="70"/>
        <v>42574</v>
      </c>
      <c r="BJ29" s="16" t="str">
        <f t="shared" si="45"/>
        <v>Sa 23</v>
      </c>
      <c r="BK29" s="17">
        <f t="shared" si="46"/>
        <v>0</v>
      </c>
      <c r="BL29" s="17">
        <f t="shared" si="67"/>
        <v>67</v>
      </c>
      <c r="BM29" s="17" t="str">
        <f t="shared" si="47"/>
        <v/>
      </c>
      <c r="BN29" s="17" t="str">
        <f t="shared" si="48"/>
        <v/>
      </c>
      <c r="BO29" s="17" t="str">
        <f t="shared" si="49"/>
        <v>-</v>
      </c>
      <c r="BP29" s="18" t="str">
        <f t="shared" si="6"/>
        <v>-</v>
      </c>
      <c r="BQ29" s="19">
        <f t="shared" si="50"/>
        <v>1</v>
      </c>
      <c r="BR29" s="20">
        <f t="shared" si="71"/>
        <v>42605</v>
      </c>
      <c r="BS29" s="16" t="str">
        <f t="shared" si="51"/>
        <v>Di 23</v>
      </c>
      <c r="BT29" s="17">
        <f t="shared" si="52"/>
        <v>0</v>
      </c>
      <c r="BU29" s="17">
        <f t="shared" si="68"/>
        <v>67</v>
      </c>
      <c r="BV29" s="17" t="str">
        <f t="shared" si="53"/>
        <v/>
      </c>
      <c r="BW29" s="17" t="str">
        <f t="shared" si="54"/>
        <v/>
      </c>
      <c r="BX29" s="17" t="str">
        <f t="shared" si="55"/>
        <v>-</v>
      </c>
      <c r="BY29" s="18" t="str">
        <f t="shared" si="7"/>
        <v>-</v>
      </c>
    </row>
    <row r="30" spans="1:77" ht="21" customHeight="1" x14ac:dyDescent="0.2">
      <c r="F30">
        <f t="shared" si="8"/>
        <v>6</v>
      </c>
      <c r="G30" s="13">
        <f t="shared" si="56"/>
        <v>42393</v>
      </c>
      <c r="H30" s="16" t="str">
        <f t="shared" si="9"/>
        <v>So 24</v>
      </c>
      <c r="I30" s="17">
        <f t="shared" si="10"/>
        <v>0</v>
      </c>
      <c r="J30" s="17">
        <f t="shared" si="57"/>
        <v>6</v>
      </c>
      <c r="K30" s="17" t="str">
        <f t="shared" si="11"/>
        <v/>
      </c>
      <c r="L30" s="17" t="str">
        <f t="shared" si="0"/>
        <v/>
      </c>
      <c r="M30" s="17" t="str">
        <f t="shared" si="12"/>
        <v/>
      </c>
      <c r="N30" s="18" t="str">
        <f t="shared" si="13"/>
        <v/>
      </c>
      <c r="O30" s="19">
        <f t="shared" si="14"/>
        <v>2</v>
      </c>
      <c r="P30" s="20">
        <f t="shared" si="58"/>
        <v>42424</v>
      </c>
      <c r="Q30" s="16" t="str">
        <f t="shared" si="15"/>
        <v>Mi 24</v>
      </c>
      <c r="R30" s="17">
        <f t="shared" si="16"/>
        <v>1</v>
      </c>
      <c r="S30" s="17">
        <f t="shared" si="59"/>
        <v>17</v>
      </c>
      <c r="T30" s="17">
        <f t="shared" si="17"/>
        <v>17</v>
      </c>
      <c r="U30" s="17" t="str">
        <f t="shared" si="18"/>
        <v/>
      </c>
      <c r="V30" s="17" t="str">
        <f t="shared" si="19"/>
        <v/>
      </c>
      <c r="W30" s="18" t="str">
        <f t="shared" si="1"/>
        <v/>
      </c>
      <c r="X30" s="19">
        <f t="shared" si="20"/>
        <v>3</v>
      </c>
      <c r="Y30" s="20">
        <f t="shared" si="60"/>
        <v>42453</v>
      </c>
      <c r="Z30" s="16" t="str">
        <f t="shared" si="21"/>
        <v>Do 24</v>
      </c>
      <c r="AA30" s="17">
        <f t="shared" si="22"/>
        <v>0</v>
      </c>
      <c r="AB30" s="17">
        <f t="shared" si="61"/>
        <v>26</v>
      </c>
      <c r="AC30" s="17" t="str">
        <f t="shared" si="23"/>
        <v/>
      </c>
      <c r="AD30" s="17" t="str">
        <f t="shared" si="24"/>
        <v>Osterferien</v>
      </c>
      <c r="AE30" s="17" t="str">
        <f t="shared" si="25"/>
        <v/>
      </c>
      <c r="AF30" s="18" t="str">
        <f t="shared" si="2"/>
        <v>Osterferien</v>
      </c>
      <c r="AG30" s="19">
        <f t="shared" si="26"/>
        <v>6</v>
      </c>
      <c r="AH30" s="20">
        <f t="shared" si="62"/>
        <v>42484</v>
      </c>
      <c r="AI30" s="16" t="str">
        <f t="shared" si="27"/>
        <v>So 24</v>
      </c>
      <c r="AJ30" s="17">
        <f t="shared" si="28"/>
        <v>0</v>
      </c>
      <c r="AK30" s="17">
        <f t="shared" si="63"/>
        <v>35</v>
      </c>
      <c r="AL30" s="17" t="str">
        <f t="shared" si="29"/>
        <v/>
      </c>
      <c r="AM30" s="17" t="str">
        <f t="shared" si="30"/>
        <v/>
      </c>
      <c r="AN30" s="17" t="str">
        <f t="shared" si="31"/>
        <v/>
      </c>
      <c r="AO30" s="18" t="str">
        <f t="shared" si="3"/>
        <v/>
      </c>
      <c r="AP30" s="19">
        <f t="shared" si="32"/>
        <v>1</v>
      </c>
      <c r="AQ30" s="20">
        <f t="shared" si="64"/>
        <v>42514</v>
      </c>
      <c r="AR30" s="16" t="str">
        <f t="shared" si="33"/>
        <v>Di 24</v>
      </c>
      <c r="AS30" s="17">
        <f t="shared" si="34"/>
        <v>0</v>
      </c>
      <c r="AT30" s="17">
        <f t="shared" si="65"/>
        <v>45</v>
      </c>
      <c r="AU30" s="17" t="str">
        <f t="shared" si="35"/>
        <v/>
      </c>
      <c r="AV30" s="17" t="str">
        <f t="shared" si="36"/>
        <v/>
      </c>
      <c r="AW30" s="17" t="str">
        <f t="shared" si="37"/>
        <v/>
      </c>
      <c r="AX30" s="18" t="str">
        <f t="shared" si="4"/>
        <v/>
      </c>
      <c r="AY30" s="19">
        <f t="shared" si="38"/>
        <v>4</v>
      </c>
      <c r="AZ30" s="20">
        <f t="shared" si="69"/>
        <v>42545</v>
      </c>
      <c r="BA30" s="16" t="str">
        <f t="shared" si="39"/>
        <v>Fr 24</v>
      </c>
      <c r="BB30" s="17">
        <f t="shared" si="40"/>
        <v>2</v>
      </c>
      <c r="BC30" s="17">
        <f t="shared" si="66"/>
        <v>58</v>
      </c>
      <c r="BD30" s="17" t="str">
        <f t="shared" si="41"/>
        <v>57+58</v>
      </c>
      <c r="BE30" s="17" t="str">
        <f t="shared" si="42"/>
        <v/>
      </c>
      <c r="BF30" s="17" t="str">
        <f t="shared" si="43"/>
        <v/>
      </c>
      <c r="BG30" s="18" t="str">
        <f t="shared" si="5"/>
        <v/>
      </c>
      <c r="BH30" s="19">
        <f t="shared" si="44"/>
        <v>6</v>
      </c>
      <c r="BI30" s="20">
        <f t="shared" si="70"/>
        <v>42575</v>
      </c>
      <c r="BJ30" s="16" t="str">
        <f t="shared" si="45"/>
        <v>So 24</v>
      </c>
      <c r="BK30" s="17">
        <f t="shared" si="46"/>
        <v>0</v>
      </c>
      <c r="BL30" s="17">
        <f t="shared" si="67"/>
        <v>67</v>
      </c>
      <c r="BM30" s="17" t="str">
        <f t="shared" si="47"/>
        <v/>
      </c>
      <c r="BN30" s="17" t="str">
        <f t="shared" si="48"/>
        <v/>
      </c>
      <c r="BO30" s="17" t="str">
        <f t="shared" si="49"/>
        <v>-</v>
      </c>
      <c r="BP30" s="18" t="str">
        <f t="shared" si="6"/>
        <v>-</v>
      </c>
      <c r="BQ30" s="19">
        <f t="shared" si="50"/>
        <v>2</v>
      </c>
      <c r="BR30" s="20">
        <f t="shared" si="71"/>
        <v>42606</v>
      </c>
      <c r="BS30" s="16" t="str">
        <f t="shared" si="51"/>
        <v>Mi 24</v>
      </c>
      <c r="BT30" s="17">
        <f t="shared" si="52"/>
        <v>0</v>
      </c>
      <c r="BU30" s="17">
        <f t="shared" si="68"/>
        <v>67</v>
      </c>
      <c r="BV30" s="17" t="str">
        <f t="shared" si="53"/>
        <v/>
      </c>
      <c r="BW30" s="17" t="str">
        <f t="shared" si="54"/>
        <v/>
      </c>
      <c r="BX30" s="17" t="str">
        <f t="shared" si="55"/>
        <v>-</v>
      </c>
      <c r="BY30" s="18" t="str">
        <f t="shared" si="7"/>
        <v>-</v>
      </c>
    </row>
    <row r="31" spans="1:77" ht="21" customHeight="1" x14ac:dyDescent="0.2">
      <c r="F31">
        <f t="shared" si="8"/>
        <v>0</v>
      </c>
      <c r="G31" s="13">
        <f>G30+1</f>
        <v>42394</v>
      </c>
      <c r="H31" s="16" t="str">
        <f t="shared" si="9"/>
        <v>Mo 25</v>
      </c>
      <c r="I31" s="17">
        <f t="shared" si="10"/>
        <v>0</v>
      </c>
      <c r="J31" s="17">
        <f t="shared" si="57"/>
        <v>6</v>
      </c>
      <c r="K31" s="17" t="str">
        <f t="shared" si="11"/>
        <v/>
      </c>
      <c r="L31" s="17" t="str">
        <f t="shared" si="0"/>
        <v/>
      </c>
      <c r="M31" s="17" t="str">
        <f t="shared" si="12"/>
        <v/>
      </c>
      <c r="N31" s="18" t="str">
        <f t="shared" si="13"/>
        <v/>
      </c>
      <c r="O31" s="19">
        <f t="shared" si="14"/>
        <v>3</v>
      </c>
      <c r="P31" s="20">
        <f t="shared" si="58"/>
        <v>42425</v>
      </c>
      <c r="Q31" s="16" t="str">
        <f t="shared" si="15"/>
        <v>Do 25</v>
      </c>
      <c r="R31" s="17">
        <f t="shared" si="16"/>
        <v>0</v>
      </c>
      <c r="S31" s="17">
        <f t="shared" si="59"/>
        <v>17</v>
      </c>
      <c r="T31" s="17" t="str">
        <f t="shared" si="17"/>
        <v/>
      </c>
      <c r="U31" s="17" t="str">
        <f t="shared" si="18"/>
        <v/>
      </c>
      <c r="V31" s="17" t="str">
        <f t="shared" si="19"/>
        <v/>
      </c>
      <c r="W31" s="18" t="str">
        <f t="shared" si="1"/>
        <v/>
      </c>
      <c r="X31" s="19">
        <f t="shared" si="20"/>
        <v>4</v>
      </c>
      <c r="Y31" s="20">
        <f t="shared" si="60"/>
        <v>42454</v>
      </c>
      <c r="Z31" s="16" t="str">
        <f t="shared" si="21"/>
        <v>Fr 25</v>
      </c>
      <c r="AA31" s="17">
        <f t="shared" si="22"/>
        <v>0</v>
      </c>
      <c r="AB31" s="17">
        <f t="shared" si="61"/>
        <v>26</v>
      </c>
      <c r="AC31" s="17" t="str">
        <f t="shared" si="23"/>
        <v/>
      </c>
      <c r="AD31" s="17" t="str">
        <f t="shared" si="24"/>
        <v>Osterferien</v>
      </c>
      <c r="AE31" s="17" t="str">
        <f t="shared" si="25"/>
        <v/>
      </c>
      <c r="AF31" s="18" t="str">
        <f t="shared" si="2"/>
        <v>Osterferien</v>
      </c>
      <c r="AG31" s="19">
        <f t="shared" si="26"/>
        <v>0</v>
      </c>
      <c r="AH31" s="20">
        <f t="shared" si="62"/>
        <v>42485</v>
      </c>
      <c r="AI31" s="16" t="str">
        <f t="shared" si="27"/>
        <v>Mo 25</v>
      </c>
      <c r="AJ31" s="17">
        <f t="shared" si="28"/>
        <v>0</v>
      </c>
      <c r="AK31" s="17">
        <f t="shared" si="63"/>
        <v>35</v>
      </c>
      <c r="AL31" s="17" t="str">
        <f t="shared" si="29"/>
        <v/>
      </c>
      <c r="AM31" s="17" t="str">
        <f t="shared" si="30"/>
        <v/>
      </c>
      <c r="AN31" s="17" t="str">
        <f t="shared" si="31"/>
        <v/>
      </c>
      <c r="AO31" s="18" t="str">
        <f t="shared" si="3"/>
        <v/>
      </c>
      <c r="AP31" s="19">
        <f t="shared" si="32"/>
        <v>2</v>
      </c>
      <c r="AQ31" s="20">
        <f t="shared" si="64"/>
        <v>42515</v>
      </c>
      <c r="AR31" s="16" t="str">
        <f t="shared" si="33"/>
        <v>Mi 25</v>
      </c>
      <c r="AS31" s="17">
        <f t="shared" si="34"/>
        <v>1</v>
      </c>
      <c r="AT31" s="17">
        <f t="shared" si="65"/>
        <v>46</v>
      </c>
      <c r="AU31" s="17">
        <f t="shared" si="35"/>
        <v>46</v>
      </c>
      <c r="AV31" s="17" t="str">
        <f t="shared" si="36"/>
        <v/>
      </c>
      <c r="AW31" s="17" t="str">
        <f t="shared" si="37"/>
        <v/>
      </c>
      <c r="AX31" s="18" t="str">
        <f t="shared" si="4"/>
        <v/>
      </c>
      <c r="AY31" s="19">
        <f t="shared" si="38"/>
        <v>5</v>
      </c>
      <c r="AZ31" s="20">
        <f t="shared" si="69"/>
        <v>42546</v>
      </c>
      <c r="BA31" s="16" t="str">
        <f t="shared" si="39"/>
        <v>Sa 25</v>
      </c>
      <c r="BB31" s="17">
        <f t="shared" si="40"/>
        <v>0</v>
      </c>
      <c r="BC31" s="17">
        <f t="shared" si="66"/>
        <v>58</v>
      </c>
      <c r="BD31" s="17" t="str">
        <f t="shared" si="41"/>
        <v/>
      </c>
      <c r="BE31" s="17" t="str">
        <f t="shared" si="42"/>
        <v/>
      </c>
      <c r="BF31" s="17" t="str">
        <f t="shared" si="43"/>
        <v/>
      </c>
      <c r="BG31" s="18" t="str">
        <f t="shared" si="5"/>
        <v/>
      </c>
      <c r="BH31" s="19">
        <f t="shared" si="44"/>
        <v>0</v>
      </c>
      <c r="BI31" s="20">
        <f t="shared" si="70"/>
        <v>42576</v>
      </c>
      <c r="BJ31" s="16" t="str">
        <f t="shared" si="45"/>
        <v>Mo 25</v>
      </c>
      <c r="BK31" s="17">
        <f t="shared" si="46"/>
        <v>0</v>
      </c>
      <c r="BL31" s="17">
        <f t="shared" si="67"/>
        <v>67</v>
      </c>
      <c r="BM31" s="17" t="str">
        <f t="shared" si="47"/>
        <v/>
      </c>
      <c r="BN31" s="17" t="str">
        <f t="shared" si="48"/>
        <v/>
      </c>
      <c r="BO31" s="17" t="str">
        <f t="shared" si="49"/>
        <v>-</v>
      </c>
      <c r="BP31" s="18" t="str">
        <f t="shared" si="6"/>
        <v>-</v>
      </c>
      <c r="BQ31" s="19">
        <f t="shared" si="50"/>
        <v>3</v>
      </c>
      <c r="BR31" s="20">
        <f t="shared" si="71"/>
        <v>42607</v>
      </c>
      <c r="BS31" s="16" t="str">
        <f t="shared" si="51"/>
        <v>Do 25</v>
      </c>
      <c r="BT31" s="17">
        <f t="shared" si="52"/>
        <v>0</v>
      </c>
      <c r="BU31" s="17">
        <f t="shared" si="68"/>
        <v>67</v>
      </c>
      <c r="BV31" s="17" t="str">
        <f t="shared" si="53"/>
        <v/>
      </c>
      <c r="BW31" s="17" t="str">
        <f t="shared" si="54"/>
        <v/>
      </c>
      <c r="BX31" s="17" t="str">
        <f t="shared" si="55"/>
        <v>-</v>
      </c>
      <c r="BY31" s="18" t="str">
        <f t="shared" si="7"/>
        <v>-</v>
      </c>
    </row>
    <row r="32" spans="1:77" ht="21" customHeight="1" x14ac:dyDescent="0.2">
      <c r="F32">
        <f t="shared" si="8"/>
        <v>1</v>
      </c>
      <c r="G32" s="13">
        <f t="shared" si="56"/>
        <v>42395</v>
      </c>
      <c r="H32" s="16" t="str">
        <f t="shared" si="9"/>
        <v>Di 26</v>
      </c>
      <c r="I32" s="17">
        <f t="shared" si="10"/>
        <v>0</v>
      </c>
      <c r="J32" s="17">
        <f t="shared" si="57"/>
        <v>6</v>
      </c>
      <c r="K32" s="17" t="str">
        <f t="shared" si="11"/>
        <v/>
      </c>
      <c r="L32" s="17" t="str">
        <f t="shared" si="0"/>
        <v/>
      </c>
      <c r="M32" s="17" t="str">
        <f t="shared" si="12"/>
        <v/>
      </c>
      <c r="N32" s="18" t="str">
        <f t="shared" si="13"/>
        <v/>
      </c>
      <c r="O32" s="19">
        <f t="shared" si="14"/>
        <v>4</v>
      </c>
      <c r="P32" s="20">
        <f t="shared" si="58"/>
        <v>42426</v>
      </c>
      <c r="Q32" s="16" t="str">
        <f t="shared" si="15"/>
        <v>Fr 26</v>
      </c>
      <c r="R32" s="17">
        <f t="shared" si="16"/>
        <v>2</v>
      </c>
      <c r="S32" s="17">
        <f t="shared" si="59"/>
        <v>19</v>
      </c>
      <c r="T32" s="17" t="str">
        <f t="shared" si="17"/>
        <v>18+19</v>
      </c>
      <c r="U32" s="17" t="str">
        <f t="shared" si="18"/>
        <v/>
      </c>
      <c r="V32" s="17" t="str">
        <f t="shared" si="19"/>
        <v/>
      </c>
      <c r="W32" s="18" t="str">
        <f t="shared" si="1"/>
        <v/>
      </c>
      <c r="X32" s="19">
        <f t="shared" si="20"/>
        <v>5</v>
      </c>
      <c r="Y32" s="20">
        <f t="shared" si="60"/>
        <v>42455</v>
      </c>
      <c r="Z32" s="16" t="str">
        <f t="shared" si="21"/>
        <v>Sa 26</v>
      </c>
      <c r="AA32" s="17">
        <f t="shared" si="22"/>
        <v>0</v>
      </c>
      <c r="AB32" s="17">
        <f t="shared" si="61"/>
        <v>26</v>
      </c>
      <c r="AC32" s="17" t="str">
        <f t="shared" si="23"/>
        <v/>
      </c>
      <c r="AD32" s="17" t="str">
        <f t="shared" si="24"/>
        <v>Osterferien</v>
      </c>
      <c r="AE32" s="17" t="str">
        <f t="shared" si="25"/>
        <v/>
      </c>
      <c r="AF32" s="18" t="str">
        <f t="shared" si="2"/>
        <v>Osterferien</v>
      </c>
      <c r="AG32" s="19">
        <f t="shared" si="26"/>
        <v>1</v>
      </c>
      <c r="AH32" s="20">
        <f t="shared" si="62"/>
        <v>42486</v>
      </c>
      <c r="AI32" s="16" t="str">
        <f t="shared" si="27"/>
        <v>Di 26</v>
      </c>
      <c r="AJ32" s="17">
        <f t="shared" si="28"/>
        <v>0</v>
      </c>
      <c r="AK32" s="17">
        <f t="shared" si="63"/>
        <v>35</v>
      </c>
      <c r="AL32" s="17" t="str">
        <f t="shared" si="29"/>
        <v/>
      </c>
      <c r="AM32" s="17" t="str">
        <f t="shared" si="30"/>
        <v/>
      </c>
      <c r="AN32" s="17" t="str">
        <f t="shared" si="31"/>
        <v/>
      </c>
      <c r="AO32" s="18" t="str">
        <f t="shared" si="3"/>
        <v/>
      </c>
      <c r="AP32" s="19">
        <f t="shared" si="32"/>
        <v>3</v>
      </c>
      <c r="AQ32" s="20">
        <f t="shared" si="64"/>
        <v>42516</v>
      </c>
      <c r="AR32" s="16" t="str">
        <f t="shared" si="33"/>
        <v>Do 26</v>
      </c>
      <c r="AS32" s="17">
        <f t="shared" si="34"/>
        <v>0</v>
      </c>
      <c r="AT32" s="17">
        <f t="shared" si="65"/>
        <v>46</v>
      </c>
      <c r="AU32" s="17" t="str">
        <f t="shared" si="35"/>
        <v/>
      </c>
      <c r="AV32" s="17" t="str">
        <f t="shared" si="36"/>
        <v>Fronleichnam</v>
      </c>
      <c r="AW32" s="17" t="str">
        <f t="shared" si="37"/>
        <v/>
      </c>
      <c r="AX32" s="18" t="str">
        <f t="shared" si="4"/>
        <v>Fronleichnam</v>
      </c>
      <c r="AY32" s="19">
        <f t="shared" si="38"/>
        <v>6</v>
      </c>
      <c r="AZ32" s="20">
        <f t="shared" si="69"/>
        <v>42547</v>
      </c>
      <c r="BA32" s="16" t="str">
        <f t="shared" si="39"/>
        <v>So 26</v>
      </c>
      <c r="BB32" s="17">
        <f t="shared" si="40"/>
        <v>0</v>
      </c>
      <c r="BC32" s="17">
        <f t="shared" si="66"/>
        <v>58</v>
      </c>
      <c r="BD32" s="17" t="str">
        <f t="shared" si="41"/>
        <v/>
      </c>
      <c r="BE32" s="17" t="str">
        <f t="shared" si="42"/>
        <v/>
      </c>
      <c r="BF32" s="17" t="str">
        <f t="shared" si="43"/>
        <v/>
      </c>
      <c r="BG32" s="18" t="str">
        <f t="shared" si="5"/>
        <v/>
      </c>
      <c r="BH32" s="19">
        <f t="shared" si="44"/>
        <v>1</v>
      </c>
      <c r="BI32" s="20">
        <f t="shared" si="70"/>
        <v>42577</v>
      </c>
      <c r="BJ32" s="16" t="str">
        <f t="shared" si="45"/>
        <v>Di 26</v>
      </c>
      <c r="BK32" s="17">
        <f t="shared" si="46"/>
        <v>0</v>
      </c>
      <c r="BL32" s="17">
        <f t="shared" si="67"/>
        <v>67</v>
      </c>
      <c r="BM32" s="17" t="str">
        <f t="shared" si="47"/>
        <v/>
      </c>
      <c r="BN32" s="17" t="str">
        <f t="shared" si="48"/>
        <v/>
      </c>
      <c r="BO32" s="17" t="str">
        <f t="shared" si="49"/>
        <v>-</v>
      </c>
      <c r="BP32" s="18" t="str">
        <f t="shared" si="6"/>
        <v>-</v>
      </c>
      <c r="BQ32" s="19">
        <f t="shared" si="50"/>
        <v>4</v>
      </c>
      <c r="BR32" s="20">
        <f t="shared" si="71"/>
        <v>42608</v>
      </c>
      <c r="BS32" s="16" t="str">
        <f t="shared" si="51"/>
        <v>Fr 26</v>
      </c>
      <c r="BT32" s="17">
        <f t="shared" si="52"/>
        <v>0</v>
      </c>
      <c r="BU32" s="17">
        <f t="shared" si="68"/>
        <v>67</v>
      </c>
      <c r="BV32" s="17" t="str">
        <f t="shared" si="53"/>
        <v/>
      </c>
      <c r="BW32" s="17" t="str">
        <f t="shared" si="54"/>
        <v/>
      </c>
      <c r="BX32" s="17" t="str">
        <f t="shared" si="55"/>
        <v>-</v>
      </c>
      <c r="BY32" s="18" t="str">
        <f t="shared" si="7"/>
        <v>-</v>
      </c>
    </row>
    <row r="33" spans="6:77" ht="21" customHeight="1" x14ac:dyDescent="0.2">
      <c r="F33">
        <f t="shared" si="8"/>
        <v>2</v>
      </c>
      <c r="G33" s="13">
        <f t="shared" si="56"/>
        <v>42396</v>
      </c>
      <c r="H33" s="16" t="str">
        <f t="shared" si="9"/>
        <v>Mi 27</v>
      </c>
      <c r="I33" s="17">
        <f t="shared" si="10"/>
        <v>1</v>
      </c>
      <c r="J33" s="17">
        <f t="shared" si="57"/>
        <v>7</v>
      </c>
      <c r="K33" s="17">
        <f t="shared" si="11"/>
        <v>7</v>
      </c>
      <c r="L33" s="17" t="str">
        <f t="shared" si="0"/>
        <v/>
      </c>
      <c r="M33" s="17" t="str">
        <f t="shared" si="12"/>
        <v/>
      </c>
      <c r="N33" s="18" t="str">
        <f t="shared" si="13"/>
        <v/>
      </c>
      <c r="O33" s="19">
        <f t="shared" si="14"/>
        <v>5</v>
      </c>
      <c r="P33" s="20">
        <f t="shared" si="58"/>
        <v>42427</v>
      </c>
      <c r="Q33" s="16" t="str">
        <f t="shared" si="15"/>
        <v>Sa 27</v>
      </c>
      <c r="R33" s="17">
        <f t="shared" si="16"/>
        <v>0</v>
      </c>
      <c r="S33" s="17">
        <f t="shared" si="59"/>
        <v>19</v>
      </c>
      <c r="T33" s="17" t="str">
        <f t="shared" si="17"/>
        <v/>
      </c>
      <c r="U33" s="17" t="str">
        <f t="shared" si="18"/>
        <v/>
      </c>
      <c r="V33" s="17" t="str">
        <f t="shared" si="19"/>
        <v/>
      </c>
      <c r="W33" s="18" t="str">
        <f t="shared" si="1"/>
        <v/>
      </c>
      <c r="X33" s="19">
        <f t="shared" si="20"/>
        <v>6</v>
      </c>
      <c r="Y33" s="20">
        <f t="shared" si="60"/>
        <v>42456</v>
      </c>
      <c r="Z33" s="16" t="str">
        <f t="shared" si="21"/>
        <v>So 27</v>
      </c>
      <c r="AA33" s="17">
        <f t="shared" si="22"/>
        <v>0</v>
      </c>
      <c r="AB33" s="17">
        <f t="shared" si="61"/>
        <v>26</v>
      </c>
      <c r="AC33" s="17" t="str">
        <f t="shared" si="23"/>
        <v/>
      </c>
      <c r="AD33" s="17" t="str">
        <f t="shared" si="24"/>
        <v>Osterferien</v>
      </c>
      <c r="AE33" s="17" t="str">
        <f t="shared" si="25"/>
        <v/>
      </c>
      <c r="AF33" s="18" t="str">
        <f t="shared" si="2"/>
        <v>Osterferien</v>
      </c>
      <c r="AG33" s="19">
        <f t="shared" si="26"/>
        <v>2</v>
      </c>
      <c r="AH33" s="20">
        <f t="shared" si="62"/>
        <v>42487</v>
      </c>
      <c r="AI33" s="16" t="str">
        <f t="shared" si="27"/>
        <v>Mi 27</v>
      </c>
      <c r="AJ33" s="17">
        <f t="shared" si="28"/>
        <v>1</v>
      </c>
      <c r="AK33" s="17">
        <f t="shared" si="63"/>
        <v>36</v>
      </c>
      <c r="AL33" s="17">
        <f t="shared" si="29"/>
        <v>36</v>
      </c>
      <c r="AM33" s="17" t="str">
        <f t="shared" si="30"/>
        <v/>
      </c>
      <c r="AN33" s="17" t="str">
        <f t="shared" si="31"/>
        <v/>
      </c>
      <c r="AO33" s="18" t="str">
        <f t="shared" si="3"/>
        <v/>
      </c>
      <c r="AP33" s="19">
        <f t="shared" si="32"/>
        <v>4</v>
      </c>
      <c r="AQ33" s="20">
        <f t="shared" si="64"/>
        <v>42517</v>
      </c>
      <c r="AR33" s="16" t="str">
        <f t="shared" si="33"/>
        <v>Fr 27</v>
      </c>
      <c r="AS33" s="17">
        <f t="shared" si="34"/>
        <v>0</v>
      </c>
      <c r="AT33" s="17">
        <f t="shared" si="65"/>
        <v>46</v>
      </c>
      <c r="AU33" s="17" t="str">
        <f t="shared" si="35"/>
        <v/>
      </c>
      <c r="AV33" s="17" t="str">
        <f t="shared" si="36"/>
        <v>Fronleichnam</v>
      </c>
      <c r="AW33" s="17" t="str">
        <f t="shared" si="37"/>
        <v/>
      </c>
      <c r="AX33" s="18" t="str">
        <f t="shared" si="4"/>
        <v>Fronleichnam</v>
      </c>
      <c r="AY33" s="19">
        <f t="shared" si="38"/>
        <v>0</v>
      </c>
      <c r="AZ33" s="20">
        <f t="shared" si="69"/>
        <v>42548</v>
      </c>
      <c r="BA33" s="16" t="str">
        <f t="shared" si="39"/>
        <v>Mo 27</v>
      </c>
      <c r="BB33" s="17">
        <f t="shared" si="40"/>
        <v>0</v>
      </c>
      <c r="BC33" s="17">
        <f t="shared" si="66"/>
        <v>58</v>
      </c>
      <c r="BD33" s="17" t="str">
        <f t="shared" si="41"/>
        <v/>
      </c>
      <c r="BE33" s="17" t="str">
        <f t="shared" si="42"/>
        <v/>
      </c>
      <c r="BF33" s="17" t="str">
        <f t="shared" si="43"/>
        <v/>
      </c>
      <c r="BG33" s="18" t="str">
        <f t="shared" si="5"/>
        <v/>
      </c>
      <c r="BH33" s="19">
        <f t="shared" si="44"/>
        <v>2</v>
      </c>
      <c r="BI33" s="20">
        <f t="shared" si="70"/>
        <v>42578</v>
      </c>
      <c r="BJ33" s="16" t="str">
        <f t="shared" si="45"/>
        <v>Mi 27</v>
      </c>
      <c r="BK33" s="17">
        <f t="shared" si="46"/>
        <v>0</v>
      </c>
      <c r="BL33" s="17">
        <f t="shared" si="67"/>
        <v>67</v>
      </c>
      <c r="BM33" s="17" t="str">
        <f t="shared" si="47"/>
        <v/>
      </c>
      <c r="BN33" s="17" t="str">
        <f t="shared" si="48"/>
        <v/>
      </c>
      <c r="BO33" s="17" t="str">
        <f t="shared" si="49"/>
        <v>-</v>
      </c>
      <c r="BP33" s="18" t="str">
        <f t="shared" si="6"/>
        <v>-</v>
      </c>
      <c r="BQ33" s="19">
        <f t="shared" si="50"/>
        <v>5</v>
      </c>
      <c r="BR33" s="20">
        <f t="shared" si="71"/>
        <v>42609</v>
      </c>
      <c r="BS33" s="16" t="str">
        <f t="shared" si="51"/>
        <v>Sa 27</v>
      </c>
      <c r="BT33" s="17">
        <f t="shared" si="52"/>
        <v>0</v>
      </c>
      <c r="BU33" s="17">
        <f t="shared" si="68"/>
        <v>67</v>
      </c>
      <c r="BV33" s="17" t="str">
        <f t="shared" si="53"/>
        <v/>
      </c>
      <c r="BW33" s="17" t="str">
        <f t="shared" si="54"/>
        <v/>
      </c>
      <c r="BX33" s="17" t="str">
        <f t="shared" si="55"/>
        <v>-</v>
      </c>
      <c r="BY33" s="18" t="str">
        <f t="shared" si="7"/>
        <v>-</v>
      </c>
    </row>
    <row r="34" spans="6:77" ht="21" customHeight="1" x14ac:dyDescent="0.2">
      <c r="F34">
        <f t="shared" si="8"/>
        <v>3</v>
      </c>
      <c r="G34" s="13">
        <f t="shared" si="56"/>
        <v>42397</v>
      </c>
      <c r="H34" s="16" t="str">
        <f t="shared" si="9"/>
        <v>Do 28</v>
      </c>
      <c r="I34" s="17">
        <f t="shared" si="10"/>
        <v>0</v>
      </c>
      <c r="J34" s="17">
        <f t="shared" si="57"/>
        <v>7</v>
      </c>
      <c r="K34" s="17" t="str">
        <f t="shared" si="11"/>
        <v/>
      </c>
      <c r="L34" s="17" t="str">
        <f t="shared" si="0"/>
        <v/>
      </c>
      <c r="M34" s="17" t="str">
        <f t="shared" si="12"/>
        <v/>
      </c>
      <c r="N34" s="18" t="str">
        <f t="shared" si="13"/>
        <v/>
      </c>
      <c r="O34" s="19">
        <f t="shared" si="14"/>
        <v>6</v>
      </c>
      <c r="P34" s="20">
        <f t="shared" si="58"/>
        <v>42428</v>
      </c>
      <c r="Q34" s="16" t="str">
        <f t="shared" si="15"/>
        <v>So 28</v>
      </c>
      <c r="R34" s="17">
        <f t="shared" si="16"/>
        <v>0</v>
      </c>
      <c r="S34" s="17">
        <f t="shared" si="59"/>
        <v>19</v>
      </c>
      <c r="T34" s="17" t="str">
        <f t="shared" si="17"/>
        <v/>
      </c>
      <c r="U34" s="17" t="str">
        <f t="shared" si="18"/>
        <v/>
      </c>
      <c r="V34" s="17" t="str">
        <f t="shared" si="19"/>
        <v/>
      </c>
      <c r="W34" s="18" t="str">
        <f t="shared" si="1"/>
        <v/>
      </c>
      <c r="X34" s="19">
        <f t="shared" si="20"/>
        <v>0</v>
      </c>
      <c r="Y34" s="20">
        <f t="shared" si="60"/>
        <v>42457</v>
      </c>
      <c r="Z34" s="16" t="str">
        <f t="shared" si="21"/>
        <v>Mo 28</v>
      </c>
      <c r="AA34" s="17">
        <f t="shared" si="22"/>
        <v>0</v>
      </c>
      <c r="AB34" s="17">
        <f t="shared" si="61"/>
        <v>26</v>
      </c>
      <c r="AC34" s="17" t="str">
        <f t="shared" si="23"/>
        <v/>
      </c>
      <c r="AD34" s="17" t="str">
        <f t="shared" si="24"/>
        <v>Osterferien</v>
      </c>
      <c r="AE34" s="17" t="str">
        <f t="shared" si="25"/>
        <v/>
      </c>
      <c r="AF34" s="18" t="str">
        <f t="shared" si="2"/>
        <v>Osterferien</v>
      </c>
      <c r="AG34" s="19">
        <f t="shared" si="26"/>
        <v>3</v>
      </c>
      <c r="AH34" s="20">
        <f t="shared" si="62"/>
        <v>42488</v>
      </c>
      <c r="AI34" s="16" t="str">
        <f t="shared" si="27"/>
        <v>Do 28</v>
      </c>
      <c r="AJ34" s="17">
        <f t="shared" si="28"/>
        <v>0</v>
      </c>
      <c r="AK34" s="17">
        <f t="shared" si="63"/>
        <v>36</v>
      </c>
      <c r="AL34" s="17" t="str">
        <f t="shared" si="29"/>
        <v/>
      </c>
      <c r="AM34" s="17" t="str">
        <f t="shared" si="30"/>
        <v/>
      </c>
      <c r="AN34" s="17" t="str">
        <f t="shared" si="31"/>
        <v/>
      </c>
      <c r="AO34" s="18" t="str">
        <f t="shared" si="3"/>
        <v/>
      </c>
      <c r="AP34" s="19">
        <f t="shared" si="32"/>
        <v>5</v>
      </c>
      <c r="AQ34" s="20">
        <f t="shared" si="64"/>
        <v>42518</v>
      </c>
      <c r="AR34" s="16" t="str">
        <f t="shared" si="33"/>
        <v>Sa 28</v>
      </c>
      <c r="AS34" s="17">
        <f t="shared" si="34"/>
        <v>0</v>
      </c>
      <c r="AT34" s="17">
        <f t="shared" si="65"/>
        <v>46</v>
      </c>
      <c r="AU34" s="17" t="str">
        <f t="shared" si="35"/>
        <v/>
      </c>
      <c r="AV34" s="17" t="str">
        <f t="shared" si="36"/>
        <v/>
      </c>
      <c r="AW34" s="17" t="str">
        <f t="shared" si="37"/>
        <v/>
      </c>
      <c r="AX34" s="18" t="str">
        <f t="shared" si="4"/>
        <v/>
      </c>
      <c r="AY34" s="19">
        <f t="shared" si="38"/>
        <v>1</v>
      </c>
      <c r="AZ34" s="20">
        <f t="shared" si="69"/>
        <v>42549</v>
      </c>
      <c r="BA34" s="16" t="str">
        <f t="shared" si="39"/>
        <v>Di 28</v>
      </c>
      <c r="BB34" s="17">
        <f t="shared" si="40"/>
        <v>0</v>
      </c>
      <c r="BC34" s="17">
        <f t="shared" si="66"/>
        <v>58</v>
      </c>
      <c r="BD34" s="17" t="str">
        <f t="shared" si="41"/>
        <v/>
      </c>
      <c r="BE34" s="17" t="str">
        <f t="shared" si="42"/>
        <v/>
      </c>
      <c r="BF34" s="17" t="str">
        <f t="shared" si="43"/>
        <v/>
      </c>
      <c r="BG34" s="18" t="str">
        <f t="shared" si="5"/>
        <v/>
      </c>
      <c r="BH34" s="19">
        <f t="shared" si="44"/>
        <v>3</v>
      </c>
      <c r="BI34" s="20">
        <f t="shared" si="70"/>
        <v>42579</v>
      </c>
      <c r="BJ34" s="16" t="str">
        <f t="shared" si="45"/>
        <v>Do 28</v>
      </c>
      <c r="BK34" s="17">
        <f t="shared" si="46"/>
        <v>0</v>
      </c>
      <c r="BL34" s="17">
        <f t="shared" si="67"/>
        <v>67</v>
      </c>
      <c r="BM34" s="17" t="str">
        <f t="shared" si="47"/>
        <v/>
      </c>
      <c r="BN34" s="17" t="str">
        <f t="shared" si="48"/>
        <v/>
      </c>
      <c r="BO34" s="17" t="str">
        <f t="shared" si="49"/>
        <v>-</v>
      </c>
      <c r="BP34" s="18" t="str">
        <f t="shared" si="6"/>
        <v>-</v>
      </c>
      <c r="BQ34" s="19">
        <f t="shared" si="50"/>
        <v>6</v>
      </c>
      <c r="BR34" s="20">
        <f t="shared" si="71"/>
        <v>42610</v>
      </c>
      <c r="BS34" s="16" t="str">
        <f t="shared" si="51"/>
        <v>So 28</v>
      </c>
      <c r="BT34" s="17">
        <f t="shared" si="52"/>
        <v>0</v>
      </c>
      <c r="BU34" s="17">
        <f t="shared" si="68"/>
        <v>67</v>
      </c>
      <c r="BV34" s="17" t="str">
        <f t="shared" si="53"/>
        <v/>
      </c>
      <c r="BW34" s="17" t="str">
        <f t="shared" si="54"/>
        <v/>
      </c>
      <c r="BX34" s="17" t="str">
        <f t="shared" si="55"/>
        <v>-</v>
      </c>
      <c r="BY34" s="18" t="str">
        <f t="shared" si="7"/>
        <v>-</v>
      </c>
    </row>
    <row r="35" spans="6:77" ht="21" customHeight="1" x14ac:dyDescent="0.2">
      <c r="F35">
        <f>IF(G35&lt;&gt;"",WEEKDAY(G35,3),"")</f>
        <v>4</v>
      </c>
      <c r="G35" s="13">
        <f>IF(G34="","",IF(DAY(G34+1)&gt;1,G34+1,""))</f>
        <v>42398</v>
      </c>
      <c r="H35" s="16" t="str">
        <f t="shared" si="9"/>
        <v>Fr 29</v>
      </c>
      <c r="I35" s="17">
        <f>IF(G35&lt;&gt;"",IF(N35="",VLOOKUP(F35,$C$6:$D$12,2,FALSE),0),"")</f>
        <v>2</v>
      </c>
      <c r="J35" s="17">
        <f>IF(G35&lt;&gt;"",J34+I35,"")</f>
        <v>9</v>
      </c>
      <c r="K35" s="17" t="str">
        <f>IF(G35&lt;&gt;"",IF(I35=0,"",IF(I35=2,J35-1&amp;"+"&amp;J35,J35)),"")</f>
        <v>8+9</v>
      </c>
      <c r="L35" s="17" t="str">
        <f>IF(G35&lt;&gt;"",IF(AND(G35&gt;=$B$17,G35&lt;=$C$17),$D$17,IF(AND(G35&gt;=$B$18,G35&lt;=$C$18),$D$18,IF(AND(G35&gt;=$B$19,G35&lt;=$C$19),$D$19,IF(AND(G35&gt;=$B$20,G35&lt;=$C$20),$D$20,IF(AND(G35&gt;=$B$21,G35&lt;=$C$21),$D$21,IF(AND(G35&gt;=$B$22,G35&lt;=$C$22),$D$22,IF(AND(G35&gt;=$B$23,G35&lt;=$C$23),$D$23,""))))))),"")</f>
        <v/>
      </c>
      <c r="M35" s="17" t="str">
        <f>IF(G35&lt;&gt;"",IF(AND(G35&gt;=$B$24,G35&lt;=$C$24),$D$24,IF(AND(G35&gt;=$B$25,G35&lt;=$C$25),$D$25,IF(AND(G35&gt;=$B$26,G35&lt;=$C$26),$D$26,IF(AND(G35&gt;=$B$27,G35&lt;=$C$27),$D$27,IF(AND(G35&gt;=$B$28,G35&lt;=$C$28),$D$28,IF(G35&lt;$B$13,"-",IF(G35&gt;$B$14,"-",""))))))),"")</f>
        <v/>
      </c>
      <c r="N35" s="18" t="str">
        <f>IF(G35&lt;&gt;"",IF(AND(L35=0,M35=0),"",IF(L35&lt;&gt;"",L35,M35)),"")</f>
        <v/>
      </c>
      <c r="O35">
        <f>IF(P35&lt;&gt;"",WEEKDAY(P35,3),"")</f>
        <v>0</v>
      </c>
      <c r="P35" s="13">
        <f>IF(P34="","",IF(DAY(P34+1)&gt;1,P34+1,""))</f>
        <v>42429</v>
      </c>
      <c r="Q35" s="16" t="str">
        <f t="shared" si="15"/>
        <v>Mo 29</v>
      </c>
      <c r="R35" s="17">
        <f>IF(P35&lt;&gt;"",IF(W35="",VLOOKUP(O35,$C$6:$D$12,2,FALSE),0),"")</f>
        <v>0</v>
      </c>
      <c r="S35" s="17">
        <f>IF(P35&lt;&gt;"",S34+R35,"")</f>
        <v>19</v>
      </c>
      <c r="T35" s="17" t="str">
        <f>IF(P35&lt;&gt;"",IF(R35=0,"",IF(R35=2,S35-1&amp;"+"&amp;S35,S35)),"")</f>
        <v/>
      </c>
      <c r="U35" s="17" t="str">
        <f>IF(P35&lt;&gt;"",IF(AND(P35&gt;=$B$17,P35&lt;=$C$17),$D$17,IF(AND(P35&gt;=$B$18,P35&lt;=$C$18),$D$18,IF(AND(P35&gt;=$B$19,P35&lt;=$C$19),$D$19,IF(AND(P35&gt;=$B$20,P35&lt;=$C$20),$D$20,IF(AND(P35&gt;=$B$21,P35&lt;=$C$21),$D$21,IF(AND(P35&gt;=$B$22,P35&lt;=$C$22),$D$22,IF(AND(P35&gt;=$B$23,P35&lt;=$C$23),$D$23,""))))))),"")</f>
        <v/>
      </c>
      <c r="V35" s="17" t="str">
        <f>IF(P35&lt;&gt;"",IF(AND(P35&gt;=$B$24,P35&lt;=$C$24),$D$24,IF(AND(P35&gt;=$B$25,P35&lt;=$C$25),$D$25,IF(AND(P35&gt;=$B$26,P35&lt;=$C$26),$D$26,IF(AND(P35&gt;=$B$27,P35&lt;=$C$27),$D$27,IF(AND(P35&gt;=$B$28,P35&lt;=$C$28),$D$28,IF(P35&lt;$B$13,"-",IF(P35&gt;$B$14,"-",""))))))),"")</f>
        <v/>
      </c>
      <c r="W35" s="18" t="str">
        <f>IF(P35&lt;&gt;"",IF(AND(U35=0,V35=0),"",IF(U35&lt;&gt;"",U35,V35)),"")</f>
        <v/>
      </c>
      <c r="X35">
        <f>IF(Y35&lt;&gt;"",WEEKDAY(Y35,3),"")</f>
        <v>1</v>
      </c>
      <c r="Y35" s="13">
        <f>IF(Y34="","",IF(DAY(Y34+1)&gt;1,Y34+1,""))</f>
        <v>42458</v>
      </c>
      <c r="Z35" s="16" t="str">
        <f t="shared" ref="Z35:Z37" si="72">IF(Y35&lt;&gt;"",TEXT(Y35,"TTT TT"),"")</f>
        <v>Di 29</v>
      </c>
      <c r="AA35" s="17">
        <f>IF(Y35&lt;&gt;"",IF(AF35="",VLOOKUP(X35,$C$6:$D$12,2,FALSE),0),"")</f>
        <v>0</v>
      </c>
      <c r="AB35" s="17">
        <f>IF(Y35&lt;&gt;"",AB34+AA35,"")</f>
        <v>26</v>
      </c>
      <c r="AC35" s="17" t="str">
        <f>IF(Y35&lt;&gt;"",IF(AA35=0,"",IF(AA35=2,AB35-1&amp;"+"&amp;AB35,AB35)),"")</f>
        <v/>
      </c>
      <c r="AD35" s="17" t="str">
        <f>IF(Y35&lt;&gt;"",IF(AND(Y35&gt;=$B$17,Y35&lt;=$C$17),$D$17,IF(AND(Y35&gt;=$B$18,Y35&lt;=$C$18),$D$18,IF(AND(Y35&gt;=$B$19,Y35&lt;=$C$19),$D$19,IF(AND(Y35&gt;=$B$20,Y35&lt;=$C$20),$D$20,IF(AND(Y35&gt;=$B$21,Y35&lt;=$C$21),$D$21,IF(AND(Y35&gt;=$B$22,Y35&lt;=$C$22),$D$22,IF(AND(Y35&gt;=$B$23,Y35&lt;=$C$23),$D$23,""))))))),"")</f>
        <v>Osterferien</v>
      </c>
      <c r="AE35" s="17" t="str">
        <f>IF(Y35&lt;&gt;"",IF(AND(Y35&gt;=$B$24,Y35&lt;=$C$24),$D$24,IF(AND(Y35&gt;=$B$25,Y35&lt;=$C$25),$D$25,IF(AND(Y35&gt;=$B$26,Y35&lt;=$C$26),$D$26,IF(AND(Y35&gt;=$B$27,Y35&lt;=$C$27),$D$27,IF(AND(Y35&gt;=$B$28,Y35&lt;=$C$28),$D$28,IF(Y35&lt;$B$13,"-",IF(Y35&gt;$B$14,"-",""))))))),"")</f>
        <v/>
      </c>
      <c r="AF35" s="18" t="str">
        <f>IF(Y35&lt;&gt;"",IF(AND(AD35=0,AE35=0),"",IF(AD35&lt;&gt;"",AD35,AE35)),"")</f>
        <v>Osterferien</v>
      </c>
      <c r="AG35">
        <f>IF(AH35&lt;&gt;"",WEEKDAY(AH35,3),"")</f>
        <v>4</v>
      </c>
      <c r="AH35" s="13">
        <f>IF(AH34="","",IF(DAY(AH34+1)&gt;1,AH34+1,""))</f>
        <v>42489</v>
      </c>
      <c r="AI35" s="16" t="str">
        <f t="shared" ref="AI35:AI37" si="73">IF(AH35&lt;&gt;"",TEXT(AH35,"TTT TT"),"")</f>
        <v>Fr 29</v>
      </c>
      <c r="AJ35" s="17">
        <f>IF(AH35&lt;&gt;"",IF(AO35="",VLOOKUP(AG35,$C$6:$D$12,2,FALSE),0),"")</f>
        <v>2</v>
      </c>
      <c r="AK35" s="17">
        <f>IF(AH35&lt;&gt;"",AK34+AJ35,"")</f>
        <v>38</v>
      </c>
      <c r="AL35" s="17" t="str">
        <f>IF(AH35&lt;&gt;"",IF(AJ35=0,"",IF(AJ35=2,AK35-1&amp;"+"&amp;AK35,AK35)),"")</f>
        <v>37+38</v>
      </c>
      <c r="AM35" s="17" t="str">
        <f>IF(AH35&lt;&gt;"",IF(AND(AH35&gt;=$B$17,AH35&lt;=$C$17),$D$17,IF(AND(AH35&gt;=$B$18,AH35&lt;=$C$18),$D$18,IF(AND(AH35&gt;=$B$19,AH35&lt;=$C$19),$D$19,IF(AND(AH35&gt;=$B$20,AH35&lt;=$C$20),$D$20,IF(AND(AH35&gt;=$B$21,AH35&lt;=$C$21),$D$21,IF(AND(AH35&gt;=$B$22,AH35&lt;=$C$22),$D$22,IF(AND(AH35&gt;=$B$23,AH35&lt;=$C$23),$D$23,""))))))),"")</f>
        <v/>
      </c>
      <c r="AN35" s="17" t="str">
        <f>IF(AH35&lt;&gt;"",IF(AND(AH35&gt;=$B$24,AH35&lt;=$C$24),$D$24,IF(AND(AH35&gt;=$B$25,AH35&lt;=$C$25),$D$25,IF(AND(AH35&gt;=$B$26,AH35&lt;=$C$26),$D$26,IF(AND(AH35&gt;=$B$27,AH35&lt;=$C$27),$D$27,IF(AND(AH35&gt;=$B$28,AH35&lt;=$C$28),$D$28,IF(AH35&lt;$B$13,"-",IF(AH35&gt;$B$14,"-",""))))))),"")</f>
        <v/>
      </c>
      <c r="AO35" s="18" t="str">
        <f>IF(AH35&lt;&gt;"",IF(AND(AM35=0,AN35=0),"",IF(AM35&lt;&gt;"",AM35,AN35)),"")</f>
        <v/>
      </c>
      <c r="AP35">
        <f>IF(AQ35&lt;&gt;"",WEEKDAY(AQ35,3),"")</f>
        <v>6</v>
      </c>
      <c r="AQ35" s="13">
        <f>IF(AQ34="","",IF(DAY(AQ34+1)&gt;1,AQ34+1,""))</f>
        <v>42519</v>
      </c>
      <c r="AR35" s="16" t="str">
        <f t="shared" ref="AR35:AR37" si="74">IF(AQ35&lt;&gt;"",TEXT(AQ35,"TTT TT"),"")</f>
        <v>So 29</v>
      </c>
      <c r="AS35" s="17">
        <f>IF(AQ35&lt;&gt;"",IF(AX35="",VLOOKUP(AP35,$C$6:$D$12,2,FALSE),0),"")</f>
        <v>0</v>
      </c>
      <c r="AT35" s="17">
        <f>IF(AQ35&lt;&gt;"",AT34+AS35,"")</f>
        <v>46</v>
      </c>
      <c r="AU35" s="17" t="str">
        <f>IF(AQ35&lt;&gt;"",IF(AS35=0,"",IF(AS35=2,AT35-1&amp;"+"&amp;AT35,AT35)),"")</f>
        <v/>
      </c>
      <c r="AV35" s="17" t="str">
        <f>IF(AQ35&lt;&gt;"",IF(AND(AQ35&gt;=$B$17,AQ35&lt;=$C$17),$D$17,IF(AND(AQ35&gt;=$B$18,AQ35&lt;=$C$18),$D$18,IF(AND(AQ35&gt;=$B$19,AQ35&lt;=$C$19),$D$19,IF(AND(AQ35&gt;=$B$20,AQ35&lt;=$C$20),$D$20,IF(AND(AQ35&gt;=$B$21,AQ35&lt;=$C$21),$D$21,IF(AND(AQ35&gt;=$B$22,AQ35&lt;=$C$22),$D$22,IF(AND(AQ35&gt;=$B$23,AQ35&lt;=$C$23),$D$23,""))))))),"")</f>
        <v/>
      </c>
      <c r="AW35" s="17" t="str">
        <f>IF(AQ35&lt;&gt;"",IF(AND(AQ35&gt;=$B$24,AQ35&lt;=$C$24),$D$24,IF(AND(AQ35&gt;=$B$25,AQ35&lt;=$C$25),$D$25,IF(AND(AQ35&gt;=$B$26,AQ35&lt;=$C$26),$D$26,IF(AND(AQ35&gt;=$B$27,AQ35&lt;=$C$27),$D$27,IF(AND(AQ35&gt;=$B$28,AQ35&lt;=$C$28),$D$28,IF(AQ35&lt;$B$13,"-",IF(AQ35&gt;$B$14,"-",""))))))),"")</f>
        <v/>
      </c>
      <c r="AX35" s="18" t="str">
        <f>IF(AQ35&lt;&gt;"",IF(AND(AV35=0,AW35=0),"",IF(AV35&lt;&gt;"",AV35,AW35)),"")</f>
        <v/>
      </c>
      <c r="AY35">
        <f>IF(AZ35&lt;&gt;"",WEEKDAY(AZ35,3),"")</f>
        <v>2</v>
      </c>
      <c r="AZ35" s="13">
        <f>IF(AZ34="","",IF(DAY(AZ34+1)&gt;1,AZ34+1,""))</f>
        <v>42550</v>
      </c>
      <c r="BA35" s="16" t="str">
        <f t="shared" ref="BA35:BA37" si="75">IF(AZ35&lt;&gt;"",TEXT(AZ35,"TTT TT"),"")</f>
        <v>Mi 29</v>
      </c>
      <c r="BB35" s="17">
        <f>IF(AZ35&lt;&gt;"",IF(BG35="",VLOOKUP(AY35,$C$6:$D$12,2,FALSE),0),"")</f>
        <v>1</v>
      </c>
      <c r="BC35" s="17">
        <f>IF(AZ35&lt;&gt;"",BC34+BB35,"")</f>
        <v>59</v>
      </c>
      <c r="BD35" s="17">
        <f>IF(AZ35&lt;&gt;"",IF(BB35=0,"",IF(BB35=2,BC35-1&amp;"+"&amp;BC35,BC35)),"")</f>
        <v>59</v>
      </c>
      <c r="BE35" s="17" t="str">
        <f>IF(AZ35&lt;&gt;"",IF(AND(AZ35&gt;=$B$17,AZ35&lt;=$C$17),$D$17,IF(AND(AZ35&gt;=$B$18,AZ35&lt;=$C$18),$D$18,IF(AND(AZ35&gt;=$B$19,AZ35&lt;=$C$19),$D$19,IF(AND(AZ35&gt;=$B$20,AZ35&lt;=$C$20),$D$20,IF(AND(AZ35&gt;=$B$21,AZ35&lt;=$C$21),$D$21,IF(AND(AZ35&gt;=$B$22,AZ35&lt;=$C$22),$D$22,IF(AND(AZ35&gt;=$B$23,AZ35&lt;=$C$23),$D$23,""))))))),"")</f>
        <v/>
      </c>
      <c r="BF35" s="17" t="str">
        <f>IF(AZ35&lt;&gt;"",IF(AND(AZ35&gt;=$B$24,AZ35&lt;=$C$24),$D$24,IF(AND(AZ35&gt;=$B$25,AZ35&lt;=$C$25),$D$25,IF(AND(AZ35&gt;=$B$26,AZ35&lt;=$C$26),$D$26,IF(AND(AZ35&gt;=$B$27,AZ35&lt;=$C$27),$D$27,IF(AND(AZ35&gt;=$B$28,AZ35&lt;=$C$28),$D$28,IF(AZ35&lt;$B$13,"-",IF(AZ35&gt;$B$14,"-",""))))))),"")</f>
        <v/>
      </c>
      <c r="BG35" s="18" t="str">
        <f>IF(AZ35&lt;&gt;"",IF(AND(BE35=0,BF35=0),"",IF(BE35&lt;&gt;"",BE35,BF35)),"")</f>
        <v/>
      </c>
      <c r="BH35">
        <f>IF(BI35&lt;&gt;"",WEEKDAY(BI35,3),"")</f>
        <v>4</v>
      </c>
      <c r="BI35" s="13">
        <f>IF(BI34="","",IF(DAY(BI34+1)&gt;1,BI34+1,""))</f>
        <v>42580</v>
      </c>
      <c r="BJ35" s="16" t="str">
        <f t="shared" ref="BJ35:BJ37" si="76">IF(BI35&lt;&gt;"",TEXT(BI35,"TTT TT"),"")</f>
        <v>Fr 29</v>
      </c>
      <c r="BK35" s="17">
        <f>IF(BI35&lt;&gt;"",IF(BP35="",VLOOKUP(BH35,$C$6:$D$12,2,FALSE),0),"")</f>
        <v>0</v>
      </c>
      <c r="BL35" s="17">
        <f>IF(BI35&lt;&gt;"",BL34+BK35,"")</f>
        <v>67</v>
      </c>
      <c r="BM35" s="17" t="str">
        <f>IF(BI35&lt;&gt;"",IF(BK35=0,"",IF(BK35=2,BL35-1&amp;"+"&amp;BL35,BL35)),"")</f>
        <v/>
      </c>
      <c r="BN35" s="17" t="str">
        <f>IF(BI35&lt;&gt;"",IF(AND(BI35&gt;=$B$17,BI35&lt;=$C$17),$D$17,IF(AND(BI35&gt;=$B$18,BI35&lt;=$C$18),$D$18,IF(AND(BI35&gt;=$B$19,BI35&lt;=$C$19),$D$19,IF(AND(BI35&gt;=$B$20,BI35&lt;=$C$20),$D$20,IF(AND(BI35&gt;=$B$21,BI35&lt;=$C$21),$D$21,IF(AND(BI35&gt;=$B$22,BI35&lt;=$C$22),$D$22,IF(AND(BI35&gt;=$B$23,BI35&lt;=$C$23),$D$23,""))))))),"")</f>
        <v/>
      </c>
      <c r="BO35" s="17" t="str">
        <f>IF(BI35&lt;&gt;"",IF(AND(BI35&gt;=$B$24,BI35&lt;=$C$24),$D$24,IF(AND(BI35&gt;=$B$25,BI35&lt;=$C$25),$D$25,IF(AND(BI35&gt;=$B$26,BI35&lt;=$C$26),$D$26,IF(AND(BI35&gt;=$B$27,BI35&lt;=$C$27),$D$27,IF(AND(BI35&gt;=$B$28,BI35&lt;=$C$28),$D$28,IF(BI35&lt;$B$13,"-",IF(BI35&gt;$B$14,"-",""))))))),"")</f>
        <v>-</v>
      </c>
      <c r="BP35" s="18" t="str">
        <f>IF(BI35&lt;&gt;"",IF(AND(BN35=0,BO35=0),"",IF(BN35&lt;&gt;"",BN35,BO35)),"")</f>
        <v>-</v>
      </c>
      <c r="BQ35">
        <f>IF(BR35&lt;&gt;"",WEEKDAY(BR35,3),"")</f>
        <v>0</v>
      </c>
      <c r="BR35" s="13">
        <f>IF(BR34="","",IF(DAY(BR34+1)&gt;1,BR34+1,""))</f>
        <v>42611</v>
      </c>
      <c r="BS35" s="16" t="str">
        <f t="shared" ref="BS35:BS37" si="77">IF(BR35&lt;&gt;"",TEXT(BR35,"TTT TT"),"")</f>
        <v>Mo 29</v>
      </c>
      <c r="BT35" s="17">
        <f>IF(BR35&lt;&gt;"",IF(BY35="",VLOOKUP(BQ35,$C$6:$D$12,2,FALSE),0),"")</f>
        <v>0</v>
      </c>
      <c r="BU35" s="17">
        <f>IF(BR35&lt;&gt;"",BU34+BT35,"")</f>
        <v>67</v>
      </c>
      <c r="BV35" s="17" t="str">
        <f>IF(BR35&lt;&gt;"",IF(BT35=0,"",IF(BT35=2,BU35-1&amp;"+"&amp;BU35,BU35)),"")</f>
        <v/>
      </c>
      <c r="BW35" s="17" t="str">
        <f>IF(BR35&lt;&gt;"",IF(AND(BR35&gt;=$B$17,BR35&lt;=$C$17),$D$17,IF(AND(BR35&gt;=$B$18,BR35&lt;=$C$18),$D$18,IF(AND(BR35&gt;=$B$19,BR35&lt;=$C$19),$D$19,IF(AND(BR35&gt;=$B$20,BR35&lt;=$C$20),$D$20,IF(AND(BR35&gt;=$B$21,BR35&lt;=$C$21),$D$21,IF(AND(BR35&gt;=$B$22,BR35&lt;=$C$22),$D$22,IF(AND(BR35&gt;=$B$23,BR35&lt;=$C$23),$D$23,""))))))),"")</f>
        <v/>
      </c>
      <c r="BX35" s="17" t="str">
        <f>IF(BR35&lt;&gt;"",IF(AND(BR35&gt;=$B$24,BR35&lt;=$C$24),$D$24,IF(AND(BR35&gt;=$B$25,BR35&lt;=$C$25),$D$25,IF(AND(BR35&gt;=$B$26,BR35&lt;=$C$26),$D$26,IF(AND(BR35&gt;=$B$27,BR35&lt;=$C$27),$D$27,IF(AND(BR35&gt;=$B$28,BR35&lt;=$C$28),$D$28,IF(BR35&lt;$B$13,"-",IF(BR35&gt;$B$14,"-",""))))))),"")</f>
        <v>-</v>
      </c>
      <c r="BY35" s="18" t="str">
        <f>IF(BR35&lt;&gt;"",IF(AND(BW35=0,BX35=0),"",IF(BW35&lt;&gt;"",BW35,BX35)),"")</f>
        <v>-</v>
      </c>
    </row>
    <row r="36" spans="6:77" ht="21" customHeight="1" x14ac:dyDescent="0.2">
      <c r="F36">
        <f>IF(G36&lt;&gt;"",WEEKDAY(G36,3),"")</f>
        <v>5</v>
      </c>
      <c r="G36" s="13">
        <f>IF(G35="","",IF(DAY(G35+1)&gt;1,G35+1,""))</f>
        <v>42399</v>
      </c>
      <c r="H36" s="16" t="str">
        <f t="shared" si="9"/>
        <v>Sa 30</v>
      </c>
      <c r="I36" s="17">
        <f>IF(G36&lt;&gt;"",IF(N36="",VLOOKUP(F36,$C$6:$D$12,2,FALSE),0),"")</f>
        <v>0</v>
      </c>
      <c r="J36" s="17">
        <f>IF(G36&lt;&gt;"",J35+I36,"")</f>
        <v>9</v>
      </c>
      <c r="K36" s="17" t="str">
        <f>IF(G36&lt;&gt;"",IF(I36=0,"",IF(I36=2,J36-1&amp;"+"&amp;J36,J36)),"")</f>
        <v/>
      </c>
      <c r="L36" s="17" t="str">
        <f>IF(G36&lt;&gt;"",IF(AND(G36&gt;=$B$17,G36&lt;=$C$17),$D$17,IF(AND(G36&gt;=$B$18,G36&lt;=$C$18),$D$18,IF(AND(G36&gt;=$B$19,G36&lt;=$C$19),$D$19,IF(AND(G36&gt;=$B$20,G36&lt;=$C$20),$D$20,IF(AND(G36&gt;=$B$21,G36&lt;=$C$21),$D$21,IF(AND(G36&gt;=$B$22,G36&lt;=$C$22),$D$22,IF(AND(G36&gt;=$B$23,G36&lt;=$C$23),$D$23,""))))))),"")</f>
        <v/>
      </c>
      <c r="M36" s="17" t="str">
        <f>IF(G36&lt;&gt;"",IF(AND(G36&gt;=$B$24,G36&lt;=$C$24),$D$24,IF(AND(G36&gt;=$B$25,G36&lt;=$C$25),$D$25,IF(AND(G36&gt;=$B$26,G36&lt;=$C$26),$D$26,IF(AND(G36&gt;=$B$27,G36&lt;=$C$27),$D$27,IF(AND(G36&gt;=$B$28,G36&lt;=$C$28),$D$28,IF(G36&lt;$B$13,"-",IF(G36&gt;$B$14,"-",""))))))),"")</f>
        <v/>
      </c>
      <c r="N36" s="18" t="str">
        <f>IF(G36&lt;&gt;"",IF(AND(L36=0,M36=0),"",IF(L36&lt;&gt;"",L36,M36)),"")</f>
        <v/>
      </c>
      <c r="O36" t="str">
        <f>IF(P36&lt;&gt;"",WEEKDAY(P36,3),"")</f>
        <v/>
      </c>
      <c r="P36" s="13" t="str">
        <f>IF(P35="","",IF(DAY(P35+1)&gt;1,P35+1,""))</f>
        <v/>
      </c>
      <c r="Q36" s="16" t="str">
        <f t="shared" si="15"/>
        <v/>
      </c>
      <c r="R36" s="17" t="str">
        <f>IF(P36&lt;&gt;"",IF(W36="",VLOOKUP(O36,$C$6:$D$12,2,FALSE),0),"")</f>
        <v/>
      </c>
      <c r="S36" s="17" t="str">
        <f>IF(P36&lt;&gt;"",S35+R36,"")</f>
        <v/>
      </c>
      <c r="T36" s="17" t="str">
        <f>IF(P36&lt;&gt;"",IF(R36=0,"",IF(R36=2,S36-1&amp;"+"&amp;S36,S36)),"")</f>
        <v/>
      </c>
      <c r="U36" s="17" t="str">
        <f>IF(P36&lt;&gt;"",IF(AND(P36&gt;=$B$17,P36&lt;=$C$17),$D$17,IF(AND(P36&gt;=$B$18,P36&lt;=$C$18),$D$18,IF(AND(P36&gt;=$B$19,P36&lt;=$C$19),$D$19,IF(AND(P36&gt;=$B$20,P36&lt;=$C$20),$D$20,IF(AND(P36&gt;=$B$21,P36&lt;=$C$21),$D$21,IF(AND(P36&gt;=$B$22,P36&lt;=$C$22),$D$22,IF(AND(P36&gt;=$B$23,P36&lt;=$C$23),$D$23,""))))))),"")</f>
        <v/>
      </c>
      <c r="V36" s="17" t="str">
        <f>IF(P36&lt;&gt;"",IF(AND(P36&gt;=$B$24,P36&lt;=$C$24),$D$24,IF(AND(P36&gt;=$B$25,P36&lt;=$C$25),$D$25,IF(AND(P36&gt;=$B$26,P36&lt;=$C$26),$D$26,IF(AND(P36&gt;=$B$27,P36&lt;=$C$27),$D$27,IF(AND(P36&gt;=$B$28,P36&lt;=$C$28),$D$28,IF(P36&lt;$B$13,"-",IF(P36&gt;$B$14,"-",""))))))),"")</f>
        <v/>
      </c>
      <c r="W36" s="18" t="str">
        <f>IF(P36&lt;&gt;"",IF(AND(U36=0,V36=0),"",IF(U36&lt;&gt;"",U36,V36)),"")</f>
        <v/>
      </c>
      <c r="X36">
        <f>IF(Y36&lt;&gt;"",WEEKDAY(Y36,3),"")</f>
        <v>2</v>
      </c>
      <c r="Y36" s="13">
        <f>IF(Y35="","",IF(DAY(Y35+1)&gt;1,Y35+1,""))</f>
        <v>42459</v>
      </c>
      <c r="Z36" s="16" t="str">
        <f t="shared" si="72"/>
        <v>Mi 30</v>
      </c>
      <c r="AA36" s="17">
        <f>IF(Y36&lt;&gt;"",IF(AF36="",VLOOKUP(X36,$C$6:$D$12,2,FALSE),0),"")</f>
        <v>0</v>
      </c>
      <c r="AB36" s="17">
        <f>IF(Y36&lt;&gt;"",AB35+AA36,"")</f>
        <v>26</v>
      </c>
      <c r="AC36" s="17" t="str">
        <f>IF(Y36&lt;&gt;"",IF(AA36=0,"",IF(AA36=2,AB36-1&amp;"+"&amp;AB36,AB36)),"")</f>
        <v/>
      </c>
      <c r="AD36" s="17" t="str">
        <f>IF(Y36&lt;&gt;"",IF(AND(Y36&gt;=$B$17,Y36&lt;=$C$17),$D$17,IF(AND(Y36&gt;=$B$18,Y36&lt;=$C$18),$D$18,IF(AND(Y36&gt;=$B$19,Y36&lt;=$C$19),$D$19,IF(AND(Y36&gt;=$B$20,Y36&lt;=$C$20),$D$20,IF(AND(Y36&gt;=$B$21,Y36&lt;=$C$21),$D$21,IF(AND(Y36&gt;=$B$22,Y36&lt;=$C$22),$D$22,IF(AND(Y36&gt;=$B$23,Y36&lt;=$C$23),$D$23,""))))))),"")</f>
        <v>Osterferien</v>
      </c>
      <c r="AE36" s="17" t="str">
        <f>IF(Y36&lt;&gt;"",IF(AND(Y36&gt;=$B$24,Y36&lt;=$C$24),$D$24,IF(AND(Y36&gt;=$B$25,Y36&lt;=$C$25),$D$25,IF(AND(Y36&gt;=$B$26,Y36&lt;=$C$26),$D$26,IF(AND(Y36&gt;=$B$27,Y36&lt;=$C$27),$D$27,IF(AND(Y36&gt;=$B$28,Y36&lt;=$C$28),$D$28,IF(Y36&lt;$B$13,"-",IF(Y36&gt;$B$14,"-",""))))))),"")</f>
        <v/>
      </c>
      <c r="AF36" s="18" t="str">
        <f>IF(Y36&lt;&gt;"",IF(AND(AD36=0,AE36=0),"",IF(AD36&lt;&gt;"",AD36,AE36)),"")</f>
        <v>Osterferien</v>
      </c>
      <c r="AG36">
        <f>IF(AH36&lt;&gt;"",WEEKDAY(AH36,3),"")</f>
        <v>5</v>
      </c>
      <c r="AH36" s="13">
        <f>IF(AH35="","",IF(DAY(AH35+1)&gt;1,AH35+1,""))</f>
        <v>42490</v>
      </c>
      <c r="AI36" s="16" t="str">
        <f t="shared" si="73"/>
        <v>Sa 30</v>
      </c>
      <c r="AJ36" s="17">
        <f>IF(AH36&lt;&gt;"",IF(AO36="",VLOOKUP(AG36,$C$6:$D$12,2,FALSE),0),"")</f>
        <v>0</v>
      </c>
      <c r="AK36" s="17">
        <f>IF(AH36&lt;&gt;"",AK35+AJ36,"")</f>
        <v>38</v>
      </c>
      <c r="AL36" s="17" t="str">
        <f>IF(AH36&lt;&gt;"",IF(AJ36=0,"",IF(AJ36=2,AK36-1&amp;"+"&amp;AK36,AK36)),"")</f>
        <v/>
      </c>
      <c r="AM36" s="17" t="str">
        <f>IF(AH36&lt;&gt;"",IF(AND(AH36&gt;=$B$17,AH36&lt;=$C$17),$D$17,IF(AND(AH36&gt;=$B$18,AH36&lt;=$C$18),$D$18,IF(AND(AH36&gt;=$B$19,AH36&lt;=$C$19),$D$19,IF(AND(AH36&gt;=$B$20,AH36&lt;=$C$20),$D$20,IF(AND(AH36&gt;=$B$21,AH36&lt;=$C$21),$D$21,IF(AND(AH36&gt;=$B$22,AH36&lt;=$C$22),$D$22,IF(AND(AH36&gt;=$B$23,AH36&lt;=$C$23),$D$23,""))))))),"")</f>
        <v/>
      </c>
      <c r="AN36" s="17" t="str">
        <f>IF(AH36&lt;&gt;"",IF(AND(AH36&gt;=$B$24,AH36&lt;=$C$24),$D$24,IF(AND(AH36&gt;=$B$25,AH36&lt;=$C$25),$D$25,IF(AND(AH36&gt;=$B$26,AH36&lt;=$C$26),$D$26,IF(AND(AH36&gt;=$B$27,AH36&lt;=$C$27),$D$27,IF(AND(AH36&gt;=$B$28,AH36&lt;=$C$28),$D$28,IF(AH36&lt;$B$13,"-",IF(AH36&gt;$B$14,"-",""))))))),"")</f>
        <v/>
      </c>
      <c r="AO36" s="18" t="str">
        <f>IF(AH36&lt;&gt;"",IF(AND(AM36=0,AN36=0),"",IF(AM36&lt;&gt;"",AM36,AN36)),"")</f>
        <v/>
      </c>
      <c r="AP36">
        <f>IF(AQ36&lt;&gt;"",WEEKDAY(AQ36,3),"")</f>
        <v>0</v>
      </c>
      <c r="AQ36" s="13">
        <f>IF(AQ35="","",IF(DAY(AQ35+1)&gt;1,AQ35+1,""))</f>
        <v>42520</v>
      </c>
      <c r="AR36" s="16" t="str">
        <f t="shared" si="74"/>
        <v>Mo 30</v>
      </c>
      <c r="AS36" s="17">
        <f>IF(AQ36&lt;&gt;"",IF(AX36="",VLOOKUP(AP36,$C$6:$D$12,2,FALSE),0),"")</f>
        <v>0</v>
      </c>
      <c r="AT36" s="17">
        <f>IF(AQ36&lt;&gt;"",AT35+AS36,"")</f>
        <v>46</v>
      </c>
      <c r="AU36" s="17" t="str">
        <f>IF(AQ36&lt;&gt;"",IF(AS36=0,"",IF(AS36=2,AT36-1&amp;"+"&amp;AT36,AT36)),"")</f>
        <v/>
      </c>
      <c r="AV36" s="17" t="str">
        <f>IF(AQ36&lt;&gt;"",IF(AND(AQ36&gt;=$B$17,AQ36&lt;=$C$17),$D$17,IF(AND(AQ36&gt;=$B$18,AQ36&lt;=$C$18),$D$18,IF(AND(AQ36&gt;=$B$19,AQ36&lt;=$C$19),$D$19,IF(AND(AQ36&gt;=$B$20,AQ36&lt;=$C$20),$D$20,IF(AND(AQ36&gt;=$B$21,AQ36&lt;=$C$21),$D$21,IF(AND(AQ36&gt;=$B$22,AQ36&lt;=$C$22),$D$22,IF(AND(AQ36&gt;=$B$23,AQ36&lt;=$C$23),$D$23,""))))))),"")</f>
        <v/>
      </c>
      <c r="AW36" s="17" t="str">
        <f>IF(AQ36&lt;&gt;"",IF(AND(AQ36&gt;=$B$24,AQ36&lt;=$C$24),$D$24,IF(AND(AQ36&gt;=$B$25,AQ36&lt;=$C$25),$D$25,IF(AND(AQ36&gt;=$B$26,AQ36&lt;=$C$26),$D$26,IF(AND(AQ36&gt;=$B$27,AQ36&lt;=$C$27),$D$27,IF(AND(AQ36&gt;=$B$28,AQ36&lt;=$C$28),$D$28,IF(AQ36&lt;$B$13,"-",IF(AQ36&gt;$B$14,"-",""))))))),"")</f>
        <v/>
      </c>
      <c r="AX36" s="18" t="str">
        <f>IF(AQ36&lt;&gt;"",IF(AND(AV36=0,AW36=0),"",IF(AV36&lt;&gt;"",AV36,AW36)),"")</f>
        <v/>
      </c>
      <c r="AY36">
        <f>IF(AZ36&lt;&gt;"",WEEKDAY(AZ36,3),"")</f>
        <v>3</v>
      </c>
      <c r="AZ36" s="13">
        <f>IF(AZ35="","",IF(DAY(AZ35+1)&gt;1,AZ35+1,""))</f>
        <v>42551</v>
      </c>
      <c r="BA36" s="16" t="str">
        <f t="shared" si="75"/>
        <v>Do 30</v>
      </c>
      <c r="BB36" s="17">
        <f>IF(AZ36&lt;&gt;"",IF(BG36="",VLOOKUP(AY36,$C$6:$D$12,2,FALSE),0),"")</f>
        <v>0</v>
      </c>
      <c r="BC36" s="17">
        <f>IF(AZ36&lt;&gt;"",BC35+BB36,"")</f>
        <v>59</v>
      </c>
      <c r="BD36" s="17" t="str">
        <f>IF(AZ36&lt;&gt;"",IF(BB36=0,"",IF(BB36=2,BC36-1&amp;"+"&amp;BC36,BC36)),"")</f>
        <v/>
      </c>
      <c r="BE36" s="17" t="str">
        <f>IF(AZ36&lt;&gt;"",IF(AND(AZ36&gt;=$B$17,AZ36&lt;=$C$17),$D$17,IF(AND(AZ36&gt;=$B$18,AZ36&lt;=$C$18),$D$18,IF(AND(AZ36&gt;=$B$19,AZ36&lt;=$C$19),$D$19,IF(AND(AZ36&gt;=$B$20,AZ36&lt;=$C$20),$D$20,IF(AND(AZ36&gt;=$B$21,AZ36&lt;=$C$21),$D$21,IF(AND(AZ36&gt;=$B$22,AZ36&lt;=$C$22),$D$22,IF(AND(AZ36&gt;=$B$23,AZ36&lt;=$C$23),$D$23,""))))))),"")</f>
        <v/>
      </c>
      <c r="BF36" s="17" t="str">
        <f>IF(AZ36&lt;&gt;"",IF(AND(AZ36&gt;=$B$24,AZ36&lt;=$C$24),$D$24,IF(AND(AZ36&gt;=$B$25,AZ36&lt;=$C$25),$D$25,IF(AND(AZ36&gt;=$B$26,AZ36&lt;=$C$26),$D$26,IF(AND(AZ36&gt;=$B$27,AZ36&lt;=$C$27),$D$27,IF(AND(AZ36&gt;=$B$28,AZ36&lt;=$C$28),$D$28,IF(AZ36&lt;$B$13,"-",IF(AZ36&gt;$B$14,"-",""))))))),"")</f>
        <v/>
      </c>
      <c r="BG36" s="18" t="str">
        <f>IF(AZ36&lt;&gt;"",IF(AND(BE36=0,BF36=0),"",IF(BE36&lt;&gt;"",BE36,BF36)),"")</f>
        <v/>
      </c>
      <c r="BH36">
        <f>IF(BI36&lt;&gt;"",WEEKDAY(BI36,3),"")</f>
        <v>5</v>
      </c>
      <c r="BI36" s="13">
        <f>IF(BI35="","",IF(DAY(BI35+1)&gt;1,BI35+1,""))</f>
        <v>42581</v>
      </c>
      <c r="BJ36" s="16" t="str">
        <f t="shared" si="76"/>
        <v>Sa 30</v>
      </c>
      <c r="BK36" s="17">
        <f>IF(BI36&lt;&gt;"",IF(BP36="",VLOOKUP(BH36,$C$6:$D$12,2,FALSE),0),"")</f>
        <v>0</v>
      </c>
      <c r="BL36" s="17">
        <f>IF(BI36&lt;&gt;"",BL35+BK36,"")</f>
        <v>67</v>
      </c>
      <c r="BM36" s="17" t="str">
        <f>IF(BI36&lt;&gt;"",IF(BK36=0,"",IF(BK36=2,BL36-1&amp;"+"&amp;BL36,BL36)),"")</f>
        <v/>
      </c>
      <c r="BN36" s="17" t="str">
        <f>IF(BI36&lt;&gt;"",IF(AND(BI36&gt;=$B$17,BI36&lt;=$C$17),$D$17,IF(AND(BI36&gt;=$B$18,BI36&lt;=$C$18),$D$18,IF(AND(BI36&gt;=$B$19,BI36&lt;=$C$19),$D$19,IF(AND(BI36&gt;=$B$20,BI36&lt;=$C$20),$D$20,IF(AND(BI36&gt;=$B$21,BI36&lt;=$C$21),$D$21,IF(AND(BI36&gt;=$B$22,BI36&lt;=$C$22),$D$22,IF(AND(BI36&gt;=$B$23,BI36&lt;=$C$23),$D$23,""))))))),"")</f>
        <v/>
      </c>
      <c r="BO36" s="17" t="str">
        <f>IF(BI36&lt;&gt;"",IF(AND(BI36&gt;=$B$24,BI36&lt;=$C$24),$D$24,IF(AND(BI36&gt;=$B$25,BI36&lt;=$C$25),$D$25,IF(AND(BI36&gt;=$B$26,BI36&lt;=$C$26),$D$26,IF(AND(BI36&gt;=$B$27,BI36&lt;=$C$27),$D$27,IF(AND(BI36&gt;=$B$28,BI36&lt;=$C$28),$D$28,IF(BI36&lt;$B$13,"-",IF(BI36&gt;$B$14,"-",""))))))),"")</f>
        <v>-</v>
      </c>
      <c r="BP36" s="18" t="str">
        <f>IF(BI36&lt;&gt;"",IF(AND(BN36=0,BO36=0),"",IF(BN36&lt;&gt;"",BN36,BO36)),"")</f>
        <v>-</v>
      </c>
      <c r="BQ36">
        <f>IF(BR36&lt;&gt;"",WEEKDAY(BR36,3),"")</f>
        <v>1</v>
      </c>
      <c r="BR36" s="13">
        <f>IF(BR35="","",IF(DAY(BR35+1)&gt;1,BR35+1,""))</f>
        <v>42612</v>
      </c>
      <c r="BS36" s="16" t="str">
        <f t="shared" si="77"/>
        <v>Di 30</v>
      </c>
      <c r="BT36" s="17">
        <f>IF(BR36&lt;&gt;"",IF(BY36="",VLOOKUP(BQ36,$C$6:$D$12,2,FALSE),0),"")</f>
        <v>0</v>
      </c>
      <c r="BU36" s="17">
        <f>IF(BR36&lt;&gt;"",BU35+BT36,"")</f>
        <v>67</v>
      </c>
      <c r="BV36" s="17" t="str">
        <f>IF(BR36&lt;&gt;"",IF(BT36=0,"",IF(BT36=2,BU36-1&amp;"+"&amp;BU36,BU36)),"")</f>
        <v/>
      </c>
      <c r="BW36" s="17" t="str">
        <f>IF(BR36&lt;&gt;"",IF(AND(BR36&gt;=$B$17,BR36&lt;=$C$17),$D$17,IF(AND(BR36&gt;=$B$18,BR36&lt;=$C$18),$D$18,IF(AND(BR36&gt;=$B$19,BR36&lt;=$C$19),$D$19,IF(AND(BR36&gt;=$B$20,BR36&lt;=$C$20),$D$20,IF(AND(BR36&gt;=$B$21,BR36&lt;=$C$21),$D$21,IF(AND(BR36&gt;=$B$22,BR36&lt;=$C$22),$D$22,IF(AND(BR36&gt;=$B$23,BR36&lt;=$C$23),$D$23,""))))))),"")</f>
        <v/>
      </c>
      <c r="BX36" s="17" t="str">
        <f>IF(BR36&lt;&gt;"",IF(AND(BR36&gt;=$B$24,BR36&lt;=$C$24),$D$24,IF(AND(BR36&gt;=$B$25,BR36&lt;=$C$25),$D$25,IF(AND(BR36&gt;=$B$26,BR36&lt;=$C$26),$D$26,IF(AND(BR36&gt;=$B$27,BR36&lt;=$C$27),$D$27,IF(AND(BR36&gt;=$B$28,BR36&lt;=$C$28),$D$28,IF(BR36&lt;$B$13,"-",IF(BR36&gt;$B$14,"-",""))))))),"")</f>
        <v>-</v>
      </c>
      <c r="BY36" s="18" t="str">
        <f>IF(BR36&lt;&gt;"",IF(AND(BW36=0,BX36=0),"",IF(BW36&lt;&gt;"",BW36,BX36)),"")</f>
        <v>-</v>
      </c>
    </row>
    <row r="37" spans="6:77" ht="21" customHeight="1" thickBot="1" x14ac:dyDescent="0.25">
      <c r="F37">
        <f>IF(G37&lt;&gt;"",WEEKDAY(G37,3),"")</f>
        <v>6</v>
      </c>
      <c r="G37" s="13">
        <f>IF(G36="","",IF(DAY(G36+1)&gt;1,G36+1,""))</f>
        <v>42400</v>
      </c>
      <c r="H37" s="21" t="str">
        <f t="shared" si="9"/>
        <v>So 31</v>
      </c>
      <c r="I37" s="17">
        <f>IF(G37&lt;&gt;"",IF(N37="",VLOOKUP(F37,$C$6:$D$12,2,FALSE),0),"")</f>
        <v>0</v>
      </c>
      <c r="J37" s="17">
        <f>IF(G37&lt;&gt;"",J36+I37,"")</f>
        <v>9</v>
      </c>
      <c r="K37" s="17" t="str">
        <f>IF(G37&lt;&gt;"",IF(I37=0,"",IF(I37=2,J37-1&amp;"+"&amp;J37,J37)),"")</f>
        <v/>
      </c>
      <c r="L37" s="17" t="str">
        <f>IF(G37&lt;&gt;"",IF(AND(G37&gt;=$B$17,G37&lt;=$C$17),$D$17,IF(AND(G37&gt;=$B$18,G37&lt;=$C$18),$D$18,IF(AND(G37&gt;=$B$19,G37&lt;=$C$19),$D$19,IF(AND(G37&gt;=$B$20,G37&lt;=$C$20),$D$20,IF(AND(G37&gt;=$B$21,G37&lt;=$C$21),$D$21,IF(AND(G37&gt;=$B$22,G37&lt;=$C$22),$D$22,IF(AND(G37&gt;=$B$23,G37&lt;=$C$23),$D$23,""))))))),"")</f>
        <v/>
      </c>
      <c r="M37" s="17" t="str">
        <f>IF(G37&lt;&gt;"",IF(AND(G37&gt;=$B$24,G37&lt;=$C$24),$D$24,IF(AND(G37&gt;=$B$25,G37&lt;=$C$25),$D$25,IF(AND(G37&gt;=$B$26,G37&lt;=$C$26),$D$26,IF(AND(G37&gt;=$B$27,G37&lt;=$C$27),$D$27,IF(AND(G37&gt;=$B$28,G37&lt;=$C$28),$D$28,IF(G37&lt;$B$13,"-",IF(G37&gt;$B$14,"-",""))))))),"")</f>
        <v/>
      </c>
      <c r="N37" s="18" t="str">
        <f>IF(G37&lt;&gt;"",IF(AND(L37=0,M37=0),"",IF(L37&lt;&gt;"",L37,M37)),"")</f>
        <v/>
      </c>
      <c r="O37" t="str">
        <f>IF(P37&lt;&gt;"",WEEKDAY(P37,3),"")</f>
        <v/>
      </c>
      <c r="P37" s="13" t="str">
        <f>IF(P36="","",IF(DAY(P36+1)&gt;1,P36+1,""))</f>
        <v/>
      </c>
      <c r="Q37" s="21" t="str">
        <f t="shared" si="15"/>
        <v/>
      </c>
      <c r="R37" s="17" t="str">
        <f>IF(P37&lt;&gt;"",IF(W37="",VLOOKUP(O37,$C$6:$D$12,2,FALSE),0),"")</f>
        <v/>
      </c>
      <c r="S37" s="17" t="str">
        <f>IF(P37&lt;&gt;"",S36+R37,"")</f>
        <v/>
      </c>
      <c r="T37" s="17" t="str">
        <f>IF(P37&lt;&gt;"",IF(R37=0,"",IF(R37=2,S37-1&amp;"+"&amp;S37,S37)),"")</f>
        <v/>
      </c>
      <c r="U37" s="17" t="str">
        <f>IF(P37&lt;&gt;"",IF(AND(P37&gt;=$B$17,P37&lt;=$C$17),$D$17,IF(AND(P37&gt;=$B$18,P37&lt;=$C$18),$D$18,IF(AND(P37&gt;=$B$19,P37&lt;=$C$19),$D$19,IF(AND(P37&gt;=$B$20,P37&lt;=$C$20),$D$20,IF(AND(P37&gt;=$B$21,P37&lt;=$C$21),$D$21,IF(AND(P37&gt;=$B$22,P37&lt;=$C$22),$D$22,IF(AND(P37&gt;=$B$23,P37&lt;=$C$23),$D$23,""))))))),"")</f>
        <v/>
      </c>
      <c r="V37" s="17" t="str">
        <f>IF(P37&lt;&gt;"",IF(AND(P37&gt;=$B$24,P37&lt;=$C$24),$D$24,IF(AND(P37&gt;=$B$25,P37&lt;=$C$25),$D$25,IF(AND(P37&gt;=$B$26,P37&lt;=$C$26),$D$26,IF(AND(P37&gt;=$B$27,P37&lt;=$C$27),$D$27,IF(AND(P37&gt;=$B$28,P37&lt;=$C$28),$D$28,IF(P37&lt;$B$13,"-",IF(P37&gt;$B$14,"-",""))))))),"")</f>
        <v/>
      </c>
      <c r="W37" s="18" t="str">
        <f>IF(P37&lt;&gt;"",IF(AND(U37=0,V37=0),"",IF(U37&lt;&gt;"",U37,V37)),"")</f>
        <v/>
      </c>
      <c r="X37">
        <f>IF(Y37&lt;&gt;"",WEEKDAY(Y37,3),"")</f>
        <v>3</v>
      </c>
      <c r="Y37" s="13">
        <f>IF(Y36="","",IF(DAY(Y36+1)&gt;1,Y36+1,""))</f>
        <v>42460</v>
      </c>
      <c r="Z37" s="21" t="str">
        <f t="shared" si="72"/>
        <v>Do 31</v>
      </c>
      <c r="AA37" s="17">
        <f>IF(Y37&lt;&gt;"",IF(AF37="",VLOOKUP(X37,$C$6:$D$12,2,FALSE),0),"")</f>
        <v>0</v>
      </c>
      <c r="AB37" s="17">
        <f>IF(Y37&lt;&gt;"",AB36+AA37,"")</f>
        <v>26</v>
      </c>
      <c r="AC37" s="17" t="str">
        <f>IF(Y37&lt;&gt;"",IF(AA37=0,"",IF(AA37=2,AB37-1&amp;"+"&amp;AB37,AB37)),"")</f>
        <v/>
      </c>
      <c r="AD37" s="17" t="str">
        <f>IF(Y37&lt;&gt;"",IF(AND(Y37&gt;=$B$17,Y37&lt;=$C$17),$D$17,IF(AND(Y37&gt;=$B$18,Y37&lt;=$C$18),$D$18,IF(AND(Y37&gt;=$B$19,Y37&lt;=$C$19),$D$19,IF(AND(Y37&gt;=$B$20,Y37&lt;=$C$20),$D$20,IF(AND(Y37&gt;=$B$21,Y37&lt;=$C$21),$D$21,IF(AND(Y37&gt;=$B$22,Y37&lt;=$C$22),$D$22,IF(AND(Y37&gt;=$B$23,Y37&lt;=$C$23),$D$23,""))))))),"")</f>
        <v>Osterferien</v>
      </c>
      <c r="AE37" s="17" t="str">
        <f>IF(Y37&lt;&gt;"",IF(AND(Y37&gt;=$B$24,Y37&lt;=$C$24),$D$24,IF(AND(Y37&gt;=$B$25,Y37&lt;=$C$25),$D$25,IF(AND(Y37&gt;=$B$26,Y37&lt;=$C$26),$D$26,IF(AND(Y37&gt;=$B$27,Y37&lt;=$C$27),$D$27,IF(AND(Y37&gt;=$B$28,Y37&lt;=$C$28),$D$28,IF(Y37&lt;$B$13,"-",IF(Y37&gt;$B$14,"-",""))))))),"")</f>
        <v/>
      </c>
      <c r="AF37" s="18" t="str">
        <f>IF(Y37&lt;&gt;"",IF(AND(AD37=0,AE37=0),"",IF(AD37&lt;&gt;"",AD37,AE37)),"")</f>
        <v>Osterferien</v>
      </c>
      <c r="AG37" t="str">
        <f>IF(AH37&lt;&gt;"",WEEKDAY(AH37,3),"")</f>
        <v/>
      </c>
      <c r="AH37" s="13" t="str">
        <f>IF(AH36="","",IF(DAY(AH36+1)&gt;1,AH36+1,""))</f>
        <v/>
      </c>
      <c r="AI37" s="21" t="str">
        <f t="shared" si="73"/>
        <v/>
      </c>
      <c r="AJ37" s="17" t="str">
        <f>IF(AH37&lt;&gt;"",IF(AO37="",VLOOKUP(AG37,$C$6:$D$12,2,FALSE),0),"")</f>
        <v/>
      </c>
      <c r="AK37" s="17" t="str">
        <f>IF(AH37&lt;&gt;"",AK36+AJ37,"")</f>
        <v/>
      </c>
      <c r="AL37" s="17" t="str">
        <f>IF(AH37&lt;&gt;"",IF(AJ37=0,"",IF(AJ37=2,AK37-1&amp;"+"&amp;AK37,AK37)),"")</f>
        <v/>
      </c>
      <c r="AM37" s="17" t="str">
        <f>IF(AH37&lt;&gt;"",IF(AND(AH37&gt;=$B$17,AH37&lt;=$C$17),$D$17,IF(AND(AH37&gt;=$B$18,AH37&lt;=$C$18),$D$18,IF(AND(AH37&gt;=$B$19,AH37&lt;=$C$19),$D$19,IF(AND(AH37&gt;=$B$20,AH37&lt;=$C$20),$D$20,IF(AND(AH37&gt;=$B$21,AH37&lt;=$C$21),$D$21,IF(AND(AH37&gt;=$B$22,AH37&lt;=$C$22),$D$22,IF(AND(AH37&gt;=$B$23,AH37&lt;=$C$23),$D$23,""))))))),"")</f>
        <v/>
      </c>
      <c r="AN37" s="17" t="str">
        <f>IF(AH37&lt;&gt;"",IF(AND(AH37&gt;=$B$24,AH37&lt;=$C$24),$D$24,IF(AND(AH37&gt;=$B$25,AH37&lt;=$C$25),$D$25,IF(AND(AH37&gt;=$B$26,AH37&lt;=$C$26),$D$26,IF(AND(AH37&gt;=$B$27,AH37&lt;=$C$27),$D$27,IF(AND(AH37&gt;=$B$28,AH37&lt;=$C$28),$D$28,IF(AH37&lt;$B$13,"-",IF(AH37&gt;$B$14,"-",""))))))),"")</f>
        <v/>
      </c>
      <c r="AO37" s="18" t="str">
        <f>IF(AH37&lt;&gt;"",IF(AND(AM37=0,AN37=0),"",IF(AM37&lt;&gt;"",AM37,AN37)),"")</f>
        <v/>
      </c>
      <c r="AP37">
        <f>IF(AQ37&lt;&gt;"",WEEKDAY(AQ37,3),"")</f>
        <v>1</v>
      </c>
      <c r="AQ37" s="13">
        <f>IF(AQ36="","",IF(DAY(AQ36+1)&gt;1,AQ36+1,""))</f>
        <v>42521</v>
      </c>
      <c r="AR37" s="21" t="str">
        <f t="shared" si="74"/>
        <v>Di 31</v>
      </c>
      <c r="AS37" s="17">
        <f>IF(AQ37&lt;&gt;"",IF(AX37="",VLOOKUP(AP37,$C$6:$D$12,2,FALSE),0),"")</f>
        <v>0</v>
      </c>
      <c r="AT37" s="17">
        <f>IF(AQ37&lt;&gt;"",AT36+AS37,"")</f>
        <v>46</v>
      </c>
      <c r="AU37" s="17" t="str">
        <f>IF(AQ37&lt;&gt;"",IF(AS37=0,"",IF(AS37=2,AT37-1&amp;"+"&amp;AT37,AT37)),"")</f>
        <v/>
      </c>
      <c r="AV37" s="17" t="str">
        <f>IF(AQ37&lt;&gt;"",IF(AND(AQ37&gt;=$B$17,AQ37&lt;=$C$17),$D$17,IF(AND(AQ37&gt;=$B$18,AQ37&lt;=$C$18),$D$18,IF(AND(AQ37&gt;=$B$19,AQ37&lt;=$C$19),$D$19,IF(AND(AQ37&gt;=$B$20,AQ37&lt;=$C$20),$D$20,IF(AND(AQ37&gt;=$B$21,AQ37&lt;=$C$21),$D$21,IF(AND(AQ37&gt;=$B$22,AQ37&lt;=$C$22),$D$22,IF(AND(AQ37&gt;=$B$23,AQ37&lt;=$C$23),$D$23,""))))))),"")</f>
        <v/>
      </c>
      <c r="AW37" s="17" t="str">
        <f>IF(AQ37&lt;&gt;"",IF(AND(AQ37&gt;=$B$24,AQ37&lt;=$C$24),$D$24,IF(AND(AQ37&gt;=$B$25,AQ37&lt;=$C$25),$D$25,IF(AND(AQ37&gt;=$B$26,AQ37&lt;=$C$26),$D$26,IF(AND(AQ37&gt;=$B$27,AQ37&lt;=$C$27),$D$27,IF(AND(AQ37&gt;=$B$28,AQ37&lt;=$C$28),$D$28,IF(AQ37&lt;$B$13,"-",IF(AQ37&gt;$B$14,"-",""))))))),"")</f>
        <v/>
      </c>
      <c r="AX37" s="18" t="str">
        <f>IF(AQ37&lt;&gt;"",IF(AND(AV37=0,AW37=0),"",IF(AV37&lt;&gt;"",AV37,AW37)),"")</f>
        <v/>
      </c>
      <c r="AY37" t="str">
        <f>IF(AZ37&lt;&gt;"",WEEKDAY(AZ37,3),"")</f>
        <v/>
      </c>
      <c r="AZ37" s="13" t="str">
        <f>IF(AZ36="","",IF(DAY(AZ36+1)&gt;1,AZ36+1,""))</f>
        <v/>
      </c>
      <c r="BA37" s="21" t="str">
        <f t="shared" si="75"/>
        <v/>
      </c>
      <c r="BB37" s="17" t="str">
        <f>IF(AZ37&lt;&gt;"",IF(BG37="",VLOOKUP(AY37,$C$6:$D$12,2,FALSE),0),"")</f>
        <v/>
      </c>
      <c r="BC37" s="17" t="str">
        <f>IF(AZ37&lt;&gt;"",BC36+BB37,"")</f>
        <v/>
      </c>
      <c r="BD37" s="17" t="str">
        <f>IF(AZ37&lt;&gt;"",IF(BB37=0,"",IF(BB37=2,BC37-1&amp;"+"&amp;BC37,BC37)),"")</f>
        <v/>
      </c>
      <c r="BE37" s="17" t="str">
        <f>IF(AZ37&lt;&gt;"",IF(AND(AZ37&gt;=$B$17,AZ37&lt;=$C$17),$D$17,IF(AND(AZ37&gt;=$B$18,AZ37&lt;=$C$18),$D$18,IF(AND(AZ37&gt;=$B$19,AZ37&lt;=$C$19),$D$19,IF(AND(AZ37&gt;=$B$20,AZ37&lt;=$C$20),$D$20,IF(AND(AZ37&gt;=$B$21,AZ37&lt;=$C$21),$D$21,IF(AND(AZ37&gt;=$B$22,AZ37&lt;=$C$22),$D$22,IF(AND(AZ37&gt;=$B$23,AZ37&lt;=$C$23),$D$23,""))))))),"")</f>
        <v/>
      </c>
      <c r="BF37" s="17" t="str">
        <f>IF(AZ37&lt;&gt;"",IF(AND(AZ37&gt;=$B$24,AZ37&lt;=$C$24),$D$24,IF(AND(AZ37&gt;=$B$25,AZ37&lt;=$C$25),$D$25,IF(AND(AZ37&gt;=$B$26,AZ37&lt;=$C$26),$D$26,IF(AND(AZ37&gt;=$B$27,AZ37&lt;=$C$27),$D$27,IF(AND(AZ37&gt;=$B$28,AZ37&lt;=$C$28),$D$28,IF(AZ37&lt;$B$13,"-",IF(AZ37&gt;$B$14,"-",""))))))),"")</f>
        <v/>
      </c>
      <c r="BG37" s="18" t="str">
        <f>IF(AZ37&lt;&gt;"",IF(AND(BE37=0,BF37=0),"",IF(BE37&lt;&gt;"",BE37,BF37)),"")</f>
        <v/>
      </c>
      <c r="BH37">
        <f>IF(BI37&lt;&gt;"",WEEKDAY(BI37,3),"")</f>
        <v>6</v>
      </c>
      <c r="BI37" s="13">
        <f>IF(BI36="","",IF(DAY(BI36+1)&gt;1,BI36+1,""))</f>
        <v>42582</v>
      </c>
      <c r="BJ37" s="21" t="str">
        <f t="shared" si="76"/>
        <v>So 31</v>
      </c>
      <c r="BK37" s="17">
        <f>IF(BI37&lt;&gt;"",IF(BP37="",VLOOKUP(BH37,$C$6:$D$12,2,FALSE),0),"")</f>
        <v>0</v>
      </c>
      <c r="BL37" s="17">
        <f>IF(BI37&lt;&gt;"",BL36+BK37,"")</f>
        <v>67</v>
      </c>
      <c r="BM37" s="17" t="str">
        <f>IF(BI37&lt;&gt;"",IF(BK37=0,"",IF(BK37=2,BL37-1&amp;"+"&amp;BL37,BL37)),"")</f>
        <v/>
      </c>
      <c r="BN37" s="17" t="str">
        <f>IF(BI37&lt;&gt;"",IF(AND(BI37&gt;=$B$17,BI37&lt;=$C$17),$D$17,IF(AND(BI37&gt;=$B$18,BI37&lt;=$C$18),$D$18,IF(AND(BI37&gt;=$B$19,BI37&lt;=$C$19),$D$19,IF(AND(BI37&gt;=$B$20,BI37&lt;=$C$20),$D$20,IF(AND(BI37&gt;=$B$21,BI37&lt;=$C$21),$D$21,IF(AND(BI37&gt;=$B$22,BI37&lt;=$C$22),$D$22,IF(AND(BI37&gt;=$B$23,BI37&lt;=$C$23),$D$23,""))))))),"")</f>
        <v/>
      </c>
      <c r="BO37" s="17" t="str">
        <f>IF(BI37&lt;&gt;"",IF(AND(BI37&gt;=$B$24,BI37&lt;=$C$24),$D$24,IF(AND(BI37&gt;=$B$25,BI37&lt;=$C$25),$D$25,IF(AND(BI37&gt;=$B$26,BI37&lt;=$C$26),$D$26,IF(AND(BI37&gt;=$B$27,BI37&lt;=$C$27),$D$27,IF(AND(BI37&gt;=$B$28,BI37&lt;=$C$28),$D$28,IF(BI37&lt;$B$13,"-",IF(BI37&gt;$B$14,"-",""))))))),"")</f>
        <v>-</v>
      </c>
      <c r="BP37" s="18" t="str">
        <f>IF(BI37&lt;&gt;"",IF(AND(BN37=0,BO37=0),"",IF(BN37&lt;&gt;"",BN37,BO37)),"")</f>
        <v>-</v>
      </c>
      <c r="BQ37">
        <f>IF(BR37&lt;&gt;"",WEEKDAY(BR37,3),"")</f>
        <v>2</v>
      </c>
      <c r="BR37" s="13">
        <f>IF(BR36="","",IF(DAY(BR36+1)&gt;1,BR36+1,""))</f>
        <v>42613</v>
      </c>
      <c r="BS37" s="21" t="str">
        <f t="shared" si="77"/>
        <v>Mi 31</v>
      </c>
      <c r="BT37" s="17">
        <f>IF(BR37&lt;&gt;"",IF(BY37="",VLOOKUP(BQ37,$C$6:$D$12,2,FALSE),0),"")</f>
        <v>0</v>
      </c>
      <c r="BU37" s="17">
        <f>IF(BR37&lt;&gt;"",BU36+BT37,"")</f>
        <v>67</v>
      </c>
      <c r="BV37" s="17" t="str">
        <f>IF(BR37&lt;&gt;"",IF(BT37=0,"",IF(BT37=2,BU37-1&amp;"+"&amp;BU37,BU37)),"")</f>
        <v/>
      </c>
      <c r="BW37" s="17" t="str">
        <f>IF(BR37&lt;&gt;"",IF(AND(BR37&gt;=$B$17,BR37&lt;=$C$17),$D$17,IF(AND(BR37&gt;=$B$18,BR37&lt;=$C$18),$D$18,IF(AND(BR37&gt;=$B$19,BR37&lt;=$C$19),$D$19,IF(AND(BR37&gt;=$B$20,BR37&lt;=$C$20),$D$20,IF(AND(BR37&gt;=$B$21,BR37&lt;=$C$21),$D$21,IF(AND(BR37&gt;=$B$22,BR37&lt;=$C$22),$D$22,IF(AND(BR37&gt;=$B$23,BR37&lt;=$C$23),$D$23,""))))))),"")</f>
        <v/>
      </c>
      <c r="BX37" s="17" t="str">
        <f>IF(BR37&lt;&gt;"",IF(AND(BR37&gt;=$B$24,BR37&lt;=$C$24),$D$24,IF(AND(BR37&gt;=$B$25,BR37&lt;=$C$25),$D$25,IF(AND(BR37&gt;=$B$26,BR37&lt;=$C$26),$D$26,IF(AND(BR37&gt;=$B$27,BR37&lt;=$C$27),$D$27,IF(AND(BR37&gt;=$B$28,BR37&lt;=$C$28),$D$28,IF(BR37&lt;$B$13,"-",IF(BR37&gt;$B$14,"-",""))))))),"")</f>
        <v>-</v>
      </c>
      <c r="BY37" s="18" t="str">
        <f>IF(BR37&lt;&gt;"",IF(AND(BW37=0,BX37=0),"",IF(BW37&lt;&gt;"",BW37,BX37)),"")</f>
        <v>-</v>
      </c>
    </row>
    <row r="38" spans="6:77" ht="21" hidden="1" customHeight="1" x14ac:dyDescent="0.2">
      <c r="G38" s="24">
        <f>MAX(G7:G37)</f>
        <v>42400</v>
      </c>
      <c r="H38" s="16">
        <f>MAX(H7:H37)</f>
        <v>0</v>
      </c>
      <c r="I38" s="17">
        <f>MAX(I7:I37)</f>
        <v>2</v>
      </c>
      <c r="J38" s="17">
        <f>MAX(J7:J37)</f>
        <v>9</v>
      </c>
      <c r="L38" s="22" t="str">
        <f t="shared" si="0"/>
        <v/>
      </c>
      <c r="M38" s="22" t="str">
        <f t="shared" si="12"/>
        <v/>
      </c>
      <c r="N38" s="23" t="str">
        <f t="shared" si="13"/>
        <v/>
      </c>
      <c r="P38" s="24">
        <f>MAX(P7:P37)</f>
        <v>42429</v>
      </c>
      <c r="Q38" s="16">
        <f>MAX(Q7:Q37)</f>
        <v>0</v>
      </c>
      <c r="R38" s="17">
        <f>MAX(R7:R37)</f>
        <v>2</v>
      </c>
      <c r="S38" s="17">
        <f>MAX(S7:S37)</f>
        <v>19</v>
      </c>
      <c r="Y38" s="24">
        <f>MAX(Y7:Y37)</f>
        <v>42460</v>
      </c>
      <c r="Z38" s="16">
        <f>MAX(Z7:Z37)</f>
        <v>0</v>
      </c>
      <c r="AA38" s="17">
        <f>MAX(AA7:AA37)</f>
        <v>2</v>
      </c>
      <c r="AB38" s="17">
        <f>MAX(AB7:AB37)</f>
        <v>26</v>
      </c>
      <c r="AH38" s="24">
        <f>MAX(AH7:AH37)</f>
        <v>42490</v>
      </c>
      <c r="AI38" s="16">
        <f>MAX(AI7:AI37)</f>
        <v>0</v>
      </c>
      <c r="AJ38" s="17">
        <f>MAX(AJ7:AJ37)</f>
        <v>2</v>
      </c>
      <c r="AK38" s="17">
        <f>MAX(AK7:AK37)</f>
        <v>38</v>
      </c>
      <c r="AQ38" s="24">
        <f>MAX(AQ7:AQ37)</f>
        <v>42521</v>
      </c>
      <c r="AR38" s="16">
        <f>MAX(AR7:AR37)</f>
        <v>0</v>
      </c>
      <c r="AS38" s="17">
        <f>MAX(AS7:AS37)</f>
        <v>2</v>
      </c>
      <c r="AT38" s="17">
        <f>MAX(AT7:AT37)</f>
        <v>46</v>
      </c>
      <c r="AZ38" s="24">
        <f>MAX(AZ7:AZ37)</f>
        <v>42551</v>
      </c>
      <c r="BA38" s="16">
        <f>MAX(BA7:BA37)</f>
        <v>0</v>
      </c>
      <c r="BB38" s="17">
        <f>MAX(BB7:BB37)</f>
        <v>2</v>
      </c>
      <c r="BC38" s="17">
        <f>MAX(BC7:BC37)</f>
        <v>59</v>
      </c>
      <c r="BI38" s="24">
        <f>MAX(BI7:BI37)</f>
        <v>42582</v>
      </c>
      <c r="BJ38" s="16">
        <f>MAX(BJ7:BJ37)</f>
        <v>0</v>
      </c>
      <c r="BK38" s="17">
        <f>MAX(BK7:BK37)</f>
        <v>2</v>
      </c>
      <c r="BL38" s="17">
        <f>MAX(BL7:BL37)</f>
        <v>67</v>
      </c>
      <c r="BR38" s="24">
        <f>MAX(BR7:BR37)</f>
        <v>42613</v>
      </c>
      <c r="BS38" s="16">
        <f>MAX(BS7:BS37)</f>
        <v>0</v>
      </c>
      <c r="BT38" s="17">
        <f>MAX(BT7:BT37)</f>
        <v>0</v>
      </c>
      <c r="BU38" s="17">
        <f>MAX(BU7:BU37)</f>
        <v>67</v>
      </c>
    </row>
  </sheetData>
  <mergeCells count="8">
    <mergeCell ref="BJ6:BP6"/>
    <mergeCell ref="BS6:BY6"/>
    <mergeCell ref="H6:N6"/>
    <mergeCell ref="Q6:W6"/>
    <mergeCell ref="Z6:AF6"/>
    <mergeCell ref="AI6:AO6"/>
    <mergeCell ref="AR6:AX6"/>
    <mergeCell ref="BA6:BG6"/>
  </mergeCells>
  <conditionalFormatting sqref="G7:G37">
    <cfRule type="beginsWith" dxfId="205" priority="333" stopIfTrue="1" operator="beginsWith" text="Sa">
      <formula>LEFT(G7,LEN("Sa"))="Sa"</formula>
    </cfRule>
  </conditionalFormatting>
  <conditionalFormatting sqref="L38:M38 H7:M37">
    <cfRule type="beginsWith" dxfId="204" priority="331" stopIfTrue="1" operator="beginsWith" text="So">
      <formula>LEFT(H7,LEN("So"))="So"</formula>
    </cfRule>
    <cfRule type="beginsWith" dxfId="203" priority="332" stopIfTrue="1" operator="beginsWith" text="Sa">
      <formula>LEFT(H7,LEN("Sa"))="Sa"</formula>
    </cfRule>
  </conditionalFormatting>
  <conditionalFormatting sqref="N7:N38">
    <cfRule type="beginsWith" dxfId="202" priority="314" stopIfTrue="1" operator="beginsWith" text="So">
      <formula>LEFT(N7,LEN("So"))="So"</formula>
    </cfRule>
    <cfRule type="beginsWith" dxfId="201" priority="315" stopIfTrue="1" operator="beginsWith" text="Sa">
      <formula>LEFT(N7,LEN("Sa"))="Sa"</formula>
    </cfRule>
  </conditionalFormatting>
  <conditionalFormatting sqref="Z8:Z34">
    <cfRule type="beginsWith" dxfId="200" priority="329" stopIfTrue="1" operator="beginsWith" text="So">
      <formula>LEFT(Z8,LEN("So"))="So"</formula>
    </cfRule>
    <cfRule type="beginsWith" dxfId="199" priority="330" stopIfTrue="1" operator="beginsWith" text="Sa">
      <formula>LEFT(Z8,LEN("Sa"))="Sa"</formula>
    </cfRule>
  </conditionalFormatting>
  <conditionalFormatting sqref="AI8:AI34">
    <cfRule type="beginsWith" dxfId="198" priority="327" stopIfTrue="1" operator="beginsWith" text="So">
      <formula>LEFT(AI8,LEN("So"))="So"</formula>
    </cfRule>
    <cfRule type="beginsWith" dxfId="197" priority="328" stopIfTrue="1" operator="beginsWith" text="Sa">
      <formula>LEFT(AI8,LEN("Sa"))="Sa"</formula>
    </cfRule>
  </conditionalFormatting>
  <conditionalFormatting sqref="AR8:AR34">
    <cfRule type="beginsWith" dxfId="196" priority="325" stopIfTrue="1" operator="beginsWith" text="So">
      <formula>LEFT(AR8,LEN("So"))="So"</formula>
    </cfRule>
    <cfRule type="beginsWith" dxfId="195" priority="326" stopIfTrue="1" operator="beginsWith" text="Sa">
      <formula>LEFT(AR8,LEN("Sa"))="Sa"</formula>
    </cfRule>
  </conditionalFormatting>
  <conditionalFormatting sqref="BA8:BA34">
    <cfRule type="beginsWith" dxfId="194" priority="323" stopIfTrue="1" operator="beginsWith" text="So">
      <formula>LEFT(BA8,LEN("So"))="So"</formula>
    </cfRule>
    <cfRule type="beginsWith" dxfId="193" priority="324" stopIfTrue="1" operator="beginsWith" text="Sa">
      <formula>LEFT(BA8,LEN("Sa"))="Sa"</formula>
    </cfRule>
  </conditionalFormatting>
  <conditionalFormatting sqref="AX7:AX34 AU7:AV34">
    <cfRule type="beginsWith" dxfId="192" priority="289" stopIfTrue="1" operator="beginsWith" text="So">
      <formula>LEFT(AU7,LEN("So"))="So"</formula>
    </cfRule>
    <cfRule type="beginsWith" dxfId="191" priority="290" stopIfTrue="1" operator="beginsWith" text="Sa">
      <formula>LEFT(AU7,LEN("Sa"))="Sa"</formula>
    </cfRule>
  </conditionalFormatting>
  <conditionalFormatting sqref="R7:R34">
    <cfRule type="beginsWith" dxfId="190" priority="311" stopIfTrue="1" operator="beginsWith" text="So">
      <formula>LEFT(R7,LEN("So"))="So"</formula>
    </cfRule>
    <cfRule type="beginsWith" dxfId="189" priority="312" stopIfTrue="1" operator="beginsWith" text="Sa">
      <formula>LEFT(R7,LEN("Sa"))="Sa"</formula>
    </cfRule>
  </conditionalFormatting>
  <conditionalFormatting sqref="K7:K37">
    <cfRule type="cellIs" dxfId="188" priority="322" stopIfTrue="1" operator="notEqual">
      <formula>""</formula>
    </cfRule>
  </conditionalFormatting>
  <conditionalFormatting sqref="S7:U7 W7:W34 T8:U34">
    <cfRule type="beginsWith" dxfId="187" priority="320" stopIfTrue="1" operator="beginsWith" text="So">
      <formula>LEFT(S7,LEN("So"))="So"</formula>
    </cfRule>
    <cfRule type="beginsWith" dxfId="186" priority="321" stopIfTrue="1" operator="beginsWith" text="Sa">
      <formula>LEFT(S7,LEN("Sa"))="Sa"</formula>
    </cfRule>
  </conditionalFormatting>
  <conditionalFormatting sqref="T7:T34">
    <cfRule type="cellIs" dxfId="185" priority="319" stopIfTrue="1" operator="notEqual">
      <formula>""</formula>
    </cfRule>
  </conditionalFormatting>
  <conditionalFormatting sqref="W7:W34">
    <cfRule type="cellIs" dxfId="184" priority="318" stopIfTrue="1" operator="notEqual">
      <formula>""</formula>
    </cfRule>
  </conditionalFormatting>
  <conditionalFormatting sqref="Q7:Q34">
    <cfRule type="beginsWith" dxfId="183" priority="316" stopIfTrue="1" operator="beginsWith" text="So">
      <formula>LEFT(Q7,LEN("So"))="So"</formula>
    </cfRule>
    <cfRule type="beginsWith" dxfId="182" priority="317" stopIfTrue="1" operator="beginsWith" text="Sa">
      <formula>LEFT(Q7,LEN("Sa"))="Sa"</formula>
    </cfRule>
  </conditionalFormatting>
  <conditionalFormatting sqref="S8:S34">
    <cfRule type="beginsWith" dxfId="181" priority="307" stopIfTrue="1" operator="beginsWith" text="So">
      <formula>LEFT(S8,LEN("So"))="So"</formula>
    </cfRule>
    <cfRule type="beginsWith" dxfId="180" priority="308" stopIfTrue="1" operator="beginsWith" text="Sa">
      <formula>LEFT(S8,LEN("Sa"))="Sa"</formula>
    </cfRule>
  </conditionalFormatting>
  <conditionalFormatting sqref="N7:N38">
    <cfRule type="cellIs" dxfId="179" priority="313" stopIfTrue="1" operator="notEqual">
      <formula>""</formula>
    </cfRule>
  </conditionalFormatting>
  <conditionalFormatting sqref="AB8:AB34">
    <cfRule type="beginsWith" dxfId="178" priority="299" stopIfTrue="1" operator="beginsWith" text="So">
      <formula>LEFT(AB8,LEN("So"))="So"</formula>
    </cfRule>
    <cfRule type="beginsWith" dxfId="177" priority="300" stopIfTrue="1" operator="beginsWith" text="Sa">
      <formula>LEFT(AB8,LEN("Sa"))="Sa"</formula>
    </cfRule>
  </conditionalFormatting>
  <conditionalFormatting sqref="AK8:AK34">
    <cfRule type="beginsWith" dxfId="176" priority="291" stopIfTrue="1" operator="beginsWith" text="So">
      <formula>LEFT(AK8,LEN("So"))="So"</formula>
    </cfRule>
    <cfRule type="beginsWith" dxfId="175" priority="292" stopIfTrue="1" operator="beginsWith" text="Sa">
      <formula>LEFT(AK8,LEN("Sa"))="Sa"</formula>
    </cfRule>
  </conditionalFormatting>
  <conditionalFormatting sqref="V7:V34">
    <cfRule type="beginsWith" dxfId="174" priority="309" stopIfTrue="1" operator="beginsWith" text="So">
      <formula>LEFT(V7,LEN("So"))="So"</formula>
    </cfRule>
    <cfRule type="beginsWith" dxfId="173" priority="310" stopIfTrue="1" operator="beginsWith" text="Sa">
      <formula>LEFT(V7,LEN("Sa"))="Sa"</formula>
    </cfRule>
  </conditionalFormatting>
  <conditionalFormatting sqref="AE7:AE34">
    <cfRule type="beginsWith" dxfId="172" priority="301" stopIfTrue="1" operator="beginsWith" text="So">
      <formula>LEFT(AE7,LEN("So"))="So"</formula>
    </cfRule>
    <cfRule type="beginsWith" dxfId="171" priority="302" stopIfTrue="1" operator="beginsWith" text="Sa">
      <formula>LEFT(AE7,LEN("Sa"))="Sa"</formula>
    </cfRule>
  </conditionalFormatting>
  <conditionalFormatting sqref="AF7:AF34 AC7:AD34">
    <cfRule type="beginsWith" dxfId="170" priority="305" stopIfTrue="1" operator="beginsWith" text="So">
      <formula>LEFT(AC7,LEN("So"))="So"</formula>
    </cfRule>
    <cfRule type="beginsWith" dxfId="169" priority="306" stopIfTrue="1" operator="beginsWith" text="Sa">
      <formula>LEFT(AC7,LEN("Sa"))="Sa"</formula>
    </cfRule>
  </conditionalFormatting>
  <conditionalFormatting sqref="AC7:AC34">
    <cfRule type="cellIs" dxfId="168" priority="304" stopIfTrue="1" operator="notEqual">
      <formula>""</formula>
    </cfRule>
  </conditionalFormatting>
  <conditionalFormatting sqref="AF7:AF34">
    <cfRule type="cellIs" dxfId="167" priority="303" stopIfTrue="1" operator="notEqual">
      <formula>""</formula>
    </cfRule>
  </conditionalFormatting>
  <conditionalFormatting sqref="AA8:AA34">
    <cfRule type="beginsWith" dxfId="166" priority="265" stopIfTrue="1" operator="beginsWith" text="So">
      <formula>LEFT(AA8,LEN("So"))="So"</formula>
    </cfRule>
    <cfRule type="beginsWith" dxfId="165" priority="266" stopIfTrue="1" operator="beginsWith" text="Sa">
      <formula>LEFT(AA8,LEN("Sa"))="Sa"</formula>
    </cfRule>
  </conditionalFormatting>
  <conditionalFormatting sqref="AN7:AN34">
    <cfRule type="beginsWith" dxfId="164" priority="293" stopIfTrue="1" operator="beginsWith" text="So">
      <formula>LEFT(AN7,LEN("So"))="So"</formula>
    </cfRule>
    <cfRule type="beginsWith" dxfId="163" priority="294" stopIfTrue="1" operator="beginsWith" text="Sa">
      <formula>LEFT(AN7,LEN("Sa"))="Sa"</formula>
    </cfRule>
  </conditionalFormatting>
  <conditionalFormatting sqref="AO7:AO34 AL7:AM34">
    <cfRule type="beginsWith" dxfId="162" priority="297" stopIfTrue="1" operator="beginsWith" text="So">
      <formula>LEFT(AL7,LEN("So"))="So"</formula>
    </cfRule>
    <cfRule type="beginsWith" dxfId="161" priority="298" stopIfTrue="1" operator="beginsWith" text="Sa">
      <formula>LEFT(AL7,LEN("Sa"))="Sa"</formula>
    </cfRule>
  </conditionalFormatting>
  <conditionalFormatting sqref="AJ8:AJ34">
    <cfRule type="beginsWith" dxfId="160" priority="263" stopIfTrue="1" operator="beginsWith" text="So">
      <formula>LEFT(AJ8,LEN("So"))="So"</formula>
    </cfRule>
    <cfRule type="beginsWith" dxfId="159" priority="264" stopIfTrue="1" operator="beginsWith" text="Sa">
      <formula>LEFT(AJ8,LEN("Sa"))="Sa"</formula>
    </cfRule>
  </conditionalFormatting>
  <conditionalFormatting sqref="AL7:AL34">
    <cfRule type="cellIs" dxfId="158" priority="296" stopIfTrue="1" operator="notEqual">
      <formula>""</formula>
    </cfRule>
  </conditionalFormatting>
  <conditionalFormatting sqref="AO7:AO34">
    <cfRule type="cellIs" dxfId="157" priority="295" stopIfTrue="1" operator="notEqual">
      <formula>""</formula>
    </cfRule>
  </conditionalFormatting>
  <conditionalFormatting sqref="AT8:AT34">
    <cfRule type="beginsWith" dxfId="156" priority="283" stopIfTrue="1" operator="beginsWith" text="So">
      <formula>LEFT(AT8,LEN("So"))="So"</formula>
    </cfRule>
    <cfRule type="beginsWith" dxfId="155" priority="284" stopIfTrue="1" operator="beginsWith" text="Sa">
      <formula>LEFT(AT8,LEN("Sa"))="Sa"</formula>
    </cfRule>
  </conditionalFormatting>
  <conditionalFormatting sqref="AW7:AW34">
    <cfRule type="beginsWith" dxfId="154" priority="285" stopIfTrue="1" operator="beginsWith" text="So">
      <formula>LEFT(AW7,LEN("So"))="So"</formula>
    </cfRule>
    <cfRule type="beginsWith" dxfId="153" priority="286" stopIfTrue="1" operator="beginsWith" text="Sa">
      <formula>LEFT(AW7,LEN("Sa"))="Sa"</formula>
    </cfRule>
  </conditionalFormatting>
  <conditionalFormatting sqref="AU7:AU34">
    <cfRule type="cellIs" dxfId="152" priority="288" stopIfTrue="1" operator="notEqual">
      <formula>""</formula>
    </cfRule>
  </conditionalFormatting>
  <conditionalFormatting sqref="AX7:AX34">
    <cfRule type="cellIs" dxfId="151" priority="287" stopIfTrue="1" operator="notEqual">
      <formula>""</formula>
    </cfRule>
  </conditionalFormatting>
  <conditionalFormatting sqref="BC8:BC34">
    <cfRule type="beginsWith" dxfId="150" priority="275" stopIfTrue="1" operator="beginsWith" text="So">
      <formula>LEFT(BC8,LEN("So"))="So"</formula>
    </cfRule>
    <cfRule type="beginsWith" dxfId="149" priority="276" stopIfTrue="1" operator="beginsWith" text="Sa">
      <formula>LEFT(BC8,LEN("Sa"))="Sa"</formula>
    </cfRule>
  </conditionalFormatting>
  <conditionalFormatting sqref="BF7:BF34">
    <cfRule type="beginsWith" dxfId="148" priority="277" stopIfTrue="1" operator="beginsWith" text="So">
      <formula>LEFT(BF7,LEN("So"))="So"</formula>
    </cfRule>
    <cfRule type="beginsWith" dxfId="147" priority="278" stopIfTrue="1" operator="beginsWith" text="Sa">
      <formula>LEFT(BF7,LEN("Sa"))="Sa"</formula>
    </cfRule>
  </conditionalFormatting>
  <conditionalFormatting sqref="BG7:BG34 BD7:BE34">
    <cfRule type="beginsWith" dxfId="146" priority="281" stopIfTrue="1" operator="beginsWith" text="So">
      <formula>LEFT(BD7,LEN("So"))="So"</formula>
    </cfRule>
    <cfRule type="beginsWith" dxfId="145" priority="282" stopIfTrue="1" operator="beginsWith" text="Sa">
      <formula>LEFT(BD7,LEN("Sa"))="Sa"</formula>
    </cfRule>
  </conditionalFormatting>
  <conditionalFormatting sqref="BD7:BD34">
    <cfRule type="cellIs" dxfId="144" priority="280" stopIfTrue="1" operator="notEqual">
      <formula>""</formula>
    </cfRule>
  </conditionalFormatting>
  <conditionalFormatting sqref="BG7:BG34">
    <cfRule type="cellIs" dxfId="143" priority="279" stopIfTrue="1" operator="notEqual">
      <formula>""</formula>
    </cfRule>
  </conditionalFormatting>
  <conditionalFormatting sqref="AS8:AS34">
    <cfRule type="beginsWith" dxfId="142" priority="261" stopIfTrue="1" operator="beginsWith" text="So">
      <formula>LEFT(AS8,LEN("So"))="So"</formula>
    </cfRule>
    <cfRule type="beginsWith" dxfId="141" priority="262" stopIfTrue="1" operator="beginsWith" text="Sa">
      <formula>LEFT(AS8,LEN("Sa"))="Sa"</formula>
    </cfRule>
  </conditionalFormatting>
  <conditionalFormatting sqref="BB8:BB34">
    <cfRule type="beginsWith" dxfId="140" priority="259" stopIfTrue="1" operator="beginsWith" text="So">
      <formula>LEFT(BB8,LEN("So"))="So"</formula>
    </cfRule>
    <cfRule type="beginsWith" dxfId="139" priority="260" stopIfTrue="1" operator="beginsWith" text="Sa">
      <formula>LEFT(BB8,LEN("Sa"))="Sa"</formula>
    </cfRule>
  </conditionalFormatting>
  <conditionalFormatting sqref="BJ8:BJ34">
    <cfRule type="beginsWith" dxfId="138" priority="257" stopIfTrue="1" operator="beginsWith" text="So">
      <formula>LEFT(BJ8,LEN("So"))="So"</formula>
    </cfRule>
    <cfRule type="beginsWith" dxfId="137" priority="258" stopIfTrue="1" operator="beginsWith" text="Sa">
      <formula>LEFT(BJ8,LEN("Sa"))="Sa"</formula>
    </cfRule>
  </conditionalFormatting>
  <conditionalFormatting sqref="BL8:BL34">
    <cfRule type="beginsWith" dxfId="136" priority="249" stopIfTrue="1" operator="beginsWith" text="So">
      <formula>LEFT(BL8,LEN("So"))="So"</formula>
    </cfRule>
    <cfRule type="beginsWith" dxfId="135" priority="250" stopIfTrue="1" operator="beginsWith" text="Sa">
      <formula>LEFT(BL8,LEN("Sa"))="Sa"</formula>
    </cfRule>
  </conditionalFormatting>
  <conditionalFormatting sqref="BO7:BO34">
    <cfRule type="beginsWith" dxfId="134" priority="251" stopIfTrue="1" operator="beginsWith" text="So">
      <formula>LEFT(BO7,LEN("So"))="So"</formula>
    </cfRule>
    <cfRule type="beginsWith" dxfId="133" priority="252" stopIfTrue="1" operator="beginsWith" text="Sa">
      <formula>LEFT(BO7,LEN("Sa"))="Sa"</formula>
    </cfRule>
  </conditionalFormatting>
  <conditionalFormatting sqref="BP7:BP34 BM7:BN34">
    <cfRule type="beginsWith" dxfId="132" priority="255" stopIfTrue="1" operator="beginsWith" text="So">
      <formula>LEFT(BM7,LEN("So"))="So"</formula>
    </cfRule>
    <cfRule type="beginsWith" dxfId="131" priority="256" stopIfTrue="1" operator="beginsWith" text="Sa">
      <formula>LEFT(BM7,LEN("Sa"))="Sa"</formula>
    </cfRule>
  </conditionalFormatting>
  <conditionalFormatting sqref="BM7:BM34">
    <cfRule type="cellIs" dxfId="130" priority="254" stopIfTrue="1" operator="notEqual">
      <formula>""</formula>
    </cfRule>
  </conditionalFormatting>
  <conditionalFormatting sqref="BP7:BP34">
    <cfRule type="cellIs" dxfId="129" priority="253" stopIfTrue="1" operator="notEqual">
      <formula>""</formula>
    </cfRule>
  </conditionalFormatting>
  <conditionalFormatting sqref="BK8:BK34">
    <cfRule type="beginsWith" dxfId="128" priority="245" stopIfTrue="1" operator="beginsWith" text="So">
      <formula>LEFT(BK8,LEN("So"))="So"</formula>
    </cfRule>
    <cfRule type="beginsWith" dxfId="127" priority="246" stopIfTrue="1" operator="beginsWith" text="Sa">
      <formula>LEFT(BK8,LEN("Sa"))="Sa"</formula>
    </cfRule>
  </conditionalFormatting>
  <conditionalFormatting sqref="BS8:BS34">
    <cfRule type="beginsWith" dxfId="126" priority="243" stopIfTrue="1" operator="beginsWith" text="So">
      <formula>LEFT(BS8,LEN("So"))="So"</formula>
    </cfRule>
    <cfRule type="beginsWith" dxfId="125" priority="244" stopIfTrue="1" operator="beginsWith" text="Sa">
      <formula>LEFT(BS8,LEN("Sa"))="Sa"</formula>
    </cfRule>
  </conditionalFormatting>
  <conditionalFormatting sqref="BU8:BU34">
    <cfRule type="beginsWith" dxfId="124" priority="235" stopIfTrue="1" operator="beginsWith" text="So">
      <formula>LEFT(BU8,LEN("So"))="So"</formula>
    </cfRule>
    <cfRule type="beginsWith" dxfId="123" priority="236" stopIfTrue="1" operator="beginsWith" text="Sa">
      <formula>LEFT(BU8,LEN("Sa"))="Sa"</formula>
    </cfRule>
  </conditionalFormatting>
  <conditionalFormatting sqref="BX7:BX34">
    <cfRule type="beginsWith" dxfId="122" priority="237" stopIfTrue="1" operator="beginsWith" text="So">
      <formula>LEFT(BX7,LEN("So"))="So"</formula>
    </cfRule>
    <cfRule type="beginsWith" dxfId="121" priority="238" stopIfTrue="1" operator="beginsWith" text="Sa">
      <formula>LEFT(BX7,LEN("Sa"))="Sa"</formula>
    </cfRule>
  </conditionalFormatting>
  <conditionalFormatting sqref="BY7:BY34 BV7:BW34">
    <cfRule type="beginsWith" dxfId="120" priority="241" stopIfTrue="1" operator="beginsWith" text="So">
      <formula>LEFT(BV7,LEN("So"))="So"</formula>
    </cfRule>
    <cfRule type="beginsWith" dxfId="119" priority="242" stopIfTrue="1" operator="beginsWith" text="Sa">
      <formula>LEFT(BV7,LEN("Sa"))="Sa"</formula>
    </cfRule>
  </conditionalFormatting>
  <conditionalFormatting sqref="BV7:BV34">
    <cfRule type="cellIs" dxfId="118" priority="240" stopIfTrue="1" operator="notEqual">
      <formula>""</formula>
    </cfRule>
  </conditionalFormatting>
  <conditionalFormatting sqref="BY7:BY34">
    <cfRule type="cellIs" dxfId="117" priority="239" stopIfTrue="1" operator="notEqual">
      <formula>""</formula>
    </cfRule>
  </conditionalFormatting>
  <conditionalFormatting sqref="BT8:BT34">
    <cfRule type="beginsWith" dxfId="116" priority="231" stopIfTrue="1" operator="beginsWith" text="So">
      <formula>LEFT(BT8,LEN("So"))="So"</formula>
    </cfRule>
    <cfRule type="beginsWith" dxfId="115" priority="232" stopIfTrue="1" operator="beginsWith" text="Sa">
      <formula>LEFT(BT8,LEN("Sa"))="Sa"</formula>
    </cfRule>
  </conditionalFormatting>
  <conditionalFormatting sqref="H38:J38">
    <cfRule type="beginsWith" dxfId="114" priority="166" stopIfTrue="1" operator="beginsWith" text="So">
      <formula>LEFT(H38,LEN("So"))="So"</formula>
    </cfRule>
    <cfRule type="beginsWith" dxfId="113" priority="167" stopIfTrue="1" operator="beginsWith" text="Sa">
      <formula>LEFT(H38,LEN("Sa"))="Sa"</formula>
    </cfRule>
  </conditionalFormatting>
  <conditionalFormatting sqref="P35:P37">
    <cfRule type="beginsWith" dxfId="112" priority="125" stopIfTrue="1" operator="beginsWith" text="Sa">
      <formula>LEFT(P35,LEN("Sa"))="Sa"</formula>
    </cfRule>
  </conditionalFormatting>
  <conditionalFormatting sqref="Q35:Q37 S35:V37">
    <cfRule type="beginsWith" dxfId="111" priority="123" stopIfTrue="1" operator="beginsWith" text="So">
      <formula>LEFT(Q35,LEN("So"))="So"</formula>
    </cfRule>
    <cfRule type="beginsWith" dxfId="110" priority="124" stopIfTrue="1" operator="beginsWith" text="Sa">
      <formula>LEFT(Q35,LEN("Sa"))="Sa"</formula>
    </cfRule>
  </conditionalFormatting>
  <conditionalFormatting sqref="W35:W37">
    <cfRule type="beginsWith" dxfId="109" priority="120" stopIfTrue="1" operator="beginsWith" text="So">
      <formula>LEFT(W35,LEN("So"))="So"</formula>
    </cfRule>
    <cfRule type="beginsWith" dxfId="108" priority="121" stopIfTrue="1" operator="beginsWith" text="Sa">
      <formula>LEFT(W35,LEN("Sa"))="Sa"</formula>
    </cfRule>
  </conditionalFormatting>
  <conditionalFormatting sqref="T35:T37">
    <cfRule type="cellIs" dxfId="107" priority="122" stopIfTrue="1" operator="notEqual">
      <formula>""</formula>
    </cfRule>
  </conditionalFormatting>
  <conditionalFormatting sqref="W35:W37">
    <cfRule type="cellIs" dxfId="106" priority="119" stopIfTrue="1" operator="notEqual">
      <formula>""</formula>
    </cfRule>
  </conditionalFormatting>
  <conditionalFormatting sqref="R35:R37">
    <cfRule type="beginsWith" dxfId="105" priority="117" stopIfTrue="1" operator="beginsWith" text="So">
      <formula>LEFT(R35,LEN("So"))="So"</formula>
    </cfRule>
    <cfRule type="beginsWith" dxfId="104" priority="118" stopIfTrue="1" operator="beginsWith" text="Sa">
      <formula>LEFT(R35,LEN("Sa"))="Sa"</formula>
    </cfRule>
  </conditionalFormatting>
  <conditionalFormatting sqref="Y35:Y37">
    <cfRule type="beginsWith" dxfId="103" priority="116" stopIfTrue="1" operator="beginsWith" text="Sa">
      <formula>LEFT(Y35,LEN("Sa"))="Sa"</formula>
    </cfRule>
  </conditionalFormatting>
  <conditionalFormatting sqref="Z35:Z37 AB35:AE37">
    <cfRule type="beginsWith" dxfId="102" priority="114" stopIfTrue="1" operator="beginsWith" text="So">
      <formula>LEFT(Z35,LEN("So"))="So"</formula>
    </cfRule>
    <cfRule type="beginsWith" dxfId="101" priority="115" stopIfTrue="1" operator="beginsWith" text="Sa">
      <formula>LEFT(Z35,LEN("Sa"))="Sa"</formula>
    </cfRule>
  </conditionalFormatting>
  <conditionalFormatting sqref="AF35:AF37">
    <cfRule type="beginsWith" dxfId="100" priority="111" stopIfTrue="1" operator="beginsWith" text="So">
      <formula>LEFT(AF35,LEN("So"))="So"</formula>
    </cfRule>
    <cfRule type="beginsWith" dxfId="99" priority="112" stopIfTrue="1" operator="beginsWith" text="Sa">
      <formula>LEFT(AF35,LEN("Sa"))="Sa"</formula>
    </cfRule>
  </conditionalFormatting>
  <conditionalFormatting sqref="AC35:AC37">
    <cfRule type="cellIs" dxfId="98" priority="113" stopIfTrue="1" operator="notEqual">
      <formula>""</formula>
    </cfRule>
  </conditionalFormatting>
  <conditionalFormatting sqref="AF35:AF37">
    <cfRule type="cellIs" dxfId="97" priority="110" stopIfTrue="1" operator="notEqual">
      <formula>""</formula>
    </cfRule>
  </conditionalFormatting>
  <conditionalFormatting sqref="AA35:AA37">
    <cfRule type="beginsWith" dxfId="96" priority="108" stopIfTrue="1" operator="beginsWith" text="So">
      <formula>LEFT(AA35,LEN("So"))="So"</formula>
    </cfRule>
    <cfRule type="beginsWith" dxfId="95" priority="109" stopIfTrue="1" operator="beginsWith" text="Sa">
      <formula>LEFT(AA35,LEN("Sa"))="Sa"</formula>
    </cfRule>
  </conditionalFormatting>
  <conditionalFormatting sqref="AH35:AH37">
    <cfRule type="beginsWith" dxfId="94" priority="107" stopIfTrue="1" operator="beginsWith" text="Sa">
      <formula>LEFT(AH35,LEN("Sa"))="Sa"</formula>
    </cfRule>
  </conditionalFormatting>
  <conditionalFormatting sqref="AI35:AI37 AK35:AN37">
    <cfRule type="beginsWith" dxfId="93" priority="105" stopIfTrue="1" operator="beginsWith" text="So">
      <formula>LEFT(AI35,LEN("So"))="So"</formula>
    </cfRule>
    <cfRule type="beginsWith" dxfId="92" priority="106" stopIfTrue="1" operator="beginsWith" text="Sa">
      <formula>LEFT(AI35,LEN("Sa"))="Sa"</formula>
    </cfRule>
  </conditionalFormatting>
  <conditionalFormatting sqref="AO35:AO37">
    <cfRule type="beginsWith" dxfId="91" priority="102" stopIfTrue="1" operator="beginsWith" text="So">
      <formula>LEFT(AO35,LEN("So"))="So"</formula>
    </cfRule>
    <cfRule type="beginsWith" dxfId="90" priority="103" stopIfTrue="1" operator="beginsWith" text="Sa">
      <formula>LEFT(AO35,LEN("Sa"))="Sa"</formula>
    </cfRule>
  </conditionalFormatting>
  <conditionalFormatting sqref="AL35:AL37">
    <cfRule type="cellIs" dxfId="89" priority="104" stopIfTrue="1" operator="notEqual">
      <formula>""</formula>
    </cfRule>
  </conditionalFormatting>
  <conditionalFormatting sqref="AO35:AO37">
    <cfRule type="cellIs" dxfId="88" priority="101" stopIfTrue="1" operator="notEqual">
      <formula>""</formula>
    </cfRule>
  </conditionalFormatting>
  <conditionalFormatting sqref="AJ35:AJ37">
    <cfRule type="beginsWith" dxfId="87" priority="99" stopIfTrue="1" operator="beginsWith" text="So">
      <formula>LEFT(AJ35,LEN("So"))="So"</formula>
    </cfRule>
    <cfRule type="beginsWith" dxfId="86" priority="100" stopIfTrue="1" operator="beginsWith" text="Sa">
      <formula>LEFT(AJ35,LEN("Sa"))="Sa"</formula>
    </cfRule>
  </conditionalFormatting>
  <conditionalFormatting sqref="AQ35:AQ37">
    <cfRule type="beginsWith" dxfId="85" priority="98" stopIfTrue="1" operator="beginsWith" text="Sa">
      <formula>LEFT(AQ35,LEN("Sa"))="Sa"</formula>
    </cfRule>
  </conditionalFormatting>
  <conditionalFormatting sqref="AR35:AR37 AT35:AW37">
    <cfRule type="beginsWith" dxfId="84" priority="96" stopIfTrue="1" operator="beginsWith" text="So">
      <formula>LEFT(AR35,LEN("So"))="So"</formula>
    </cfRule>
    <cfRule type="beginsWith" dxfId="83" priority="97" stopIfTrue="1" operator="beginsWith" text="Sa">
      <formula>LEFT(AR35,LEN("Sa"))="Sa"</formula>
    </cfRule>
  </conditionalFormatting>
  <conditionalFormatting sqref="AX35:AX37">
    <cfRule type="beginsWith" dxfId="82" priority="93" stopIfTrue="1" operator="beginsWith" text="So">
      <formula>LEFT(AX35,LEN("So"))="So"</formula>
    </cfRule>
    <cfRule type="beginsWith" dxfId="81" priority="94" stopIfTrue="1" operator="beginsWith" text="Sa">
      <formula>LEFT(AX35,LEN("Sa"))="Sa"</formula>
    </cfRule>
  </conditionalFormatting>
  <conditionalFormatting sqref="AU35:AU37">
    <cfRule type="cellIs" dxfId="80" priority="95" stopIfTrue="1" operator="notEqual">
      <formula>""</formula>
    </cfRule>
  </conditionalFormatting>
  <conditionalFormatting sqref="AX35:AX37">
    <cfRule type="cellIs" dxfId="79" priority="92" stopIfTrue="1" operator="notEqual">
      <formula>""</formula>
    </cfRule>
  </conditionalFormatting>
  <conditionalFormatting sqref="AS35:AS37">
    <cfRule type="beginsWith" dxfId="78" priority="90" stopIfTrue="1" operator="beginsWith" text="So">
      <formula>LEFT(AS35,LEN("So"))="So"</formula>
    </cfRule>
    <cfRule type="beginsWith" dxfId="77" priority="91" stopIfTrue="1" operator="beginsWith" text="Sa">
      <formula>LEFT(AS35,LEN("Sa"))="Sa"</formula>
    </cfRule>
  </conditionalFormatting>
  <conditionalFormatting sqref="AZ35:AZ37">
    <cfRule type="beginsWith" dxfId="76" priority="89" stopIfTrue="1" operator="beginsWith" text="Sa">
      <formula>LEFT(AZ35,LEN("Sa"))="Sa"</formula>
    </cfRule>
  </conditionalFormatting>
  <conditionalFormatting sqref="BA35:BA37 BC35:BF37">
    <cfRule type="beginsWith" dxfId="75" priority="87" stopIfTrue="1" operator="beginsWith" text="So">
      <formula>LEFT(BA35,LEN("So"))="So"</formula>
    </cfRule>
    <cfRule type="beginsWith" dxfId="74" priority="88" stopIfTrue="1" operator="beginsWith" text="Sa">
      <formula>LEFT(BA35,LEN("Sa"))="Sa"</formula>
    </cfRule>
  </conditionalFormatting>
  <conditionalFormatting sqref="BG35:BG37">
    <cfRule type="beginsWith" dxfId="73" priority="84" stopIfTrue="1" operator="beginsWith" text="So">
      <formula>LEFT(BG35,LEN("So"))="So"</formula>
    </cfRule>
    <cfRule type="beginsWith" dxfId="72" priority="85" stopIfTrue="1" operator="beginsWith" text="Sa">
      <formula>LEFT(BG35,LEN("Sa"))="Sa"</formula>
    </cfRule>
  </conditionalFormatting>
  <conditionalFormatting sqref="BD35:BD37">
    <cfRule type="cellIs" dxfId="71" priority="86" stopIfTrue="1" operator="notEqual">
      <formula>""</formula>
    </cfRule>
  </conditionalFormatting>
  <conditionalFormatting sqref="BG35:BG37">
    <cfRule type="cellIs" dxfId="70" priority="83" stopIfTrue="1" operator="notEqual">
      <formula>""</formula>
    </cfRule>
  </conditionalFormatting>
  <conditionalFormatting sqref="BB35:BB37">
    <cfRule type="beginsWith" dxfId="69" priority="81" stopIfTrue="1" operator="beginsWith" text="So">
      <formula>LEFT(BB35,LEN("So"))="So"</formula>
    </cfRule>
    <cfRule type="beginsWith" dxfId="68" priority="82" stopIfTrue="1" operator="beginsWith" text="Sa">
      <formula>LEFT(BB35,LEN("Sa"))="Sa"</formula>
    </cfRule>
  </conditionalFormatting>
  <conditionalFormatting sqref="BI35:BI37">
    <cfRule type="beginsWith" dxfId="67" priority="80" stopIfTrue="1" operator="beginsWith" text="Sa">
      <formula>LEFT(BI35,LEN("Sa"))="Sa"</formula>
    </cfRule>
  </conditionalFormatting>
  <conditionalFormatting sqref="BJ35:BJ37 BL35:BO37">
    <cfRule type="beginsWith" dxfId="66" priority="78" stopIfTrue="1" operator="beginsWith" text="So">
      <formula>LEFT(BJ35,LEN("So"))="So"</formula>
    </cfRule>
    <cfRule type="beginsWith" dxfId="65" priority="79" stopIfTrue="1" operator="beginsWith" text="Sa">
      <formula>LEFT(BJ35,LEN("Sa"))="Sa"</formula>
    </cfRule>
  </conditionalFormatting>
  <conditionalFormatting sqref="BP35:BP37">
    <cfRule type="beginsWith" dxfId="64" priority="75" stopIfTrue="1" operator="beginsWith" text="So">
      <formula>LEFT(BP35,LEN("So"))="So"</formula>
    </cfRule>
    <cfRule type="beginsWith" dxfId="63" priority="76" stopIfTrue="1" operator="beginsWith" text="Sa">
      <formula>LEFT(BP35,LEN("Sa"))="Sa"</formula>
    </cfRule>
  </conditionalFormatting>
  <conditionalFormatting sqref="BM35:BM37">
    <cfRule type="cellIs" dxfId="62" priority="77" stopIfTrue="1" operator="notEqual">
      <formula>""</formula>
    </cfRule>
  </conditionalFormatting>
  <conditionalFormatting sqref="BP35:BP37">
    <cfRule type="cellIs" dxfId="61" priority="74" stopIfTrue="1" operator="notEqual">
      <formula>""</formula>
    </cfRule>
  </conditionalFormatting>
  <conditionalFormatting sqref="BK35:BK37">
    <cfRule type="beginsWith" dxfId="60" priority="72" stopIfTrue="1" operator="beginsWith" text="So">
      <formula>LEFT(BK35,LEN("So"))="So"</formula>
    </cfRule>
    <cfRule type="beginsWith" dxfId="59" priority="73" stopIfTrue="1" operator="beginsWith" text="Sa">
      <formula>LEFT(BK35,LEN("Sa"))="Sa"</formula>
    </cfRule>
  </conditionalFormatting>
  <conditionalFormatting sqref="BR35:BR37">
    <cfRule type="beginsWith" dxfId="58" priority="71" stopIfTrue="1" operator="beginsWith" text="Sa">
      <formula>LEFT(BR35,LEN("Sa"))="Sa"</formula>
    </cfRule>
  </conditionalFormatting>
  <conditionalFormatting sqref="BS35:BS37 BU35:BX37">
    <cfRule type="beginsWith" dxfId="57" priority="69" stopIfTrue="1" operator="beginsWith" text="So">
      <formula>LEFT(BS35,LEN("So"))="So"</formula>
    </cfRule>
    <cfRule type="beginsWith" dxfId="56" priority="70" stopIfTrue="1" operator="beginsWith" text="Sa">
      <formula>LEFT(BS35,LEN("Sa"))="Sa"</formula>
    </cfRule>
  </conditionalFormatting>
  <conditionalFormatting sqref="BY35:BY37">
    <cfRule type="beginsWith" dxfId="55" priority="66" stopIfTrue="1" operator="beginsWith" text="So">
      <formula>LEFT(BY35,LEN("So"))="So"</formula>
    </cfRule>
    <cfRule type="beginsWith" dxfId="54" priority="67" stopIfTrue="1" operator="beginsWith" text="Sa">
      <formula>LEFT(BY35,LEN("Sa"))="Sa"</formula>
    </cfRule>
  </conditionalFormatting>
  <conditionalFormatting sqref="BV35:BV37">
    <cfRule type="cellIs" dxfId="53" priority="68" stopIfTrue="1" operator="notEqual">
      <formula>""</formula>
    </cfRule>
  </conditionalFormatting>
  <conditionalFormatting sqref="BY35:BY37">
    <cfRule type="cellIs" dxfId="52" priority="65" stopIfTrue="1" operator="notEqual">
      <formula>""</formula>
    </cfRule>
  </conditionalFormatting>
  <conditionalFormatting sqref="BT35:BT37">
    <cfRule type="beginsWith" dxfId="51" priority="63" stopIfTrue="1" operator="beginsWith" text="So">
      <formula>LEFT(BT35,LEN("So"))="So"</formula>
    </cfRule>
    <cfRule type="beginsWith" dxfId="50" priority="64" stopIfTrue="1" operator="beginsWith" text="Sa">
      <formula>LEFT(BT35,LEN("Sa"))="Sa"</formula>
    </cfRule>
  </conditionalFormatting>
  <conditionalFormatting sqref="Q38:S38">
    <cfRule type="beginsWith" dxfId="49" priority="61" stopIfTrue="1" operator="beginsWith" text="So">
      <formula>LEFT(Q38,LEN("So"))="So"</formula>
    </cfRule>
    <cfRule type="beginsWith" dxfId="48" priority="62" stopIfTrue="1" operator="beginsWith" text="Sa">
      <formula>LEFT(Q38,LEN("Sa"))="Sa"</formula>
    </cfRule>
  </conditionalFormatting>
  <conditionalFormatting sqref="Z38:AB38">
    <cfRule type="beginsWith" dxfId="47" priority="59" stopIfTrue="1" operator="beginsWith" text="So">
      <formula>LEFT(Z38,LEN("So"))="So"</formula>
    </cfRule>
    <cfRule type="beginsWith" dxfId="46" priority="60" stopIfTrue="1" operator="beginsWith" text="Sa">
      <formula>LEFT(Z38,LEN("Sa"))="Sa"</formula>
    </cfRule>
  </conditionalFormatting>
  <conditionalFormatting sqref="AI38:AK38">
    <cfRule type="beginsWith" dxfId="45" priority="57" stopIfTrue="1" operator="beginsWith" text="So">
      <formula>LEFT(AI38,LEN("So"))="So"</formula>
    </cfRule>
    <cfRule type="beginsWith" dxfId="44" priority="58" stopIfTrue="1" operator="beginsWith" text="Sa">
      <formula>LEFT(AI38,LEN("Sa"))="Sa"</formula>
    </cfRule>
  </conditionalFormatting>
  <conditionalFormatting sqref="AR38:AT38">
    <cfRule type="beginsWith" dxfId="43" priority="55" stopIfTrue="1" operator="beginsWith" text="So">
      <formula>LEFT(AR38,LEN("So"))="So"</formula>
    </cfRule>
    <cfRule type="beginsWith" dxfId="42" priority="56" stopIfTrue="1" operator="beginsWith" text="Sa">
      <formula>LEFT(AR38,LEN("Sa"))="Sa"</formula>
    </cfRule>
  </conditionalFormatting>
  <conditionalFormatting sqref="BA38:BC38">
    <cfRule type="beginsWith" dxfId="41" priority="53" stopIfTrue="1" operator="beginsWith" text="So">
      <formula>LEFT(BA38,LEN("So"))="So"</formula>
    </cfRule>
    <cfRule type="beginsWith" dxfId="40" priority="54" stopIfTrue="1" operator="beginsWith" text="Sa">
      <formula>LEFT(BA38,LEN("Sa"))="Sa"</formula>
    </cfRule>
  </conditionalFormatting>
  <conditionalFormatting sqref="BJ38:BL38">
    <cfRule type="beginsWith" dxfId="39" priority="51" stopIfTrue="1" operator="beginsWith" text="So">
      <formula>LEFT(BJ38,LEN("So"))="So"</formula>
    </cfRule>
    <cfRule type="beginsWith" dxfId="38" priority="52" stopIfTrue="1" operator="beginsWith" text="Sa">
      <formula>LEFT(BJ38,LEN("Sa"))="Sa"</formula>
    </cfRule>
  </conditionalFormatting>
  <conditionalFormatting sqref="BS38:BU38">
    <cfRule type="beginsWith" dxfId="37" priority="49" stopIfTrue="1" operator="beginsWith" text="So">
      <formula>LEFT(BS38,LEN("So"))="So"</formula>
    </cfRule>
    <cfRule type="beginsWith" dxfId="36" priority="50" stopIfTrue="1" operator="beginsWith" text="Sa">
      <formula>LEFT(BS38,LEN("Sa"))="Sa"</formula>
    </cfRule>
  </conditionalFormatting>
  <conditionalFormatting sqref="AA7">
    <cfRule type="beginsWith" dxfId="35" priority="43" stopIfTrue="1" operator="beginsWith" text="So">
      <formula>LEFT(AA7,LEN("So"))="So"</formula>
    </cfRule>
    <cfRule type="beginsWith" dxfId="34" priority="44" stopIfTrue="1" operator="beginsWith" text="Sa">
      <formula>LEFT(AA7,LEN("Sa"))="Sa"</formula>
    </cfRule>
  </conditionalFormatting>
  <conditionalFormatting sqref="Z7">
    <cfRule type="beginsWith" dxfId="33" priority="45" stopIfTrue="1" operator="beginsWith" text="So">
      <formula>LEFT(Z7,LEN("So"))="So"</formula>
    </cfRule>
    <cfRule type="beginsWith" dxfId="32" priority="46" stopIfTrue="1" operator="beginsWith" text="Sa">
      <formula>LEFT(Z7,LEN("Sa"))="Sa"</formula>
    </cfRule>
  </conditionalFormatting>
  <conditionalFormatting sqref="AJ7">
    <cfRule type="beginsWith" dxfId="31" priority="37" stopIfTrue="1" operator="beginsWith" text="So">
      <formula>LEFT(AJ7,LEN("So"))="So"</formula>
    </cfRule>
    <cfRule type="beginsWith" dxfId="30" priority="38" stopIfTrue="1" operator="beginsWith" text="Sa">
      <formula>LEFT(AJ7,LEN("Sa"))="Sa"</formula>
    </cfRule>
  </conditionalFormatting>
  <conditionalFormatting sqref="AI7">
    <cfRule type="beginsWith" dxfId="29" priority="39" stopIfTrue="1" operator="beginsWith" text="So">
      <formula>LEFT(AI7,LEN("So"))="So"</formula>
    </cfRule>
    <cfRule type="beginsWith" dxfId="28" priority="40" stopIfTrue="1" operator="beginsWith" text="Sa">
      <formula>LEFT(AI7,LEN("Sa"))="Sa"</formula>
    </cfRule>
  </conditionalFormatting>
  <conditionalFormatting sqref="AS7">
    <cfRule type="beginsWith" dxfId="27" priority="31" stopIfTrue="1" operator="beginsWith" text="So">
      <formula>LEFT(AS7,LEN("So"))="So"</formula>
    </cfRule>
    <cfRule type="beginsWith" dxfId="26" priority="32" stopIfTrue="1" operator="beginsWith" text="Sa">
      <formula>LEFT(AS7,LEN("Sa"))="Sa"</formula>
    </cfRule>
  </conditionalFormatting>
  <conditionalFormatting sqref="AR7">
    <cfRule type="beginsWith" dxfId="25" priority="33" stopIfTrue="1" operator="beginsWith" text="So">
      <formula>LEFT(AR7,LEN("So"))="So"</formula>
    </cfRule>
    <cfRule type="beginsWith" dxfId="24" priority="34" stopIfTrue="1" operator="beginsWith" text="Sa">
      <formula>LEFT(AR7,LEN("Sa"))="Sa"</formula>
    </cfRule>
  </conditionalFormatting>
  <conditionalFormatting sqref="BB7">
    <cfRule type="beginsWith" dxfId="23" priority="25" stopIfTrue="1" operator="beginsWith" text="So">
      <formula>LEFT(BB7,LEN("So"))="So"</formula>
    </cfRule>
    <cfRule type="beginsWith" dxfId="22" priority="26" stopIfTrue="1" operator="beginsWith" text="Sa">
      <formula>LEFT(BB7,LEN("Sa"))="Sa"</formula>
    </cfRule>
  </conditionalFormatting>
  <conditionalFormatting sqref="BA7">
    <cfRule type="beginsWith" dxfId="21" priority="27" stopIfTrue="1" operator="beginsWith" text="So">
      <formula>LEFT(BA7,LEN("So"))="So"</formula>
    </cfRule>
    <cfRule type="beginsWith" dxfId="20" priority="28" stopIfTrue="1" operator="beginsWith" text="Sa">
      <formula>LEFT(BA7,LEN("Sa"))="Sa"</formula>
    </cfRule>
  </conditionalFormatting>
  <conditionalFormatting sqref="BK7">
    <cfRule type="beginsWith" dxfId="19" priority="19" stopIfTrue="1" operator="beginsWith" text="So">
      <formula>LEFT(BK7,LEN("So"))="So"</formula>
    </cfRule>
    <cfRule type="beginsWith" dxfId="18" priority="20" stopIfTrue="1" operator="beginsWith" text="Sa">
      <formula>LEFT(BK7,LEN("Sa"))="Sa"</formula>
    </cfRule>
  </conditionalFormatting>
  <conditionalFormatting sqref="BJ7">
    <cfRule type="beginsWith" dxfId="17" priority="21" stopIfTrue="1" operator="beginsWith" text="So">
      <formula>LEFT(BJ7,LEN("So"))="So"</formula>
    </cfRule>
    <cfRule type="beginsWith" dxfId="16" priority="22" stopIfTrue="1" operator="beginsWith" text="Sa">
      <formula>LEFT(BJ7,LEN("Sa"))="Sa"</formula>
    </cfRule>
  </conditionalFormatting>
  <conditionalFormatting sqref="BT7">
    <cfRule type="beginsWith" dxfId="15" priority="13" stopIfTrue="1" operator="beginsWith" text="So">
      <formula>LEFT(BT7,LEN("So"))="So"</formula>
    </cfRule>
    <cfRule type="beginsWith" dxfId="14" priority="14" stopIfTrue="1" operator="beginsWith" text="Sa">
      <formula>LEFT(BT7,LEN("Sa"))="Sa"</formula>
    </cfRule>
  </conditionalFormatting>
  <conditionalFormatting sqref="BS7">
    <cfRule type="beginsWith" dxfId="13" priority="15" stopIfTrue="1" operator="beginsWith" text="So">
      <formula>LEFT(BS7,LEN("So"))="So"</formula>
    </cfRule>
    <cfRule type="beginsWith" dxfId="12" priority="16" stopIfTrue="1" operator="beginsWith" text="Sa">
      <formula>LEFT(BS7,LEN("Sa"))="Sa"</formula>
    </cfRule>
  </conditionalFormatting>
  <conditionalFormatting sqref="AB7">
    <cfRule type="beginsWith" dxfId="11" priority="11" stopIfTrue="1" operator="beginsWith" text="So">
      <formula>LEFT(AB7,LEN("So"))="So"</formula>
    </cfRule>
    <cfRule type="beginsWith" dxfId="10" priority="12" stopIfTrue="1" operator="beginsWith" text="Sa">
      <formula>LEFT(AB7,LEN("Sa"))="Sa"</formula>
    </cfRule>
  </conditionalFormatting>
  <conditionalFormatting sqref="AK7">
    <cfRule type="beginsWith" dxfId="9" priority="9" stopIfTrue="1" operator="beginsWith" text="So">
      <formula>LEFT(AK7,LEN("So"))="So"</formula>
    </cfRule>
    <cfRule type="beginsWith" dxfId="8" priority="10" stopIfTrue="1" operator="beginsWith" text="Sa">
      <formula>LEFT(AK7,LEN("Sa"))="Sa"</formula>
    </cfRule>
  </conditionalFormatting>
  <conditionalFormatting sqref="AT7">
    <cfRule type="beginsWith" dxfId="7" priority="7" stopIfTrue="1" operator="beginsWith" text="So">
      <formula>LEFT(AT7,LEN("So"))="So"</formula>
    </cfRule>
    <cfRule type="beginsWith" dxfId="6" priority="8" stopIfTrue="1" operator="beginsWith" text="Sa">
      <formula>LEFT(AT7,LEN("Sa"))="Sa"</formula>
    </cfRule>
  </conditionalFormatting>
  <conditionalFormatting sqref="BC7">
    <cfRule type="beginsWith" dxfId="5" priority="5" stopIfTrue="1" operator="beginsWith" text="So">
      <formula>LEFT(BC7,LEN("So"))="So"</formula>
    </cfRule>
    <cfRule type="beginsWith" dxfId="4" priority="6" stopIfTrue="1" operator="beginsWith" text="Sa">
      <formula>LEFT(BC7,LEN("Sa"))="Sa"</formula>
    </cfRule>
  </conditionalFormatting>
  <conditionalFormatting sqref="BL7">
    <cfRule type="beginsWith" dxfId="3" priority="3" stopIfTrue="1" operator="beginsWith" text="So">
      <formula>LEFT(BL7,LEN("So"))="So"</formula>
    </cfRule>
    <cfRule type="beginsWith" dxfId="2" priority="4" stopIfTrue="1" operator="beginsWith" text="Sa">
      <formula>LEFT(BL7,LEN("Sa"))="Sa"</formula>
    </cfRule>
  </conditionalFormatting>
  <conditionalFormatting sqref="BU7">
    <cfRule type="beginsWith" dxfId="1" priority="1" stopIfTrue="1" operator="beginsWith" text="So">
      <formula>LEFT(BU7,LEN("So"))="So"</formula>
    </cfRule>
    <cfRule type="beginsWith" dxfId="0" priority="2" stopIfTrue="1" operator="beginsWith" text="Sa">
      <formula>LEFT(BU7,LEN("Sa"))="Sa"</formula>
    </cfRule>
  </conditionalFormatting>
  <pageMargins left="0.7" right="0.7" top="0.78740157499999996" bottom="0.78740157499999996" header="0.3" footer="0.3"/>
  <pageSetup paperSize="9" orientation="portrait" r:id="rId1"/>
  <colBreaks count="3" manualBreakCount="3">
    <brk id="25" max="1048575" man="1"/>
    <brk id="43" max="1048575" man="1"/>
    <brk id="6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</vt:lpstr>
      <vt:lpstr>Kalender!Druckbereich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Stemue</cp:lastModifiedBy>
  <cp:lastPrinted>2016-01-17T11:50:42Z</cp:lastPrinted>
  <dcterms:created xsi:type="dcterms:W3CDTF">2007-08-03T11:08:10Z</dcterms:created>
  <dcterms:modified xsi:type="dcterms:W3CDTF">2016-03-17T18:07:10Z</dcterms:modified>
</cp:coreProperties>
</file>