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ufgaben" sheetId="1" r:id="rId1"/>
    <sheet name="Daten" sheetId="2" r:id="rId2"/>
  </sheets>
  <definedNames>
    <definedName name="_xlnm.Print_Area" localSheetId="0">'Aufgaben'!$A$1:$L$66</definedName>
  </definedNames>
  <calcPr fullCalcOnLoad="1"/>
</workbook>
</file>

<file path=xl/sharedStrings.xml><?xml version="1.0" encoding="utf-8"?>
<sst xmlns="http://schemas.openxmlformats.org/spreadsheetml/2006/main" count="74" uniqueCount="47">
  <si>
    <t>x</t>
  </si>
  <si>
    <t>y</t>
  </si>
  <si>
    <t>=</t>
  </si>
  <si>
    <t>Lösung:</t>
  </si>
  <si>
    <t>a)</t>
  </si>
  <si>
    <t>b)</t>
  </si>
  <si>
    <t>F9 drücken</t>
  </si>
  <si>
    <t>Für neue Zufallswerte</t>
  </si>
  <si>
    <t>c)</t>
  </si>
  <si>
    <t>d)</t>
  </si>
  <si>
    <t>Aufgabe 1</t>
  </si>
  <si>
    <t>Aufgabe 2</t>
  </si>
  <si>
    <t>Aufgabe 3</t>
  </si>
  <si>
    <t xml:space="preserve">Eine Population nimmt jeden Tag </t>
  </si>
  <si>
    <t>e)</t>
  </si>
  <si>
    <t>Bestimme den Wachstumsfaktor (a).</t>
  </si>
  <si>
    <t xml:space="preserve">Wachstumsfaktor = 1+ p/100 </t>
  </si>
  <si>
    <t>bzw. = 1 - p/100</t>
  </si>
  <si>
    <t>Um welche Art von Wachstum handelt es sich</t>
  </si>
  <si>
    <t>Exponentiell</t>
  </si>
  <si>
    <t>Linear</t>
  </si>
  <si>
    <t>bei den folgenden Wertetabellen? Begründe.</t>
  </si>
  <si>
    <t>verdoppelt</t>
  </si>
  <si>
    <t>verdreifacht</t>
  </si>
  <si>
    <t>vervierfacht</t>
  </si>
  <si>
    <t>verfünffacht</t>
  </si>
  <si>
    <t>f(10) =</t>
  </si>
  <si>
    <t>b) Berechne die Größe der Population nach 10 Tagen.</t>
  </si>
  <si>
    <t>a) Bestimme die Exponentialfunktion</t>
  </si>
  <si>
    <t xml:space="preserve">ihre Anzahl. </t>
  </si>
  <si>
    <t>Aufgabe 4</t>
  </si>
  <si>
    <t>Bestime die Exponentialfunktion der Form</t>
  </si>
  <si>
    <t>durch die gegebenen Punkte.</t>
  </si>
  <si>
    <t>Aufgabe 5</t>
  </si>
  <si>
    <t>b</t>
  </si>
  <si>
    <t>a</t>
  </si>
  <si>
    <t>Einsetzen der Punkte P und Q:</t>
  </si>
  <si>
    <t>Q:</t>
  </si>
  <si>
    <t>P:</t>
  </si>
  <si>
    <t>Teile Gleichung 2 durch Gleichung 1:</t>
  </si>
  <si>
    <t>Einsetzen bspw. in Gleichung 2:</t>
  </si>
  <si>
    <t>f(x) = a</t>
  </si>
  <si>
    <t>f(x) = b ·a</t>
  </si>
  <si>
    <t>durch den jeweils gegebenen Punkt.</t>
  </si>
  <si>
    <t>Exponentielles Wachstum</t>
  </si>
  <si>
    <t>versechsfacht</t>
  </si>
  <si>
    <t>www.stemue-web.de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</si>
</sst>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/>
    </xf>
    <xf numFmtId="167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mue-web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5.57421875" style="0" customWidth="1"/>
    <col min="2" max="2" width="5.8515625" style="0" customWidth="1"/>
    <col min="3" max="4" width="6.421875" style="0" customWidth="1"/>
    <col min="5" max="6" width="6.00390625" style="0" customWidth="1"/>
    <col min="7" max="7" width="12.57421875" style="0" customWidth="1"/>
    <col min="8" max="8" width="3.7109375" style="0" customWidth="1"/>
    <col min="9" max="9" width="4.140625" style="0" customWidth="1"/>
    <col min="10" max="10" width="18.8515625" style="0" customWidth="1"/>
    <col min="11" max="11" width="4.28125" style="0" customWidth="1"/>
  </cols>
  <sheetData>
    <row r="1" spans="1:7" ht="12.75">
      <c r="A1" s="17" t="s">
        <v>44</v>
      </c>
      <c r="B1" s="17"/>
      <c r="C1" s="17"/>
      <c r="D1" s="17"/>
      <c r="E1" s="17"/>
      <c r="F1" s="17"/>
      <c r="G1" s="18"/>
    </row>
    <row r="2" spans="1:7" ht="12.75">
      <c r="A2" s="4"/>
      <c r="B2" s="4"/>
      <c r="C2" s="4"/>
      <c r="D2" s="4"/>
      <c r="E2" s="4"/>
      <c r="F2" s="4"/>
      <c r="G2" s="7"/>
    </row>
    <row r="3" spans="1:9" ht="12.75">
      <c r="A3" s="1" t="s">
        <v>10</v>
      </c>
      <c r="G3" s="7"/>
      <c r="I3" s="1" t="s">
        <v>3</v>
      </c>
    </row>
    <row r="4" spans="1:9" ht="12.75">
      <c r="A4" t="s">
        <v>15</v>
      </c>
      <c r="G4" s="7"/>
      <c r="I4" t="s">
        <v>16</v>
      </c>
    </row>
    <row r="5" spans="1:15" ht="12.75">
      <c r="A5" t="s">
        <v>13</v>
      </c>
      <c r="G5" s="7"/>
      <c r="I5" t="s">
        <v>17</v>
      </c>
      <c r="N5" s="16" t="s">
        <v>7</v>
      </c>
      <c r="O5" s="16"/>
    </row>
    <row r="6" spans="2:15" ht="12.75">
      <c r="B6" t="str">
        <f>Daten!G2</f>
        <v>a) um 1% ab.</v>
      </c>
      <c r="G6" s="7"/>
      <c r="J6" t="str">
        <f>Daten!I2</f>
        <v>a) a = 0,99</v>
      </c>
      <c r="N6" s="16" t="s">
        <v>6</v>
      </c>
      <c r="O6" s="16"/>
    </row>
    <row r="7" spans="2:10" ht="12.75">
      <c r="B7" t="str">
        <f>Daten!G3</f>
        <v>b) um 1% ab.</v>
      </c>
      <c r="G7" s="7"/>
      <c r="J7" t="str">
        <f>Daten!I3</f>
        <v>b) a = 0,99</v>
      </c>
    </row>
    <row r="8" spans="2:10" ht="12.75">
      <c r="B8" t="str">
        <f>Daten!G4</f>
        <v>c) um 4,1% zu.</v>
      </c>
      <c r="G8" s="7"/>
      <c r="J8" t="str">
        <f>Daten!I4</f>
        <v>c) a = 1,041</v>
      </c>
    </row>
    <row r="9" spans="2:10" ht="12.75">
      <c r="B9" t="str">
        <f>Daten!G5</f>
        <v>d) um 0,5% zu.</v>
      </c>
      <c r="G9" s="7"/>
      <c r="J9" t="str">
        <f>Daten!I5</f>
        <v>d) a = 1,005</v>
      </c>
    </row>
    <row r="10" spans="2:10" ht="12.75">
      <c r="B10" t="str">
        <f>Daten!G6</f>
        <v>e) um 0,1% ab.</v>
      </c>
      <c r="G10" s="7"/>
      <c r="J10" t="str">
        <f>Daten!I6</f>
        <v>e) a = 0,999</v>
      </c>
    </row>
    <row r="11" ht="12.75">
      <c r="G11" s="7"/>
    </row>
    <row r="12" spans="1:12" ht="7.5" customHeight="1" thickBot="1">
      <c r="A12" s="3"/>
      <c r="B12" s="3"/>
      <c r="C12" s="3"/>
      <c r="D12" s="3"/>
      <c r="E12" s="3"/>
      <c r="F12" s="3"/>
      <c r="G12" s="8"/>
      <c r="H12" s="3"/>
      <c r="I12" s="3"/>
      <c r="J12" s="3"/>
      <c r="K12" s="3"/>
      <c r="L12" s="3"/>
    </row>
    <row r="13" spans="1:12" ht="5.25" customHeight="1">
      <c r="A13" s="4"/>
      <c r="B13" s="4"/>
      <c r="C13" s="4"/>
      <c r="D13" s="4"/>
      <c r="E13" s="4"/>
      <c r="F13" s="4"/>
      <c r="G13" s="7"/>
      <c r="H13" s="4"/>
      <c r="I13" s="4"/>
      <c r="J13" s="4"/>
      <c r="K13" s="4"/>
      <c r="L13" s="4"/>
    </row>
    <row r="14" spans="1:7" ht="12.75">
      <c r="A14" s="1"/>
      <c r="G14" s="7"/>
    </row>
    <row r="15" spans="1:7" ht="12.75">
      <c r="A15" s="1" t="s">
        <v>11</v>
      </c>
      <c r="G15" s="7"/>
    </row>
    <row r="16" spans="1:7" ht="12.75">
      <c r="A16" t="s">
        <v>18</v>
      </c>
      <c r="G16" s="7"/>
    </row>
    <row r="17" spans="1:7" ht="12.75">
      <c r="A17" t="s">
        <v>21</v>
      </c>
      <c r="G17" s="7"/>
    </row>
    <row r="18" ht="12.75">
      <c r="G18" s="7"/>
    </row>
    <row r="19" spans="1:10" ht="12.75">
      <c r="A19" t="s">
        <v>4</v>
      </c>
      <c r="B19" s="2" t="s">
        <v>0</v>
      </c>
      <c r="C19" s="9">
        <v>0</v>
      </c>
      <c r="D19" s="9">
        <v>1</v>
      </c>
      <c r="E19" s="9">
        <v>2</v>
      </c>
      <c r="F19" s="9">
        <v>3</v>
      </c>
      <c r="G19" s="7"/>
      <c r="I19" t="s">
        <v>4</v>
      </c>
      <c r="J19" t="str">
        <f>Daten!G16</f>
        <v>Exponentiell</v>
      </c>
    </row>
    <row r="20" spans="2:10" ht="12.75">
      <c r="B20" s="2" t="s">
        <v>1</v>
      </c>
      <c r="C20" s="9">
        <f>Daten!C16</f>
        <v>4</v>
      </c>
      <c r="D20" s="9">
        <f>Daten!D16</f>
        <v>8</v>
      </c>
      <c r="E20" s="9">
        <f>Daten!E16</f>
        <v>16</v>
      </c>
      <c r="F20" s="9">
        <f>Daten!F16</f>
        <v>32</v>
      </c>
      <c r="G20" s="7"/>
      <c r="J20" t="str">
        <f>"Erhöht man x um 1, so gilt für y:   "&amp;Daten!I16</f>
        <v>Erhöht man x um 1, so gilt für y:   ·2</v>
      </c>
    </row>
    <row r="21" ht="12.75">
      <c r="G21" s="7"/>
    </row>
    <row r="22" spans="1:10" ht="12.75">
      <c r="A22" t="s">
        <v>5</v>
      </c>
      <c r="B22" s="2" t="s">
        <v>0</v>
      </c>
      <c r="C22" s="9">
        <v>0</v>
      </c>
      <c r="D22" s="9">
        <v>1</v>
      </c>
      <c r="E22" s="9">
        <v>2</v>
      </c>
      <c r="F22" s="9">
        <v>3</v>
      </c>
      <c r="G22" s="7"/>
      <c r="I22" t="s">
        <v>5</v>
      </c>
      <c r="J22" t="str">
        <f>Daten!G17</f>
        <v>Linear</v>
      </c>
    </row>
    <row r="23" spans="2:10" ht="12.75">
      <c r="B23" s="2" t="s">
        <v>1</v>
      </c>
      <c r="C23" s="9">
        <f>Daten!C17</f>
        <v>1</v>
      </c>
      <c r="D23" s="9">
        <f>Daten!D17</f>
        <v>6</v>
      </c>
      <c r="E23" s="9">
        <f>Daten!E17</f>
        <v>11</v>
      </c>
      <c r="F23" s="9">
        <f>Daten!F17</f>
        <v>16</v>
      </c>
      <c r="G23" s="7"/>
      <c r="J23" t="str">
        <f>"Erhöht man x um 1, so gilt für y:   "&amp;Daten!I17</f>
        <v>Erhöht man x um 1, so gilt für y:   +5</v>
      </c>
    </row>
    <row r="24" ht="12.75">
      <c r="G24" s="7"/>
    </row>
    <row r="25" spans="1:12" ht="7.5" customHeight="1" thickBot="1">
      <c r="A25" s="3"/>
      <c r="B25" s="3"/>
      <c r="C25" s="3"/>
      <c r="D25" s="3"/>
      <c r="E25" s="3"/>
      <c r="F25" s="3"/>
      <c r="G25" s="8"/>
      <c r="H25" s="3"/>
      <c r="I25" s="3"/>
      <c r="J25" s="3"/>
      <c r="K25" s="3"/>
      <c r="L25" s="3"/>
    </row>
    <row r="26" spans="1:12" ht="5.25" customHeight="1">
      <c r="A26" s="4"/>
      <c r="B26" s="4"/>
      <c r="C26" s="4"/>
      <c r="D26" s="4"/>
      <c r="E26" s="4"/>
      <c r="F26" s="4"/>
      <c r="G26" s="7"/>
      <c r="H26" s="4"/>
      <c r="I26" s="4"/>
      <c r="J26" s="4"/>
      <c r="K26" s="4"/>
      <c r="L26" s="4"/>
    </row>
    <row r="27" spans="1:7" ht="12.75">
      <c r="A27" s="1"/>
      <c r="G27" s="7"/>
    </row>
    <row r="28" spans="1:7" ht="12.75">
      <c r="A28" s="1" t="s">
        <v>12</v>
      </c>
      <c r="G28" s="7"/>
    </row>
    <row r="29" spans="1:12" ht="14.25">
      <c r="A29" t="str">
        <f>Daten!E21</f>
        <v>Eine Population aus 5 Bakterien verfünffacht jeden Tag</v>
      </c>
      <c r="G29" s="7"/>
      <c r="K29" s="10" t="str">
        <f>"a) Exponentialfunktion: "&amp;Daten!F23</f>
        <v>a) Exponentialfunktion: f(x) = 5·5</v>
      </c>
      <c r="L29" s="11" t="s">
        <v>0</v>
      </c>
    </row>
    <row r="30" spans="1:7" ht="12.75">
      <c r="A30" t="s">
        <v>29</v>
      </c>
      <c r="G30" s="7"/>
    </row>
    <row r="31" spans="1:12" ht="14.25">
      <c r="A31" t="s">
        <v>28</v>
      </c>
      <c r="G31" s="7"/>
      <c r="I31" t="s">
        <v>5</v>
      </c>
      <c r="J31" s="10" t="s">
        <v>26</v>
      </c>
      <c r="K31" s="10" t="str">
        <f>Daten!F24</f>
        <v>5·5</v>
      </c>
      <c r="L31" s="12">
        <v>10</v>
      </c>
    </row>
    <row r="32" spans="1:12" ht="12.75">
      <c r="A32" t="s">
        <v>27</v>
      </c>
      <c r="G32" s="7"/>
      <c r="J32" s="10" t="s">
        <v>2</v>
      </c>
      <c r="K32" s="19">
        <f>Daten!F25</f>
        <v>48828125</v>
      </c>
      <c r="L32" s="19"/>
    </row>
    <row r="33" ht="12.75">
      <c r="G33" s="7"/>
    </row>
    <row r="34" spans="1:12" ht="7.5" customHeight="1" thickBot="1">
      <c r="A34" s="3"/>
      <c r="B34" s="3"/>
      <c r="C34" s="3"/>
      <c r="D34" s="3"/>
      <c r="E34" s="3"/>
      <c r="F34" s="3"/>
      <c r="G34" s="8"/>
      <c r="H34" s="3"/>
      <c r="I34" s="3"/>
      <c r="J34" s="3"/>
      <c r="K34" s="3"/>
      <c r="L34" s="3"/>
    </row>
    <row r="35" spans="1:12" ht="5.25" customHeight="1">
      <c r="A35" s="4"/>
      <c r="B35" s="4"/>
      <c r="C35" s="4"/>
      <c r="D35" s="4"/>
      <c r="E35" s="4"/>
      <c r="F35" s="4"/>
      <c r="G35" s="7"/>
      <c r="H35" s="4"/>
      <c r="I35" s="4"/>
      <c r="J35" s="4"/>
      <c r="K35" s="4"/>
      <c r="L35" s="4"/>
    </row>
    <row r="36" spans="1:9" ht="12.75">
      <c r="A36" s="1"/>
      <c r="G36" s="7"/>
      <c r="I36" s="1"/>
    </row>
    <row r="37" spans="1:9" ht="12.75">
      <c r="A37" s="1" t="s">
        <v>30</v>
      </c>
      <c r="G37" s="7"/>
      <c r="I37" s="1"/>
    </row>
    <row r="38" spans="1:11" ht="14.25">
      <c r="A38" t="s">
        <v>31</v>
      </c>
      <c r="G38" s="7"/>
      <c r="I38" t="s">
        <v>4</v>
      </c>
      <c r="J38" s="10" t="str">
        <f>"P einsetzen:      "&amp;Daten!C30&amp;" = a"</f>
        <v>P einsetzen:      4 = a</v>
      </c>
      <c r="K38" s="12">
        <f>Daten!B30</f>
        <v>1</v>
      </c>
    </row>
    <row r="39" spans="3:10" ht="14.25">
      <c r="C39" s="10" t="s">
        <v>41</v>
      </c>
      <c r="D39" s="11" t="s">
        <v>0</v>
      </c>
      <c r="G39" s="7"/>
      <c r="J39" s="10" t="str">
        <f>Daten!C30&amp;" = a"</f>
        <v>4 = a</v>
      </c>
    </row>
    <row r="40" spans="1:11" ht="14.25">
      <c r="A40" t="s">
        <v>43</v>
      </c>
      <c r="G40" s="7"/>
      <c r="J40" s="10" t="str">
        <f>"f(x) = "&amp;Daten!C30</f>
        <v>f(x) = 4</v>
      </c>
      <c r="K40" s="11" t="s">
        <v>0</v>
      </c>
    </row>
    <row r="41" ht="12.75">
      <c r="G41" s="7"/>
    </row>
    <row r="42" spans="2:12" ht="14.25">
      <c r="B42" t="s">
        <v>4</v>
      </c>
      <c r="C42" t="str">
        <f>"P ("&amp;Daten!B30&amp;"|"&amp;Daten!C30&amp;")"</f>
        <v>P (1|4)</v>
      </c>
      <c r="G42" s="7"/>
      <c r="I42" t="s">
        <v>5</v>
      </c>
      <c r="J42" s="10" t="str">
        <f>"P einsetzen: "&amp;Daten!C31&amp;" = a"</f>
        <v>P einsetzen: 1024 = a</v>
      </c>
      <c r="K42" s="12">
        <f>Daten!B31</f>
        <v>5</v>
      </c>
      <c r="L42" t="str">
        <f>"| "&amp;K42&amp;"-te Wurzel"</f>
        <v>| 5-te Wurzel</v>
      </c>
    </row>
    <row r="43" spans="2:10" ht="12.75">
      <c r="B43" t="s">
        <v>5</v>
      </c>
      <c r="C43" t="str">
        <f>"P ("&amp;Daten!B31&amp;"|"&amp;Daten!C31&amp;")"</f>
        <v>P (5|1024)</v>
      </c>
      <c r="G43" s="7"/>
      <c r="J43" s="10" t="str">
        <f>Daten!D31&amp;" = a"</f>
        <v>4 = a</v>
      </c>
    </row>
    <row r="44" spans="7:11" ht="14.25">
      <c r="G44" s="7"/>
      <c r="J44" s="10" t="str">
        <f>"f(x) = "&amp;Daten!D31</f>
        <v>f(x) = 4</v>
      </c>
      <c r="K44" s="11" t="s">
        <v>0</v>
      </c>
    </row>
    <row r="45" ht="12.75">
      <c r="G45" s="7"/>
    </row>
    <row r="46" spans="1:12" ht="6.75" customHeight="1" thickBot="1">
      <c r="A46" s="3"/>
      <c r="B46" s="3"/>
      <c r="C46" s="3"/>
      <c r="D46" s="3"/>
      <c r="E46" s="3"/>
      <c r="F46" s="3"/>
      <c r="G46" s="8"/>
      <c r="H46" s="3"/>
      <c r="I46" s="3"/>
      <c r="J46" s="3"/>
      <c r="K46" s="3"/>
      <c r="L46" s="3"/>
    </row>
    <row r="47" ht="3.75" customHeight="1">
      <c r="G47" s="7"/>
    </row>
    <row r="48" spans="1:7" ht="12.75">
      <c r="A48" s="1"/>
      <c r="G48" s="7"/>
    </row>
    <row r="49" spans="1:7" ht="12.75">
      <c r="A49" s="1" t="s">
        <v>33</v>
      </c>
      <c r="G49" s="7"/>
    </row>
    <row r="50" spans="1:9" ht="12.75">
      <c r="A50" t="s">
        <v>31</v>
      </c>
      <c r="G50" s="7"/>
      <c r="I50" t="s">
        <v>36</v>
      </c>
    </row>
    <row r="51" spans="3:11" ht="14.25">
      <c r="C51" s="10" t="s">
        <v>42</v>
      </c>
      <c r="D51" s="11" t="s">
        <v>0</v>
      </c>
      <c r="G51" s="7"/>
      <c r="I51" t="s">
        <v>37</v>
      </c>
      <c r="J51" s="10" t="str">
        <f>Daten!C46&amp;" = b · a"</f>
        <v>972 = b · a</v>
      </c>
      <c r="K51" s="12">
        <f>Daten!B46</f>
        <v>5</v>
      </c>
    </row>
    <row r="52" spans="1:11" ht="14.25">
      <c r="A52" t="s">
        <v>32</v>
      </c>
      <c r="G52" s="7"/>
      <c r="I52" t="s">
        <v>38</v>
      </c>
      <c r="J52" s="10" t="str">
        <f>Daten!C45&amp;" = b · a"</f>
        <v>36 = b · a</v>
      </c>
      <c r="K52" s="12">
        <f>Daten!B45</f>
        <v>2</v>
      </c>
    </row>
    <row r="53" spans="7:10" ht="12.75">
      <c r="G53" s="7"/>
      <c r="J53" s="5"/>
    </row>
    <row r="54" spans="2:9" ht="12.75">
      <c r="B54" t="str">
        <f>Daten!E45</f>
        <v>P (2|36)</v>
      </c>
      <c r="G54" s="7"/>
      <c r="I54" t="s">
        <v>39</v>
      </c>
    </row>
    <row r="55" spans="2:11" ht="14.25">
      <c r="B55" t="str">
        <f>Daten!E46</f>
        <v>Q (5|972)</v>
      </c>
      <c r="G55" s="7"/>
      <c r="J55" s="10" t="str">
        <f>Daten!C46&amp;":"&amp;Daten!C45&amp;" = a"</f>
        <v>972:36 = a</v>
      </c>
      <c r="K55" s="12">
        <f>K51-K52</f>
        <v>3</v>
      </c>
    </row>
    <row r="56" spans="7:12" ht="14.25">
      <c r="G56" s="7"/>
      <c r="J56" s="10" t="str">
        <f>Daten!C46/Daten!C45&amp;" = a"</f>
        <v>27 = a</v>
      </c>
      <c r="K56" s="12">
        <f>K55</f>
        <v>3</v>
      </c>
      <c r="L56" t="str">
        <f>IF(K56&lt;&gt;1,"| "&amp;K56&amp;"-te Wurzel","")</f>
        <v>| 3-te Wurzel</v>
      </c>
    </row>
    <row r="57" spans="7:10" ht="12.75">
      <c r="G57" s="7"/>
      <c r="J57" s="13" t="str">
        <f>Daten!B35&amp;" = a"</f>
        <v>3 = a</v>
      </c>
    </row>
    <row r="58" ht="12.75">
      <c r="G58" s="7"/>
    </row>
    <row r="59" spans="7:9" ht="12.75">
      <c r="G59" s="7"/>
      <c r="I59" t="s">
        <v>40</v>
      </c>
    </row>
    <row r="60" spans="7:11" ht="14.25">
      <c r="G60" s="7"/>
      <c r="J60" s="10" t="str">
        <f>Daten!C45&amp;" = b · "&amp;Daten!B35</f>
        <v>36 = b · 3</v>
      </c>
      <c r="K60" s="12">
        <f>K52</f>
        <v>2</v>
      </c>
    </row>
    <row r="61" spans="7:12" ht="12.75">
      <c r="G61" s="7"/>
      <c r="J61" s="15" t="str">
        <f>Daten!C45&amp;" = b · "&amp;Daten!B35^Daten!B45</f>
        <v>36 = b · 9</v>
      </c>
      <c r="L61" t="str">
        <f>"| :"&amp;Daten!B35^Daten!B45</f>
        <v>| :9</v>
      </c>
    </row>
    <row r="62" spans="7:10" ht="12.75">
      <c r="G62" s="7"/>
      <c r="J62" s="14" t="str">
        <f>Daten!B34&amp;" = b"</f>
        <v>4 = b</v>
      </c>
    </row>
    <row r="63" ht="12.75">
      <c r="G63" s="7"/>
    </row>
    <row r="64" spans="7:11" ht="14.25">
      <c r="G64" s="7"/>
      <c r="J64" s="10" t="str">
        <f>"f(x) = "&amp;Daten!B34&amp;" · "&amp;Daten!B35</f>
        <v>f(x) = 4 · 3</v>
      </c>
      <c r="K64" s="11" t="s">
        <v>0</v>
      </c>
    </row>
    <row r="65" ht="12.75">
      <c r="G65" s="7"/>
    </row>
    <row r="66" spans="1:7" ht="12.75">
      <c r="A66" s="20" t="s">
        <v>46</v>
      </c>
      <c r="G66" s="7"/>
    </row>
  </sheetData>
  <sheetProtection sheet="1" objects="1" scenarios="1"/>
  <mergeCells count="4">
    <mergeCell ref="N5:O5"/>
    <mergeCell ref="N6:O6"/>
    <mergeCell ref="A1:G1"/>
    <mergeCell ref="K32:L32"/>
  </mergeCells>
  <hyperlinks>
    <hyperlink ref="A66" r:id="rId1" display="www.stemue-web.de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1">
      <selection activeCell="L22" sqref="L22"/>
    </sheetView>
  </sheetViews>
  <sheetFormatPr defaultColWidth="11.421875" defaultRowHeight="12.75"/>
  <sheetData>
    <row r="2" spans="1:9" ht="12.75">
      <c r="A2" t="s">
        <v>4</v>
      </c>
      <c r="B2">
        <f ca="1">ROUND(RAND(),0)</f>
        <v>0</v>
      </c>
      <c r="C2">
        <f ca="1">ROUND(RAND()*5+0.5,0)</f>
        <v>1</v>
      </c>
      <c r="D2" t="str">
        <f>IF(B2=1,"zu","ab")</f>
        <v>ab</v>
      </c>
      <c r="E2">
        <f>IF(B2=0,1-C2/100,1+C2/100)</f>
        <v>0.99</v>
      </c>
      <c r="G2" t="str">
        <f>A2&amp;" um "&amp;C2&amp;"% "&amp;D2&amp;"."</f>
        <v>a) um 1% ab.</v>
      </c>
      <c r="I2" t="str">
        <f>A2&amp;" a = "&amp;E2</f>
        <v>a) a = 0,99</v>
      </c>
    </row>
    <row r="3" spans="1:9" ht="12.75">
      <c r="A3" t="s">
        <v>5</v>
      </c>
      <c r="B3">
        <f ca="1">ROUND(RAND(),0)</f>
        <v>0</v>
      </c>
      <c r="C3">
        <f ca="1">ROUND(RAND()*5+0.5,0)</f>
        <v>1</v>
      </c>
      <c r="D3" t="str">
        <f>IF(B3=1,"zu","ab")</f>
        <v>ab</v>
      </c>
      <c r="E3">
        <f>IF(B3=0,1-C3/100,1+C3/100)</f>
        <v>0.99</v>
      </c>
      <c r="G3" t="str">
        <f>A3&amp;" um "&amp;C3&amp;"% "&amp;D3&amp;"."</f>
        <v>b) um 1% ab.</v>
      </c>
      <c r="I3" t="str">
        <f>A3&amp;" a = "&amp;E3</f>
        <v>b) a = 0,99</v>
      </c>
    </row>
    <row r="4" spans="1:9" ht="12.75">
      <c r="A4" t="s">
        <v>8</v>
      </c>
      <c r="B4">
        <f ca="1">ROUND(RAND(),0)</f>
        <v>1</v>
      </c>
      <c r="C4">
        <f ca="1">ROUND(RAND()*50+0.5,0)/10</f>
        <v>4.1</v>
      </c>
      <c r="D4" t="str">
        <f>IF(B4=1,"zu","ab")</f>
        <v>zu</v>
      </c>
      <c r="E4">
        <f>IF(B4=0,1-C4/100,1+C4/100)</f>
        <v>1.041</v>
      </c>
      <c r="G4" t="str">
        <f>A4&amp;" um "&amp;C4&amp;"% "&amp;D4&amp;"."</f>
        <v>c) um 4,1% zu.</v>
      </c>
      <c r="I4" t="str">
        <f>A4&amp;" a = "&amp;E4</f>
        <v>c) a = 1,041</v>
      </c>
    </row>
    <row r="5" spans="1:9" ht="12.75">
      <c r="A5" t="s">
        <v>9</v>
      </c>
      <c r="B5">
        <f ca="1">ROUND(RAND(),0)</f>
        <v>1</v>
      </c>
      <c r="C5">
        <f ca="1">ROUND(RAND()*50+0.5,0)/10</f>
        <v>0.5</v>
      </c>
      <c r="D5" t="str">
        <f>IF(B5=1,"zu","ab")</f>
        <v>zu</v>
      </c>
      <c r="E5">
        <f>IF(B5=0,1-C5/100,1+C5/100)</f>
        <v>1.005</v>
      </c>
      <c r="G5" t="str">
        <f>A5&amp;" um "&amp;C5&amp;"% "&amp;D5&amp;"."</f>
        <v>d) um 0,5% zu.</v>
      </c>
      <c r="I5" t="str">
        <f>A5&amp;" a = "&amp;E5</f>
        <v>d) a = 1,005</v>
      </c>
    </row>
    <row r="6" spans="1:9" ht="12.75">
      <c r="A6" t="s">
        <v>14</v>
      </c>
      <c r="B6">
        <f ca="1">ROUND(RAND(),0)</f>
        <v>0</v>
      </c>
      <c r="C6">
        <f ca="1">ROUND(RAND()*10+0.5,0)/10</f>
        <v>0.1</v>
      </c>
      <c r="D6" t="str">
        <f>IF(B6=1,"zu","ab")</f>
        <v>ab</v>
      </c>
      <c r="E6">
        <f>IF(B6=0,1-C6/100,1+C6/100)</f>
        <v>0.999</v>
      </c>
      <c r="G6" t="str">
        <f>A6&amp;" um "&amp;C6&amp;"% "&amp;D6&amp;"."</f>
        <v>e) um 0,1% ab.</v>
      </c>
      <c r="I6" t="str">
        <f>A6&amp;" a = "&amp;E6</f>
        <v>e) a = 0,999</v>
      </c>
    </row>
    <row r="10" spans="2:6" ht="12.75">
      <c r="B10" t="s">
        <v>0</v>
      </c>
      <c r="C10">
        <v>0</v>
      </c>
      <c r="D10">
        <v>1</v>
      </c>
      <c r="E10">
        <v>2</v>
      </c>
      <c r="F10">
        <v>3</v>
      </c>
    </row>
    <row r="11" spans="1:8" ht="12.75">
      <c r="A11">
        <f ca="1">ROUND(RAND()*4-0.5,0)</f>
        <v>2</v>
      </c>
      <c r="B11" t="s">
        <v>1</v>
      </c>
      <c r="C11">
        <f ca="1">ROUND(RAND()*3+1.5,0)</f>
        <v>2</v>
      </c>
      <c r="D11">
        <f>C11*$H11</f>
        <v>8</v>
      </c>
      <c r="E11">
        <f>D11*$H11</f>
        <v>32</v>
      </c>
      <c r="F11">
        <f>E11*$H11</f>
        <v>128</v>
      </c>
      <c r="G11" t="s">
        <v>19</v>
      </c>
      <c r="H11">
        <f ca="1">ROUND(RAND()*3+1.5,0)</f>
        <v>4</v>
      </c>
    </row>
    <row r="12" spans="1:8" ht="12.75">
      <c r="A12">
        <f>MOD(A11+1,4)</f>
        <v>3</v>
      </c>
      <c r="B12" t="s">
        <v>1</v>
      </c>
      <c r="C12">
        <f ca="1">ROUND(RAND()*5+0.5,0)</f>
        <v>3</v>
      </c>
      <c r="D12">
        <f>C12+$H12</f>
        <v>6</v>
      </c>
      <c r="E12">
        <f>D12+$H12</f>
        <v>9</v>
      </c>
      <c r="F12">
        <f>E12+$H12</f>
        <v>12</v>
      </c>
      <c r="G12" t="s">
        <v>20</v>
      </c>
      <c r="H12">
        <f ca="1">ROUND(RAND()*5+0.5,0)</f>
        <v>3</v>
      </c>
    </row>
    <row r="13" spans="1:8" ht="12.75">
      <c r="A13">
        <f>MOD(A12+1,4)</f>
        <v>0</v>
      </c>
      <c r="B13" t="s">
        <v>1</v>
      </c>
      <c r="C13">
        <f ca="1">ROUND(RAND()*3+1.5,0)</f>
        <v>4</v>
      </c>
      <c r="D13">
        <f>C13*$H13</f>
        <v>8</v>
      </c>
      <c r="E13">
        <f>D13*$H13</f>
        <v>16</v>
      </c>
      <c r="F13">
        <f>E13*$H13</f>
        <v>32</v>
      </c>
      <c r="G13" t="s">
        <v>19</v>
      </c>
      <c r="H13">
        <f ca="1">ROUND(RAND()*3+1.5,0)</f>
        <v>2</v>
      </c>
    </row>
    <row r="14" spans="1:8" ht="12.75">
      <c r="A14">
        <f>MOD(A13+1,4)</f>
        <v>1</v>
      </c>
      <c r="B14" t="s">
        <v>1</v>
      </c>
      <c r="C14">
        <f ca="1">ROUND(RAND()*5+0.5,0)</f>
        <v>1</v>
      </c>
      <c r="D14">
        <f>C14+$H14</f>
        <v>6</v>
      </c>
      <c r="E14">
        <f>D14+$H14</f>
        <v>11</v>
      </c>
      <c r="F14">
        <f>E14+$H14</f>
        <v>16</v>
      </c>
      <c r="G14" t="s">
        <v>20</v>
      </c>
      <c r="H14">
        <f ca="1">ROUND(RAND()*5+0.5,0)</f>
        <v>5</v>
      </c>
    </row>
    <row r="16" spans="1:9" ht="12.75">
      <c r="A16">
        <v>0</v>
      </c>
      <c r="B16" t="s">
        <v>1</v>
      </c>
      <c r="C16">
        <f>VLOOKUP($A16,$A$11:$H$14,3,FALSE)</f>
        <v>4</v>
      </c>
      <c r="D16">
        <f>VLOOKUP($A16,$A$11:$H$14,4,FALSE)</f>
        <v>8</v>
      </c>
      <c r="E16">
        <f>VLOOKUP($A16,$A$11:$H$14,5,FALSE)</f>
        <v>16</v>
      </c>
      <c r="F16">
        <f>VLOOKUP($A16,$A$11:$H$14,6,FALSE)</f>
        <v>32</v>
      </c>
      <c r="G16" t="str">
        <f>VLOOKUP($A16,$A$11:$H$14,7,FALSE)</f>
        <v>Exponentiell</v>
      </c>
      <c r="H16">
        <f>VLOOKUP($A16,$A$11:$H$14,8,FALSE)</f>
        <v>2</v>
      </c>
      <c r="I16" t="str">
        <f>IF(G16="Linear","+"&amp;H16,"·"&amp;H16)</f>
        <v>·2</v>
      </c>
    </row>
    <row r="17" spans="1:9" ht="12.75">
      <c r="A17">
        <v>1</v>
      </c>
      <c r="B17" t="s">
        <v>1</v>
      </c>
      <c r="C17">
        <f>VLOOKUP($A17,$A$11:$H$14,3,FALSE)</f>
        <v>1</v>
      </c>
      <c r="D17">
        <f>VLOOKUP($A17,$A$11:$H$14,4,FALSE)</f>
        <v>6</v>
      </c>
      <c r="E17">
        <f>VLOOKUP($A17,$A$11:$H$14,5,FALSE)</f>
        <v>11</v>
      </c>
      <c r="F17">
        <f>VLOOKUP($A17,$A$11:$H$14,6,FALSE)</f>
        <v>16</v>
      </c>
      <c r="G17" t="str">
        <f>VLOOKUP($A17,$A$11:$H$14,7,FALSE)</f>
        <v>Linear</v>
      </c>
      <c r="H17">
        <f>VLOOKUP($A17,$A$11:$H$14,8,FALSE)</f>
        <v>5</v>
      </c>
      <c r="I17" t="str">
        <f>IF(G17="Linear","+"&amp;H17,"·"&amp;H17)</f>
        <v>+5</v>
      </c>
    </row>
    <row r="21" spans="2:12" ht="12.75">
      <c r="B21">
        <f ca="1">ROUND(RAND()*5+1.5,0)</f>
        <v>5</v>
      </c>
      <c r="C21">
        <f ca="1">ROUND(RAND()*5+1.5,0)</f>
        <v>5</v>
      </c>
      <c r="E21" t="str">
        <f>"Eine Population aus "&amp;B21&amp;" Bakterien "&amp;L21&amp;" jeden Tag"</f>
        <v>Eine Population aus 5 Bakterien verfünffacht jeden Tag</v>
      </c>
      <c r="I21">
        <v>2</v>
      </c>
      <c r="J21" t="s">
        <v>22</v>
      </c>
      <c r="L21" t="str">
        <f>VLOOKUP(C21,I21:J25,2)</f>
        <v>verfünffacht</v>
      </c>
    </row>
    <row r="22" spans="9:10" ht="12.75">
      <c r="I22">
        <v>3</v>
      </c>
      <c r="J22" t="s">
        <v>23</v>
      </c>
    </row>
    <row r="23" spans="6:10" ht="12.75">
      <c r="F23" t="str">
        <f>"f(x) = "&amp;B21&amp;"·"&amp;C21</f>
        <v>f(x) = 5·5</v>
      </c>
      <c r="I23">
        <v>4</v>
      </c>
      <c r="J23" t="s">
        <v>24</v>
      </c>
    </row>
    <row r="24" spans="6:10" ht="12.75">
      <c r="F24" t="str">
        <f>B21&amp;"·"&amp;C21</f>
        <v>5·5</v>
      </c>
      <c r="I24">
        <v>5</v>
      </c>
      <c r="J24" t="s">
        <v>25</v>
      </c>
    </row>
    <row r="25" spans="6:10" ht="12.75">
      <c r="F25">
        <f>B21*C21^10</f>
        <v>48828125</v>
      </c>
      <c r="I25">
        <v>6</v>
      </c>
      <c r="J25" t="s">
        <v>45</v>
      </c>
    </row>
    <row r="30" spans="2:3" ht="12.75">
      <c r="B30">
        <v>1</v>
      </c>
      <c r="C30">
        <f ca="1">ROUND(RAND()*5+1.5,0)</f>
        <v>4</v>
      </c>
    </row>
    <row r="31" spans="2:4" ht="12.75">
      <c r="B31">
        <f ca="1">ROUND(RAND()*4+1.5,0)</f>
        <v>5</v>
      </c>
      <c r="C31">
        <f>D31^B31</f>
        <v>1024</v>
      </c>
      <c r="D31">
        <f ca="1">ROUND(RAND()*4+1.5,0)</f>
        <v>4</v>
      </c>
    </row>
    <row r="34" spans="2:3" ht="12.75">
      <c r="B34">
        <f ca="1">ROUND(RAND()*3+1.5,0)</f>
        <v>4</v>
      </c>
      <c r="C34" t="s">
        <v>34</v>
      </c>
    </row>
    <row r="35" spans="2:3" ht="12.75">
      <c r="B35">
        <f ca="1">ROUND(RAND()*3+1.5,0)</f>
        <v>3</v>
      </c>
      <c r="C35" t="s">
        <v>35</v>
      </c>
    </row>
    <row r="37" spans="2:3" ht="12.75">
      <c r="B37">
        <v>1</v>
      </c>
      <c r="C37">
        <f>$B$34*$B$35^B37</f>
        <v>12</v>
      </c>
    </row>
    <row r="38" spans="1:3" ht="12.75">
      <c r="A38">
        <f ca="1">ROUND(RAND()*3-0.5,0)</f>
        <v>0</v>
      </c>
      <c r="B38">
        <v>2</v>
      </c>
      <c r="C38">
        <f aca="true" t="shared" si="0" ref="C38:C43">$B$34*$B$35^B38</f>
        <v>36</v>
      </c>
    </row>
    <row r="39" spans="1:3" ht="12.75">
      <c r="A39">
        <f>MOD(A38+1,3)</f>
        <v>1</v>
      </c>
      <c r="B39">
        <v>3</v>
      </c>
      <c r="C39">
        <f t="shared" si="0"/>
        <v>108</v>
      </c>
    </row>
    <row r="40" spans="1:3" ht="12.75">
      <c r="A40">
        <f>MOD(A39+1,3)</f>
        <v>2</v>
      </c>
      <c r="B40">
        <v>4</v>
      </c>
      <c r="C40">
        <f t="shared" si="0"/>
        <v>324</v>
      </c>
    </row>
    <row r="41" spans="1:3" ht="12.75">
      <c r="A41">
        <f ca="1">ROUND(RAND()*3-0.5,0)</f>
        <v>0</v>
      </c>
      <c r="B41">
        <v>5</v>
      </c>
      <c r="C41">
        <f t="shared" si="0"/>
        <v>972</v>
      </c>
    </row>
    <row r="42" spans="1:3" ht="12.75">
      <c r="A42">
        <f>MOD(A41+1,3)</f>
        <v>1</v>
      </c>
      <c r="B42">
        <v>6</v>
      </c>
      <c r="C42">
        <f t="shared" si="0"/>
        <v>2916</v>
      </c>
    </row>
    <row r="43" spans="1:3" ht="12.75">
      <c r="A43">
        <f>MOD(A42+1,3)</f>
        <v>2</v>
      </c>
      <c r="B43">
        <v>7</v>
      </c>
      <c r="C43">
        <f t="shared" si="0"/>
        <v>8748</v>
      </c>
    </row>
    <row r="45" spans="1:5" ht="12.75">
      <c r="A45">
        <v>0</v>
      </c>
      <c r="B45">
        <f>VLOOKUP(A45,$A$38:$C$40,2,FALSE)</f>
        <v>2</v>
      </c>
      <c r="C45">
        <f>VLOOKUP(A45,$A$38:$C$40,3,FALSE)</f>
        <v>36</v>
      </c>
      <c r="E45" t="str">
        <f>"P ("&amp;B45&amp;"|"&amp;C45&amp;")"</f>
        <v>P (2|36)</v>
      </c>
    </row>
    <row r="46" spans="1:5" ht="12.75">
      <c r="A46">
        <v>0</v>
      </c>
      <c r="B46">
        <f>VLOOKUP(A46,$A$41:$C$43,2,FALSE)</f>
        <v>5</v>
      </c>
      <c r="C46">
        <f>VLOOKUP(A46,$A$41:$C$43,3,FALSE)</f>
        <v>972</v>
      </c>
      <c r="E46" t="str">
        <f>"Q ("&amp;B46&amp;"|"&amp;C46&amp;")"</f>
        <v>Q (5|972)</v>
      </c>
    </row>
    <row r="48" spans="9:12" ht="12.75">
      <c r="I48" s="6"/>
      <c r="L48" s="6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2010-01-25T17:54:30Z</cp:lastPrinted>
  <dcterms:created xsi:type="dcterms:W3CDTF">2009-10-06T17:15:33Z</dcterms:created>
  <dcterms:modified xsi:type="dcterms:W3CDTF">2016-03-12T08:13:04Z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