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15" windowHeight="5955" activeTab="0"/>
  </bookViews>
  <sheets>
    <sheet name="Wählbar" sheetId="1" r:id="rId1"/>
    <sheet name="2-6" sheetId="2" r:id="rId2"/>
    <sheet name="7-9" sheetId="3" r:id="rId3"/>
    <sheet name="5+10+15" sheetId="4" r:id="rId4"/>
    <sheet name="20+25" sheetId="5" r:id="rId5"/>
    <sheet name="50" sheetId="6" r:id="rId6"/>
  </sheets>
  <definedNames>
    <definedName name="_xlnm.Print_Area" localSheetId="4">'20+25'!$A$5:$O$62</definedName>
    <definedName name="_xlnm.Print_Area" localSheetId="1">'2-6'!$A$5:$O$55</definedName>
    <definedName name="_xlnm.Print_Area" localSheetId="3">'5+10+15'!$A$5:$O$51</definedName>
    <definedName name="_xlnm.Print_Area" localSheetId="5">'50'!$A$5:$O$61</definedName>
    <definedName name="_xlnm.Print_Area" localSheetId="2">'7-9'!$A$5:$O$47</definedName>
  </definedNames>
  <calcPr fullCalcOnLoad="1"/>
</workbook>
</file>

<file path=xl/sharedStrings.xml><?xml version="1.0" encoding="utf-8"?>
<sst xmlns="http://schemas.openxmlformats.org/spreadsheetml/2006/main" count="110" uniqueCount="7">
  <si>
    <t>n</t>
  </si>
  <si>
    <t>k</t>
  </si>
  <si>
    <t>p</t>
  </si>
  <si>
    <t>p quer</t>
  </si>
  <si>
    <t>Tabellen zur Binomialverteilung</t>
  </si>
  <si>
    <t xml:space="preserve">Bitte wählen (0 = einfach, 1 = kumuliert): </t>
  </si>
  <si>
    <t>www.stemue-web.de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</si>
</sst>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8" fillId="0" borderId="0" xfId="0" applyFont="1" applyAlignment="1">
      <alignment/>
    </xf>
    <xf numFmtId="0" fontId="0" fillId="0" borderId="10" xfId="0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28" fillId="0" borderId="0" xfId="0" applyFont="1" applyAlignment="1">
      <alignment horizontal="center"/>
    </xf>
    <xf numFmtId="164" fontId="42" fillId="0" borderId="10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14" borderId="1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14" borderId="12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34" borderId="15" xfId="0" applyFont="1" applyFill="1" applyBorder="1" applyAlignment="1">
      <alignment horizontal="center"/>
    </xf>
    <xf numFmtId="0" fontId="28" fillId="34" borderId="16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0" fillId="14" borderId="10" xfId="0" applyFill="1" applyBorder="1" applyAlignment="1">
      <alignment horizontal="center" vertical="center"/>
    </xf>
    <xf numFmtId="0" fontId="45" fillId="0" borderId="0" xfId="0" applyFont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P7" sqref="P7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ht="15.75">
      <c r="A3" s="14" t="str">
        <f>"Binomialverteilung B ("&amp;A7&amp;", p , k)"</f>
        <v>Binomialverteilung B (10, p , k)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2:15" ht="15">
      <c r="L4" s="32" t="s">
        <v>6</v>
      </c>
      <c r="M4" s="32"/>
      <c r="N4" s="32"/>
      <c r="O4" s="32"/>
    </row>
    <row r="5" spans="1:13" ht="15">
      <c r="A5" s="2"/>
      <c r="B5" s="2"/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">
      <c r="A6" s="4" t="s">
        <v>0</v>
      </c>
      <c r="B6" s="4" t="s">
        <v>1</v>
      </c>
      <c r="C6" s="12">
        <v>0.02</v>
      </c>
      <c r="D6" s="12">
        <v>0.03</v>
      </c>
      <c r="E6" s="12">
        <v>0.05</v>
      </c>
      <c r="F6" s="12">
        <v>0.1</v>
      </c>
      <c r="G6" s="12">
        <f>1/6</f>
        <v>0.16666666666666666</v>
      </c>
      <c r="H6" s="12">
        <v>0.2</v>
      </c>
      <c r="I6" s="12">
        <v>0.25</v>
      </c>
      <c r="J6" s="12">
        <v>0.3</v>
      </c>
      <c r="K6" s="12">
        <f>1/3</f>
        <v>0.3333333333333333</v>
      </c>
      <c r="L6" s="12">
        <v>0.4</v>
      </c>
      <c r="M6" s="12">
        <v>0.5</v>
      </c>
    </row>
    <row r="7" spans="1:15" ht="15.75">
      <c r="A7" s="17">
        <v>10</v>
      </c>
      <c r="B7" s="6">
        <v>0</v>
      </c>
      <c r="C7" s="9">
        <f>IF(B7&lt;&gt;"",BINOMDIST($B7,$A$7,C$6,0),"")</f>
        <v>0.8170728068875469</v>
      </c>
      <c r="D7" s="9">
        <f aca="true" t="shared" si="0" ref="D7:M7">IF(C7&lt;&gt;"",BINOMDIST($B7,$A$7,D$6,0),"")</f>
        <v>0.7374241268949283</v>
      </c>
      <c r="E7" s="9">
        <f t="shared" si="0"/>
        <v>0.5987369392383789</v>
      </c>
      <c r="F7" s="9">
        <f t="shared" si="0"/>
        <v>0.34867844009999993</v>
      </c>
      <c r="G7" s="9">
        <f t="shared" si="0"/>
        <v>0.1615055828898457</v>
      </c>
      <c r="H7" s="9">
        <f t="shared" si="0"/>
        <v>0.1073741824</v>
      </c>
      <c r="I7" s="9">
        <f t="shared" si="0"/>
        <v>0.056313514709472684</v>
      </c>
      <c r="J7" s="9">
        <f t="shared" si="0"/>
        <v>0.028247524899999994</v>
      </c>
      <c r="K7" s="9">
        <f t="shared" si="0"/>
        <v>0.01734152991583262</v>
      </c>
      <c r="L7" s="9">
        <f t="shared" si="0"/>
        <v>0.0060466176</v>
      </c>
      <c r="M7" s="9">
        <f t="shared" si="0"/>
        <v>0.0009765625</v>
      </c>
      <c r="N7" s="7">
        <f>O7</f>
        <v>10</v>
      </c>
      <c r="O7" s="20">
        <f>A7</f>
        <v>10</v>
      </c>
    </row>
    <row r="8" spans="1:15" ht="15">
      <c r="A8" s="18"/>
      <c r="B8" s="3">
        <f aca="true" t="shared" si="1" ref="B8:B17">IF(B7="","",IF(B7+1&lt;=$A$7,B7+1,""))</f>
        <v>1</v>
      </c>
      <c r="C8" s="9">
        <f aca="true" t="shared" si="2" ref="C8:M8">IF(B8&lt;&gt;"",BINOMDIST($B8,$A$7,C$6,0),"")</f>
        <v>0.16674955242602998</v>
      </c>
      <c r="D8" s="9">
        <f t="shared" si="2"/>
        <v>0.22806931759636956</v>
      </c>
      <c r="E8" s="9">
        <f t="shared" si="2"/>
        <v>0.3151247048623047</v>
      </c>
      <c r="F8" s="9">
        <f t="shared" si="2"/>
        <v>0.387420489</v>
      </c>
      <c r="G8" s="9">
        <f t="shared" si="2"/>
        <v>0.32301116577969147</v>
      </c>
      <c r="H8" s="9">
        <f t="shared" si="2"/>
        <v>0.268435456</v>
      </c>
      <c r="I8" s="9">
        <f t="shared" si="2"/>
        <v>0.1877117156982422</v>
      </c>
      <c r="J8" s="9">
        <f t="shared" si="2"/>
        <v>0.12106082100000001</v>
      </c>
      <c r="K8" s="9">
        <f t="shared" si="2"/>
        <v>0.08670764957916312</v>
      </c>
      <c r="L8" s="9">
        <f t="shared" si="2"/>
        <v>0.04031078399999998</v>
      </c>
      <c r="M8" s="9">
        <f t="shared" si="2"/>
        <v>0.009765625000000002</v>
      </c>
      <c r="N8" s="7">
        <f aca="true" t="shared" si="3" ref="N8:N17">IF(N7="","",IF(N7&gt;0,N7-1,""))</f>
        <v>9</v>
      </c>
      <c r="O8" s="21"/>
    </row>
    <row r="9" spans="1:15" ht="15">
      <c r="A9" s="18"/>
      <c r="B9" s="3">
        <f t="shared" si="1"/>
        <v>2</v>
      </c>
      <c r="C9" s="9">
        <f aca="true" t="shared" si="4" ref="C9:M9">IF(B9&lt;&gt;"",BINOMDIST($B9,$A$7,C$6,0),"")</f>
        <v>0.01531373440647214</v>
      </c>
      <c r="D9" s="9">
        <f t="shared" si="4"/>
        <v>0.03174160605722673</v>
      </c>
      <c r="E9" s="9">
        <f t="shared" si="4"/>
        <v>0.07463479852001956</v>
      </c>
      <c r="F9" s="9">
        <f t="shared" si="4"/>
        <v>0.19371024450000005</v>
      </c>
      <c r="G9" s="9">
        <f t="shared" si="4"/>
        <v>0.29071004920172233</v>
      </c>
      <c r="H9" s="9">
        <f t="shared" si="4"/>
        <v>0.3019898880000001</v>
      </c>
      <c r="I9" s="9">
        <f t="shared" si="4"/>
        <v>0.2815675735473634</v>
      </c>
      <c r="J9" s="9">
        <f t="shared" si="4"/>
        <v>0.23347444050000005</v>
      </c>
      <c r="K9" s="9">
        <f t="shared" si="4"/>
        <v>0.195092211553117</v>
      </c>
      <c r="L9" s="9">
        <f t="shared" si="4"/>
        <v>0.12093235200000005</v>
      </c>
      <c r="M9" s="9">
        <f t="shared" si="4"/>
        <v>0.04394531249999997</v>
      </c>
      <c r="N9" s="7">
        <f t="shared" si="3"/>
        <v>8</v>
      </c>
      <c r="O9" s="21"/>
    </row>
    <row r="10" spans="1:15" ht="15">
      <c r="A10" s="18"/>
      <c r="B10" s="3">
        <f t="shared" si="1"/>
        <v>3</v>
      </c>
      <c r="C10" s="9">
        <f aca="true" t="shared" si="5" ref="C10:M10">IF(B10&lt;&gt;"",BINOMDIST($B10,$A$7,C$6,0),"")</f>
        <v>0.000833400511916851</v>
      </c>
      <c r="D10" s="9">
        <f t="shared" si="5"/>
        <v>0.0026178644170908624</v>
      </c>
      <c r="E10" s="9">
        <f t="shared" si="5"/>
        <v>0.010475059441406248</v>
      </c>
      <c r="F10" s="9">
        <f t="shared" si="5"/>
        <v>0.05739562799999999</v>
      </c>
      <c r="G10" s="9">
        <f t="shared" si="5"/>
        <v>0.15504535957425183</v>
      </c>
      <c r="H10" s="9">
        <f t="shared" si="5"/>
        <v>0.20132659200000003</v>
      </c>
      <c r="I10" s="9">
        <f t="shared" si="5"/>
        <v>0.2502822875976563</v>
      </c>
      <c r="J10" s="9">
        <f t="shared" si="5"/>
        <v>0.26682793200000005</v>
      </c>
      <c r="K10" s="9">
        <f t="shared" si="5"/>
        <v>0.26012294873748926</v>
      </c>
      <c r="L10" s="9">
        <f t="shared" si="5"/>
        <v>0.21499084800000007</v>
      </c>
      <c r="M10" s="9">
        <f t="shared" si="5"/>
        <v>0.11718750000000003</v>
      </c>
      <c r="N10" s="7">
        <f t="shared" si="3"/>
        <v>7</v>
      </c>
      <c r="O10" s="21"/>
    </row>
    <row r="11" spans="1:15" ht="15">
      <c r="A11" s="18"/>
      <c r="B11" s="3">
        <f t="shared" si="1"/>
        <v>4</v>
      </c>
      <c r="C11" s="9">
        <f aca="true" t="shared" si="6" ref="C11:M11">IF(B11&lt;&gt;"",BINOMDIST($B11,$A$7,C$6,0),"")</f>
        <v>2.976430399703039E-05</v>
      </c>
      <c r="D11" s="9">
        <f t="shared" si="6"/>
        <v>0.0001416885380384229</v>
      </c>
      <c r="E11" s="9">
        <f t="shared" si="6"/>
        <v>0.0009648081064453131</v>
      </c>
      <c r="F11" s="9">
        <f t="shared" si="6"/>
        <v>0.011160261000000003</v>
      </c>
      <c r="G11" s="9">
        <f t="shared" si="6"/>
        <v>0.05426587585098816</v>
      </c>
      <c r="H11" s="9">
        <f t="shared" si="6"/>
        <v>0.08808038400000003</v>
      </c>
      <c r="I11" s="9">
        <f t="shared" si="6"/>
        <v>0.1459980010986328</v>
      </c>
      <c r="J11" s="9">
        <f t="shared" si="6"/>
        <v>0.20012094900000005</v>
      </c>
      <c r="K11" s="9">
        <f t="shared" si="6"/>
        <v>0.22760758014530308</v>
      </c>
      <c r="L11" s="9">
        <f t="shared" si="6"/>
        <v>0.2508226560000001</v>
      </c>
      <c r="M11" s="9">
        <f t="shared" si="6"/>
        <v>0.20507812500000006</v>
      </c>
      <c r="N11" s="7">
        <f t="shared" si="3"/>
        <v>6</v>
      </c>
      <c r="O11" s="21"/>
    </row>
    <row r="12" spans="1:15" ht="15">
      <c r="A12" s="18"/>
      <c r="B12" s="3">
        <f t="shared" si="1"/>
        <v>5</v>
      </c>
      <c r="C12" s="9">
        <f aca="true" t="shared" si="7" ref="C12:M12">IF(B12&lt;&gt;"",BINOMDIST($B12,$A$7,C$6,0),"")</f>
        <v>7.289217305395207E-07</v>
      </c>
      <c r="D12" s="9">
        <f t="shared" si="7"/>
        <v>5.258543679776525E-06</v>
      </c>
      <c r="E12" s="9">
        <f t="shared" si="7"/>
        <v>6.0935248828124926E-05</v>
      </c>
      <c r="F12" s="9">
        <f t="shared" si="7"/>
        <v>0.0014880348000000001</v>
      </c>
      <c r="G12" s="9">
        <f t="shared" si="7"/>
        <v>0.013023810204237145</v>
      </c>
      <c r="H12" s="9">
        <f t="shared" si="7"/>
        <v>0.026424115200000015</v>
      </c>
      <c r="I12" s="9">
        <f t="shared" si="7"/>
        <v>0.058399200439453146</v>
      </c>
      <c r="J12" s="9">
        <f t="shared" si="7"/>
        <v>0.10291934520000003</v>
      </c>
      <c r="K12" s="9">
        <f t="shared" si="7"/>
        <v>0.13656454808718177</v>
      </c>
      <c r="L12" s="9">
        <f t="shared" si="7"/>
        <v>0.20065812480000006</v>
      </c>
      <c r="M12" s="9">
        <f t="shared" si="7"/>
        <v>0.24609375000000008</v>
      </c>
      <c r="N12" s="7">
        <f t="shared" si="3"/>
        <v>5</v>
      </c>
      <c r="O12" s="21"/>
    </row>
    <row r="13" spans="1:15" ht="15">
      <c r="A13" s="18"/>
      <c r="B13" s="3">
        <f t="shared" si="1"/>
        <v>6</v>
      </c>
      <c r="C13" s="9">
        <f aca="true" t="shared" si="8" ref="C13:M13">IF(B13&lt;&gt;"",BINOMDIST($B13,$A$7,C$6,0),"")</f>
        <v>1.2396628070400032E-08</v>
      </c>
      <c r="D13" s="9">
        <f t="shared" si="8"/>
        <v>1.3552947628290009E-07</v>
      </c>
      <c r="E13" s="9">
        <f t="shared" si="8"/>
        <v>2.672598632812498E-06</v>
      </c>
      <c r="F13" s="9">
        <f t="shared" si="8"/>
        <v>0.00013778099999999988</v>
      </c>
      <c r="G13" s="9">
        <f t="shared" si="8"/>
        <v>0.0021706350340395257</v>
      </c>
      <c r="H13" s="9">
        <f t="shared" si="8"/>
        <v>0.005505024000000002</v>
      </c>
      <c r="I13" s="9">
        <f t="shared" si="8"/>
        <v>0.016222000122070326</v>
      </c>
      <c r="J13" s="9">
        <f t="shared" si="8"/>
        <v>0.03675690900000004</v>
      </c>
      <c r="K13" s="9">
        <f t="shared" si="8"/>
        <v>0.05690189503632572</v>
      </c>
      <c r="L13" s="9">
        <f t="shared" si="8"/>
        <v>0.11147673600000005</v>
      </c>
      <c r="M13" s="9">
        <f t="shared" si="8"/>
        <v>0.20507812500000006</v>
      </c>
      <c r="N13" s="7">
        <f t="shared" si="3"/>
        <v>4</v>
      </c>
      <c r="O13" s="21"/>
    </row>
    <row r="14" spans="1:15" ht="15">
      <c r="A14" s="18"/>
      <c r="B14" s="3">
        <f t="shared" si="1"/>
        <v>7</v>
      </c>
      <c r="C14" s="9">
        <f aca="true" t="shared" si="9" ref="C14:M14">IF(B14&lt;&gt;"",BINOMDIST($B14,$A$7,C$6,0),"")</f>
        <v>1.445670912000003E-10</v>
      </c>
      <c r="D14" s="9">
        <f t="shared" si="9"/>
        <v>2.395219021200004E-09</v>
      </c>
      <c r="E14" s="9">
        <f t="shared" si="9"/>
        <v>8.03789062500001E-08</v>
      </c>
      <c r="F14" s="9">
        <f t="shared" si="9"/>
        <v>8.748000000000008E-06</v>
      </c>
      <c r="G14" s="9">
        <f t="shared" si="9"/>
        <v>0.0002480725753188031</v>
      </c>
      <c r="H14" s="9">
        <f t="shared" si="9"/>
        <v>0.0007864319999999996</v>
      </c>
      <c r="I14" s="9">
        <f t="shared" si="9"/>
        <v>0.0030899047851562543</v>
      </c>
      <c r="J14" s="9">
        <f t="shared" si="9"/>
        <v>0.009001691999999999</v>
      </c>
      <c r="K14" s="9">
        <f t="shared" si="9"/>
        <v>0.016257684296093075</v>
      </c>
      <c r="L14" s="9">
        <f t="shared" si="9"/>
        <v>0.042467328000000006</v>
      </c>
      <c r="M14" s="9">
        <f t="shared" si="9"/>
        <v>0.11718750000000003</v>
      </c>
      <c r="N14" s="7">
        <f t="shared" si="3"/>
        <v>3</v>
      </c>
      <c r="O14" s="21"/>
    </row>
    <row r="15" spans="1:15" ht="15">
      <c r="A15" s="18"/>
      <c r="B15" s="3">
        <f t="shared" si="1"/>
        <v>8</v>
      </c>
      <c r="C15" s="9">
        <f aca="true" t="shared" si="10" ref="C15:M15">IF(B15&lt;&gt;"",BINOMDIST($B15,$A$7,C$6,0),"")</f>
        <v>1.106380799999998E-12</v>
      </c>
      <c r="D15" s="9">
        <f t="shared" si="10"/>
        <v>2.777960204999988E-11</v>
      </c>
      <c r="E15" s="9">
        <f t="shared" si="10"/>
        <v>1.5864257812500044E-09</v>
      </c>
      <c r="F15" s="9">
        <f t="shared" si="10"/>
        <v>3.6450000000000065E-07</v>
      </c>
      <c r="G15" s="9">
        <f t="shared" si="10"/>
        <v>1.860544314891021E-05</v>
      </c>
      <c r="H15" s="9">
        <f t="shared" si="10"/>
        <v>7.372800000000013E-05</v>
      </c>
      <c r="I15" s="9">
        <f t="shared" si="10"/>
        <v>0.0003862380981445312</v>
      </c>
      <c r="J15" s="9">
        <f t="shared" si="10"/>
        <v>0.001446700500000001</v>
      </c>
      <c r="K15" s="9">
        <f t="shared" si="10"/>
        <v>0.003048315805517446</v>
      </c>
      <c r="L15" s="9">
        <f t="shared" si="10"/>
        <v>0.010616832000000007</v>
      </c>
      <c r="M15" s="9">
        <f t="shared" si="10"/>
        <v>0.043945312499999986</v>
      </c>
      <c r="N15" s="7">
        <f t="shared" si="3"/>
        <v>2</v>
      </c>
      <c r="O15" s="21"/>
    </row>
    <row r="16" spans="1:15" ht="15">
      <c r="A16" s="18"/>
      <c r="B16" s="3">
        <f t="shared" si="1"/>
        <v>9</v>
      </c>
      <c r="C16" s="9">
        <f aca="true" t="shared" si="11" ref="C16:M16">IF(B16&lt;&gt;"",BINOMDIST($B16,$A$7,C$6,0),"")</f>
        <v>5.017600000000008E-15</v>
      </c>
      <c r="D16" s="9">
        <f t="shared" si="11"/>
        <v>1.909251000000001E-13</v>
      </c>
      <c r="E16" s="9">
        <f t="shared" si="11"/>
        <v>1.8554687500000024E-11</v>
      </c>
      <c r="F16" s="9">
        <f t="shared" si="11"/>
        <v>8.999999999999996E-09</v>
      </c>
      <c r="G16" s="9">
        <f t="shared" si="11"/>
        <v>8.269085843960086E-07</v>
      </c>
      <c r="H16" s="9">
        <f t="shared" si="11"/>
        <v>4.0959999999999935E-06</v>
      </c>
      <c r="I16" s="9">
        <f t="shared" si="11"/>
        <v>2.861022949218752E-05</v>
      </c>
      <c r="J16" s="9">
        <f t="shared" si="11"/>
        <v>0.0001377809999999999</v>
      </c>
      <c r="K16" s="9">
        <f t="shared" si="11"/>
        <v>0.00033870175616860506</v>
      </c>
      <c r="L16" s="9">
        <f t="shared" si="11"/>
        <v>0.0015728639999999985</v>
      </c>
      <c r="M16" s="9">
        <f t="shared" si="11"/>
        <v>0.009765625000000002</v>
      </c>
      <c r="N16" s="7">
        <f t="shared" si="3"/>
        <v>1</v>
      </c>
      <c r="O16" s="21"/>
    </row>
    <row r="17" spans="1:15" ht="15">
      <c r="A17" s="19"/>
      <c r="B17" s="3">
        <f t="shared" si="1"/>
        <v>10</v>
      </c>
      <c r="C17" s="9">
        <f aca="true" t="shared" si="12" ref="C17:M17">IF(B17&lt;&gt;"",BINOMDIST($B17,$A$7,C$6,0),"")</f>
        <v>1.0240000000000038E-17</v>
      </c>
      <c r="D17" s="9">
        <f t="shared" si="12"/>
        <v>5.904899999999983E-16</v>
      </c>
      <c r="E17" s="9">
        <f t="shared" si="12"/>
        <v>9.765625000000022E-14</v>
      </c>
      <c r="F17" s="9">
        <f t="shared" si="12"/>
        <v>1.0000000000000031E-10</v>
      </c>
      <c r="G17" s="9">
        <f t="shared" si="12"/>
        <v>1.6538171687920224E-08</v>
      </c>
      <c r="H17" s="9">
        <f t="shared" si="12"/>
        <v>1.0240000000000004E-07</v>
      </c>
      <c r="I17" s="9">
        <f t="shared" si="12"/>
        <v>9.5367431640625E-07</v>
      </c>
      <c r="J17" s="9">
        <f t="shared" si="12"/>
        <v>5.904899999999995E-06</v>
      </c>
      <c r="K17" s="9">
        <f t="shared" si="12"/>
        <v>1.6935087808430265E-05</v>
      </c>
      <c r="L17" s="9">
        <f t="shared" si="12"/>
        <v>0.00010485760000000014</v>
      </c>
      <c r="M17" s="9">
        <f t="shared" si="12"/>
        <v>0.0009765625</v>
      </c>
      <c r="N17" s="7">
        <f t="shared" si="3"/>
        <v>0</v>
      </c>
      <c r="O17" s="22"/>
    </row>
    <row r="18" spans="3:15" ht="15">
      <c r="C18" s="5">
        <f>1-C6</f>
        <v>0.98</v>
      </c>
      <c r="D18" s="5">
        <f aca="true" t="shared" si="13" ref="D18:M18">1-D6</f>
        <v>0.97</v>
      </c>
      <c r="E18" s="5">
        <f t="shared" si="13"/>
        <v>0.95</v>
      </c>
      <c r="F18" s="5">
        <f t="shared" si="13"/>
        <v>0.9</v>
      </c>
      <c r="G18" s="5">
        <f t="shared" si="13"/>
        <v>0.8333333333333334</v>
      </c>
      <c r="H18" s="5">
        <f t="shared" si="13"/>
        <v>0.8</v>
      </c>
      <c r="I18" s="5">
        <f t="shared" si="13"/>
        <v>0.75</v>
      </c>
      <c r="J18" s="5">
        <f t="shared" si="13"/>
        <v>0.7</v>
      </c>
      <c r="K18" s="5">
        <f t="shared" si="13"/>
        <v>0.6666666666666667</v>
      </c>
      <c r="L18" s="5">
        <f t="shared" si="13"/>
        <v>0.6</v>
      </c>
      <c r="M18" s="5">
        <f t="shared" si="13"/>
        <v>0.5</v>
      </c>
      <c r="N18" s="5" t="s">
        <v>1</v>
      </c>
      <c r="O18" s="5" t="s">
        <v>0</v>
      </c>
    </row>
    <row r="19" spans="3:13" ht="15">
      <c r="C19" s="13" t="s">
        <v>3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1" spans="1:15" ht="15.75">
      <c r="A21" s="14" t="str">
        <f>"kumulierte Binomialverteilung F ("&amp;A25&amp;", p , k)"</f>
        <v>kumulierte Binomialverteilung F (10, p , k)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3" spans="1:13" ht="15">
      <c r="A23" s="2"/>
      <c r="B23" s="2"/>
      <c r="C23" s="16" t="s">
        <v>2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4" t="s">
        <v>0</v>
      </c>
      <c r="B24" s="4" t="s">
        <v>1</v>
      </c>
      <c r="C24" s="4">
        <v>0.02</v>
      </c>
      <c r="D24" s="4">
        <v>0.03</v>
      </c>
      <c r="E24" s="4">
        <v>0.05</v>
      </c>
      <c r="F24" s="4">
        <v>0.1</v>
      </c>
      <c r="G24" s="4">
        <f>1/6</f>
        <v>0.16666666666666666</v>
      </c>
      <c r="H24" s="4">
        <v>0.2</v>
      </c>
      <c r="I24" s="4">
        <v>0.25</v>
      </c>
      <c r="J24" s="4">
        <v>0.3</v>
      </c>
      <c r="K24" s="4">
        <f>1/3</f>
        <v>0.3333333333333333</v>
      </c>
      <c r="L24" s="4">
        <v>0.4</v>
      </c>
      <c r="M24" s="4">
        <v>0.5</v>
      </c>
    </row>
    <row r="25" spans="1:15" ht="15.75">
      <c r="A25" s="23">
        <f>A7</f>
        <v>10</v>
      </c>
      <c r="B25" s="6">
        <v>0</v>
      </c>
      <c r="C25" s="9">
        <f>IF(B25&lt;&gt;"",BINOMDIST($B25,$A$25,C$6,1),"")</f>
        <v>0.8170728068875469</v>
      </c>
      <c r="D25" s="9">
        <f aca="true" t="shared" si="14" ref="D25:M25">IF(C25&lt;&gt;"",BINOMDIST($B25,$A$25,D$6,1),"")</f>
        <v>0.7374241268949283</v>
      </c>
      <c r="E25" s="9">
        <f t="shared" si="14"/>
        <v>0.5987369392383789</v>
      </c>
      <c r="F25" s="9">
        <f t="shared" si="14"/>
        <v>0.34867844009999993</v>
      </c>
      <c r="G25" s="9">
        <f t="shared" si="14"/>
        <v>0.1615055828898457</v>
      </c>
      <c r="H25" s="9">
        <f t="shared" si="14"/>
        <v>0.1073741824</v>
      </c>
      <c r="I25" s="9">
        <f t="shared" si="14"/>
        <v>0.056313514709472684</v>
      </c>
      <c r="J25" s="9">
        <f t="shared" si="14"/>
        <v>0.028247524899999994</v>
      </c>
      <c r="K25" s="9">
        <f t="shared" si="14"/>
        <v>0.01734152991583262</v>
      </c>
      <c r="L25" s="9">
        <f t="shared" si="14"/>
        <v>0.0060466176</v>
      </c>
      <c r="M25" s="9">
        <f t="shared" si="14"/>
        <v>0.0009765625</v>
      </c>
      <c r="N25" s="7">
        <f>O25</f>
        <v>10</v>
      </c>
      <c r="O25" s="20">
        <f>A25</f>
        <v>10</v>
      </c>
    </row>
    <row r="26" spans="1:15" ht="15">
      <c r="A26" s="24"/>
      <c r="B26" s="3">
        <f>IF(B25="","",IF(B25+1&lt;=$A$25,B25+1,""))</f>
        <v>1</v>
      </c>
      <c r="C26" s="9">
        <f aca="true" t="shared" si="15" ref="C26:M26">IF(B26&lt;&gt;"",BINOMDIST($B26,$A$25,C$6,1),"")</f>
        <v>0.9838223593135769</v>
      </c>
      <c r="D26" s="9">
        <f t="shared" si="15"/>
        <v>0.9654934444912978</v>
      </c>
      <c r="E26" s="9">
        <f t="shared" si="15"/>
        <v>0.9138616441006836</v>
      </c>
      <c r="F26" s="9">
        <f t="shared" si="15"/>
        <v>0.7360989291</v>
      </c>
      <c r="G26" s="9">
        <f t="shared" si="15"/>
        <v>0.4845167486695373</v>
      </c>
      <c r="H26" s="9">
        <f t="shared" si="15"/>
        <v>0.3758096384000002</v>
      </c>
      <c r="I26" s="9">
        <f t="shared" si="15"/>
        <v>0.2440252304077149</v>
      </c>
      <c r="J26" s="9">
        <f t="shared" si="15"/>
        <v>0.1493083459</v>
      </c>
      <c r="K26" s="9">
        <f t="shared" si="15"/>
        <v>0.10404917949499576</v>
      </c>
      <c r="L26" s="9">
        <f t="shared" si="15"/>
        <v>0.046357401599999994</v>
      </c>
      <c r="M26" s="9">
        <f t="shared" si="15"/>
        <v>0.010742187500000003</v>
      </c>
      <c r="N26" s="7">
        <f aca="true" t="shared" si="16" ref="N26:N35">IF(N25="","",IF(N25&gt;0,N25-1,""))</f>
        <v>9</v>
      </c>
      <c r="O26" s="21"/>
    </row>
    <row r="27" spans="1:15" ht="15">
      <c r="A27" s="24"/>
      <c r="B27" s="3">
        <f aca="true" t="shared" si="17" ref="B27:B35">IF(B26="","",IF(B26+1&lt;=$A$25,B26+1,""))</f>
        <v>2</v>
      </c>
      <c r="C27" s="9">
        <f aca="true" t="shared" si="18" ref="C27:M27">IF(B27&lt;&gt;"",BINOMDIST($B27,$A$25,C$6,1),"")</f>
        <v>0.9991360937200491</v>
      </c>
      <c r="D27" s="9">
        <f t="shared" si="18"/>
        <v>0.9972350505485246</v>
      </c>
      <c r="E27" s="9">
        <f t="shared" si="18"/>
        <v>0.988496442620703</v>
      </c>
      <c r="F27" s="9">
        <f t="shared" si="18"/>
        <v>0.9298091736</v>
      </c>
      <c r="G27" s="9">
        <f t="shared" si="18"/>
        <v>0.7752267978712595</v>
      </c>
      <c r="H27" s="9">
        <f t="shared" si="18"/>
        <v>0.6777995264</v>
      </c>
      <c r="I27" s="9">
        <f t="shared" si="18"/>
        <v>0.525592803955078</v>
      </c>
      <c r="J27" s="9">
        <f t="shared" si="18"/>
        <v>0.3827827863999998</v>
      </c>
      <c r="K27" s="9">
        <f t="shared" si="18"/>
        <v>0.2991413910481126</v>
      </c>
      <c r="L27" s="9">
        <f t="shared" si="18"/>
        <v>0.16728975359999987</v>
      </c>
      <c r="M27" s="9">
        <f t="shared" si="18"/>
        <v>0.0546875</v>
      </c>
      <c r="N27" s="7">
        <f t="shared" si="16"/>
        <v>8</v>
      </c>
      <c r="O27" s="21"/>
    </row>
    <row r="28" spans="1:15" ht="15">
      <c r="A28" s="24"/>
      <c r="B28" s="3">
        <f t="shared" si="17"/>
        <v>3</v>
      </c>
      <c r="C28" s="9">
        <f aca="true" t="shared" si="19" ref="C28:M28">IF(B28&lt;&gt;"",BINOMDIST($B28,$A$25,C$6,1),"")</f>
        <v>0.9999694942319659</v>
      </c>
      <c r="D28" s="9">
        <f t="shared" si="19"/>
        <v>0.9998529149656155</v>
      </c>
      <c r="E28" s="9">
        <f t="shared" si="19"/>
        <v>0.9989715020621094</v>
      </c>
      <c r="F28" s="9">
        <f t="shared" si="19"/>
        <v>0.9872048016</v>
      </c>
      <c r="G28" s="9">
        <f t="shared" si="19"/>
        <v>0.9302721574455113</v>
      </c>
      <c r="H28" s="9">
        <f t="shared" si="19"/>
        <v>0.8791261184</v>
      </c>
      <c r="I28" s="9">
        <f t="shared" si="19"/>
        <v>0.7758750915527344</v>
      </c>
      <c r="J28" s="9">
        <f t="shared" si="19"/>
        <v>0.6496107184</v>
      </c>
      <c r="K28" s="9">
        <f t="shared" si="19"/>
        <v>0.5592643397856021</v>
      </c>
      <c r="L28" s="9">
        <f t="shared" si="19"/>
        <v>0.3822806015999999</v>
      </c>
      <c r="M28" s="9">
        <f t="shared" si="19"/>
        <v>0.17187500000000006</v>
      </c>
      <c r="N28" s="7">
        <f t="shared" si="16"/>
        <v>7</v>
      </c>
      <c r="O28" s="21"/>
    </row>
    <row r="29" spans="1:15" ht="15">
      <c r="A29" s="24"/>
      <c r="B29" s="3">
        <f t="shared" si="17"/>
        <v>4</v>
      </c>
      <c r="C29" s="9">
        <f aca="true" t="shared" si="20" ref="C29:M29">IF(B29&lt;&gt;"",BINOMDIST($B29,$A$25,C$6,1),"")</f>
        <v>0.9999992585359629</v>
      </c>
      <c r="D29" s="9">
        <f t="shared" si="20"/>
        <v>0.9999946035036538</v>
      </c>
      <c r="E29" s="9">
        <f t="shared" si="20"/>
        <v>0.9999363101685547</v>
      </c>
      <c r="F29" s="9">
        <f t="shared" si="20"/>
        <v>0.9983650626</v>
      </c>
      <c r="G29" s="9">
        <f t="shared" si="20"/>
        <v>0.9845380332964995</v>
      </c>
      <c r="H29" s="9">
        <f t="shared" si="20"/>
        <v>0.9672065024000001</v>
      </c>
      <c r="I29" s="9">
        <f t="shared" si="20"/>
        <v>0.9218730926513672</v>
      </c>
      <c r="J29" s="9">
        <f t="shared" si="20"/>
        <v>0.8497316674</v>
      </c>
      <c r="K29" s="9">
        <f t="shared" si="20"/>
        <v>0.786871919930905</v>
      </c>
      <c r="L29" s="9">
        <f t="shared" si="20"/>
        <v>0.6331032576</v>
      </c>
      <c r="M29" s="9">
        <f t="shared" si="20"/>
        <v>0.376953125</v>
      </c>
      <c r="N29" s="7">
        <f t="shared" si="16"/>
        <v>6</v>
      </c>
      <c r="O29" s="21"/>
    </row>
    <row r="30" spans="1:15" ht="15">
      <c r="A30" s="24"/>
      <c r="B30" s="3">
        <f t="shared" si="17"/>
        <v>5</v>
      </c>
      <c r="C30" s="9">
        <f aca="true" t="shared" si="21" ref="C30:M30">IF(B30&lt;&gt;"",BINOMDIST($B30,$A$25,C$6,1),"")</f>
        <v>0.9999999874576935</v>
      </c>
      <c r="D30" s="9">
        <f t="shared" si="21"/>
        <v>0.9999998620473336</v>
      </c>
      <c r="E30" s="9">
        <f t="shared" si="21"/>
        <v>0.9999972454173829</v>
      </c>
      <c r="F30" s="9">
        <f t="shared" si="21"/>
        <v>0.9998530974</v>
      </c>
      <c r="G30" s="9">
        <f t="shared" si="21"/>
        <v>0.9975618435007367</v>
      </c>
      <c r="H30" s="9">
        <f t="shared" si="21"/>
        <v>0.9936306176</v>
      </c>
      <c r="I30" s="9">
        <f t="shared" si="21"/>
        <v>0.9802722930908203</v>
      </c>
      <c r="J30" s="9">
        <f t="shared" si="21"/>
        <v>0.9526510126000001</v>
      </c>
      <c r="K30" s="9">
        <f t="shared" si="21"/>
        <v>0.9234364680180868</v>
      </c>
      <c r="L30" s="9">
        <f t="shared" si="21"/>
        <v>0.8337613824</v>
      </c>
      <c r="M30" s="9">
        <f t="shared" si="21"/>
        <v>0.623046875</v>
      </c>
      <c r="N30" s="7">
        <f t="shared" si="16"/>
        <v>5</v>
      </c>
      <c r="O30" s="21"/>
    </row>
    <row r="31" spans="1:15" ht="15">
      <c r="A31" s="24"/>
      <c r="B31" s="3">
        <f t="shared" si="17"/>
        <v>6</v>
      </c>
      <c r="C31" s="9">
        <f aca="true" t="shared" si="22" ref="C31:M31">IF(B31&lt;&gt;"",BINOMDIST($B31,$A$25,C$6,1),"")</f>
        <v>0.9999999998543214</v>
      </c>
      <c r="D31" s="9">
        <f t="shared" si="22"/>
        <v>0.9999999975768099</v>
      </c>
      <c r="E31" s="9">
        <f t="shared" si="22"/>
        <v>0.9999999180160156</v>
      </c>
      <c r="F31" s="9">
        <f t="shared" si="22"/>
        <v>0.9999908784</v>
      </c>
      <c r="G31" s="9">
        <f t="shared" si="22"/>
        <v>0.9997324785347762</v>
      </c>
      <c r="H31" s="9">
        <f t="shared" si="22"/>
        <v>0.9991356416</v>
      </c>
      <c r="I31" s="9">
        <f t="shared" si="22"/>
        <v>0.9964942932128906</v>
      </c>
      <c r="J31" s="9">
        <f t="shared" si="22"/>
        <v>0.9894079216</v>
      </c>
      <c r="K31" s="9">
        <f t="shared" si="22"/>
        <v>0.9803383630544125</v>
      </c>
      <c r="L31" s="9">
        <f t="shared" si="22"/>
        <v>0.9452381184</v>
      </c>
      <c r="M31" s="9">
        <f t="shared" si="22"/>
        <v>0.828125</v>
      </c>
      <c r="N31" s="7">
        <f t="shared" si="16"/>
        <v>4</v>
      </c>
      <c r="O31" s="21"/>
    </row>
    <row r="32" spans="1:15" ht="15">
      <c r="A32" s="24"/>
      <c r="B32" s="3">
        <f t="shared" si="17"/>
        <v>7</v>
      </c>
      <c r="C32" s="9">
        <f aca="true" t="shared" si="23" ref="C32:M32">IF(B32&lt;&gt;"",BINOMDIST($B32,$A$25,C$6,1),"")</f>
        <v>0.9999999999988887</v>
      </c>
      <c r="D32" s="9">
        <f t="shared" si="23"/>
        <v>0.9999999999720288</v>
      </c>
      <c r="E32" s="9">
        <f t="shared" si="23"/>
        <v>0.9999999983949219</v>
      </c>
      <c r="F32" s="9">
        <f t="shared" si="23"/>
        <v>0.9999996264</v>
      </c>
      <c r="G32" s="9">
        <f t="shared" si="23"/>
        <v>0.999980551110095</v>
      </c>
      <c r="H32" s="9">
        <f t="shared" si="23"/>
        <v>0.9999220736000001</v>
      </c>
      <c r="I32" s="9">
        <f t="shared" si="23"/>
        <v>0.9995841979980469</v>
      </c>
      <c r="J32" s="9">
        <f t="shared" si="23"/>
        <v>0.9984096136</v>
      </c>
      <c r="K32" s="9">
        <f t="shared" si="23"/>
        <v>0.9965960473505056</v>
      </c>
      <c r="L32" s="9">
        <f t="shared" si="23"/>
        <v>0.9877054464</v>
      </c>
      <c r="M32" s="9">
        <f t="shared" si="23"/>
        <v>0.9453125</v>
      </c>
      <c r="N32" s="7">
        <f t="shared" si="16"/>
        <v>3</v>
      </c>
      <c r="O32" s="21"/>
    </row>
    <row r="33" spans="1:15" ht="15">
      <c r="A33" s="24"/>
      <c r="B33" s="3">
        <f t="shared" si="17"/>
        <v>8</v>
      </c>
      <c r="C33" s="9">
        <f aca="true" t="shared" si="24" ref="C33:M33">IF(B33&lt;&gt;"",BINOMDIST($B33,$A$25,C$6,1),"")</f>
        <v>0.9999999999999949</v>
      </c>
      <c r="D33" s="9">
        <f t="shared" si="24"/>
        <v>0.9999999999998085</v>
      </c>
      <c r="E33" s="9">
        <f t="shared" si="24"/>
        <v>0.9999999999813476</v>
      </c>
      <c r="F33" s="9">
        <f t="shared" si="24"/>
        <v>0.9999999909</v>
      </c>
      <c r="G33" s="9">
        <f t="shared" si="24"/>
        <v>0.9999991565532439</v>
      </c>
      <c r="H33" s="9">
        <f t="shared" si="24"/>
        <v>0.9999958016</v>
      </c>
      <c r="I33" s="9">
        <f t="shared" si="24"/>
        <v>0.9999704360961914</v>
      </c>
      <c r="J33" s="9">
        <f t="shared" si="24"/>
        <v>0.9998563141</v>
      </c>
      <c r="K33" s="9">
        <f t="shared" si="24"/>
        <v>0.999644363156023</v>
      </c>
      <c r="L33" s="9">
        <f t="shared" si="24"/>
        <v>0.9983222784</v>
      </c>
      <c r="M33" s="9">
        <f t="shared" si="24"/>
        <v>0.9892578125</v>
      </c>
      <c r="N33" s="7">
        <f t="shared" si="16"/>
        <v>2</v>
      </c>
      <c r="O33" s="21"/>
    </row>
    <row r="34" spans="1:15" ht="15">
      <c r="A34" s="24"/>
      <c r="B34" s="3">
        <f t="shared" si="17"/>
        <v>9</v>
      </c>
      <c r="C34" s="9">
        <f aca="true" t="shared" si="25" ref="C34:M34">IF(B34&lt;&gt;"",BINOMDIST($B34,$A$25,C$6,1),"")</f>
        <v>1</v>
      </c>
      <c r="D34" s="9">
        <f t="shared" si="25"/>
        <v>0.9999999999999993</v>
      </c>
      <c r="E34" s="9">
        <f t="shared" si="25"/>
        <v>0.9999999999999023</v>
      </c>
      <c r="F34" s="9">
        <f t="shared" si="25"/>
        <v>0.9999999999</v>
      </c>
      <c r="G34" s="9">
        <f t="shared" si="25"/>
        <v>0.9999999834618283</v>
      </c>
      <c r="H34" s="9">
        <f t="shared" si="25"/>
        <v>0.9999998976</v>
      </c>
      <c r="I34" s="9">
        <f t="shared" si="25"/>
        <v>0.9999990463256836</v>
      </c>
      <c r="J34" s="9">
        <f t="shared" si="25"/>
        <v>0.9999940950999999</v>
      </c>
      <c r="K34" s="9">
        <f t="shared" si="25"/>
        <v>0.9999830649121916</v>
      </c>
      <c r="L34" s="9">
        <f t="shared" si="25"/>
        <v>0.9998951424</v>
      </c>
      <c r="M34" s="9">
        <f t="shared" si="25"/>
        <v>0.9990234375</v>
      </c>
      <c r="N34" s="7">
        <f t="shared" si="16"/>
        <v>1</v>
      </c>
      <c r="O34" s="21"/>
    </row>
    <row r="35" spans="1:15" ht="15">
      <c r="A35" s="25"/>
      <c r="B35" s="3">
        <f t="shared" si="17"/>
        <v>10</v>
      </c>
      <c r="C35" s="9">
        <f aca="true" t="shared" si="26" ref="C35:M35">IF(B35&lt;&gt;"",BINOMDIST($B35,$A$25,C$6,1),"")</f>
        <v>1</v>
      </c>
      <c r="D35" s="9">
        <f t="shared" si="26"/>
        <v>1</v>
      </c>
      <c r="E35" s="9">
        <f t="shared" si="26"/>
        <v>1</v>
      </c>
      <c r="F35" s="9">
        <f t="shared" si="26"/>
        <v>1</v>
      </c>
      <c r="G35" s="9">
        <f t="shared" si="26"/>
        <v>1</v>
      </c>
      <c r="H35" s="9">
        <f t="shared" si="26"/>
        <v>1</v>
      </c>
      <c r="I35" s="9">
        <f t="shared" si="26"/>
        <v>1</v>
      </c>
      <c r="J35" s="9">
        <f t="shared" si="26"/>
        <v>1</v>
      </c>
      <c r="K35" s="9">
        <f t="shared" si="26"/>
        <v>1</v>
      </c>
      <c r="L35" s="9">
        <f t="shared" si="26"/>
        <v>1</v>
      </c>
      <c r="M35" s="9">
        <f t="shared" si="26"/>
        <v>1</v>
      </c>
      <c r="N35" s="7">
        <f t="shared" si="16"/>
        <v>0</v>
      </c>
      <c r="O35" s="22"/>
    </row>
    <row r="36" spans="3:15" ht="15">
      <c r="C36" s="5">
        <f>1-C24</f>
        <v>0.98</v>
      </c>
      <c r="D36" s="5">
        <f aca="true" t="shared" si="27" ref="D36:M36">1-D24</f>
        <v>0.97</v>
      </c>
      <c r="E36" s="5">
        <f t="shared" si="27"/>
        <v>0.95</v>
      </c>
      <c r="F36" s="5">
        <f t="shared" si="27"/>
        <v>0.9</v>
      </c>
      <c r="G36" s="5">
        <f t="shared" si="27"/>
        <v>0.8333333333333334</v>
      </c>
      <c r="H36" s="5">
        <f t="shared" si="27"/>
        <v>0.8</v>
      </c>
      <c r="I36" s="5">
        <f t="shared" si="27"/>
        <v>0.75</v>
      </c>
      <c r="J36" s="5">
        <f t="shared" si="27"/>
        <v>0.7</v>
      </c>
      <c r="K36" s="5">
        <f t="shared" si="27"/>
        <v>0.6666666666666667</v>
      </c>
      <c r="L36" s="5">
        <f t="shared" si="27"/>
        <v>0.6</v>
      </c>
      <c r="M36" s="5">
        <f t="shared" si="27"/>
        <v>0.5</v>
      </c>
      <c r="N36" s="5" t="s">
        <v>1</v>
      </c>
      <c r="O36" s="5" t="s">
        <v>0</v>
      </c>
    </row>
    <row r="37" spans="3:13" ht="15">
      <c r="C37" s="13" t="s">
        <v>3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</row>
  </sheetData>
  <sheetProtection/>
  <mergeCells count="12">
    <mergeCell ref="O25:O35"/>
    <mergeCell ref="L4:O4"/>
    <mergeCell ref="C37:M37"/>
    <mergeCell ref="A3:O3"/>
    <mergeCell ref="A21:O21"/>
    <mergeCell ref="A1:O1"/>
    <mergeCell ref="C5:M5"/>
    <mergeCell ref="C19:M19"/>
    <mergeCell ref="A7:A17"/>
    <mergeCell ref="O7:O17"/>
    <mergeCell ref="C23:M23"/>
    <mergeCell ref="A25:A35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L6" sqref="L6:O6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7" ht="15">
      <c r="A3" t="s">
        <v>5</v>
      </c>
      <c r="G3" s="1">
        <v>1</v>
      </c>
    </row>
    <row r="5" spans="1:15" ht="15.75">
      <c r="A5" s="14" t="str">
        <f>IF($G$3=0,"Binomialverteilung B (n, p , k)","kumulierte Binomialverteilung F (n, p , k)")</f>
        <v>kumulierte Binomialverteilung F (n, p , k)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2:15" ht="15">
      <c r="L6" s="32" t="s">
        <v>6</v>
      </c>
      <c r="M6" s="32"/>
      <c r="N6" s="32"/>
      <c r="O6" s="32"/>
    </row>
    <row r="7" spans="1:13" ht="15">
      <c r="A7" s="2"/>
      <c r="B7" s="2"/>
      <c r="C7" s="16" t="s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4" t="s">
        <v>0</v>
      </c>
      <c r="B8" s="4" t="s">
        <v>1</v>
      </c>
      <c r="C8" s="4">
        <v>0.02</v>
      </c>
      <c r="D8" s="4">
        <v>0.03</v>
      </c>
      <c r="E8" s="4">
        <v>0.05</v>
      </c>
      <c r="F8" s="4">
        <v>0.1</v>
      </c>
      <c r="G8" s="4">
        <f>1/6</f>
        <v>0.16666666666666666</v>
      </c>
      <c r="H8" s="4">
        <v>0.2</v>
      </c>
      <c r="I8" s="4">
        <v>0.25</v>
      </c>
      <c r="J8" s="4">
        <v>0.3</v>
      </c>
      <c r="K8" s="4">
        <f>1/3</f>
        <v>0.3333333333333333</v>
      </c>
      <c r="L8" s="4">
        <v>0.4</v>
      </c>
      <c r="M8" s="4">
        <v>0.5</v>
      </c>
    </row>
    <row r="9" spans="1:15" ht="15.75">
      <c r="A9" s="26">
        <v>2</v>
      </c>
      <c r="B9" s="6">
        <v>0</v>
      </c>
      <c r="C9" s="9">
        <f aca="true" t="shared" si="0" ref="C9:M9">IF(B9&lt;&gt;"",BINOMDIST($B9,$A$9,C$8,$G$3),"")</f>
        <v>0.9604</v>
      </c>
      <c r="D9" s="9">
        <f t="shared" si="0"/>
        <v>0.9409</v>
      </c>
      <c r="E9" s="9">
        <f t="shared" si="0"/>
        <v>0.9025</v>
      </c>
      <c r="F9" s="9">
        <f t="shared" si="0"/>
        <v>0.8099999999999999</v>
      </c>
      <c r="G9" s="9">
        <f t="shared" si="0"/>
        <v>0.6944444444444444</v>
      </c>
      <c r="H9" s="9">
        <f t="shared" si="0"/>
        <v>0.64</v>
      </c>
      <c r="I9" s="9">
        <f t="shared" si="0"/>
        <v>0.5625</v>
      </c>
      <c r="J9" s="9">
        <f t="shared" si="0"/>
        <v>0.49</v>
      </c>
      <c r="K9" s="9">
        <f t="shared" si="0"/>
        <v>0.4444444444444445</v>
      </c>
      <c r="L9" s="9">
        <f t="shared" si="0"/>
        <v>0.36</v>
      </c>
      <c r="M9" s="9">
        <f t="shared" si="0"/>
        <v>0.25</v>
      </c>
      <c r="N9" s="7">
        <f>O9</f>
        <v>2</v>
      </c>
      <c r="O9" s="20">
        <f>A9</f>
        <v>2</v>
      </c>
    </row>
    <row r="10" spans="1:15" ht="15">
      <c r="A10" s="26"/>
      <c r="B10" s="3">
        <f>IF(B9="","",IF(B9+1&lt;=$A$9,B9+1,""))</f>
        <v>1</v>
      </c>
      <c r="C10" s="9">
        <f aca="true" t="shared" si="1" ref="C10:M10">IF(B10&lt;&gt;"",BINOMDIST($B10,$A$9,C$8,$G$3),"")</f>
        <v>0.9996</v>
      </c>
      <c r="D10" s="9">
        <f t="shared" si="1"/>
        <v>0.9991</v>
      </c>
      <c r="E10" s="9">
        <f t="shared" si="1"/>
        <v>0.9975</v>
      </c>
      <c r="F10" s="9">
        <f t="shared" si="1"/>
        <v>0.99</v>
      </c>
      <c r="G10" s="9">
        <f t="shared" si="1"/>
        <v>0.9722222222222222</v>
      </c>
      <c r="H10" s="9">
        <f t="shared" si="1"/>
        <v>0.96</v>
      </c>
      <c r="I10" s="9">
        <f t="shared" si="1"/>
        <v>0.9375</v>
      </c>
      <c r="J10" s="9">
        <f t="shared" si="1"/>
        <v>0.91</v>
      </c>
      <c r="K10" s="9">
        <f t="shared" si="1"/>
        <v>0.8888888888888888</v>
      </c>
      <c r="L10" s="9">
        <f t="shared" si="1"/>
        <v>0.84</v>
      </c>
      <c r="M10" s="9">
        <f t="shared" si="1"/>
        <v>0.75</v>
      </c>
      <c r="N10" s="7">
        <f>IF(N9="","",IF(N9&gt;0,N9-1,""))</f>
        <v>1</v>
      </c>
      <c r="O10" s="21"/>
    </row>
    <row r="11" spans="1:15" ht="15">
      <c r="A11" s="26"/>
      <c r="B11" s="3">
        <f>IF(B10="","",IF(B10+1&lt;=$A$9,B10+1,""))</f>
        <v>2</v>
      </c>
      <c r="C11" s="9">
        <f aca="true" t="shared" si="2" ref="C11:M11">IF(B11&lt;&gt;"",BINOMDIST($B11,$A$9,C$8,$G$3),"")</f>
        <v>1</v>
      </c>
      <c r="D11" s="9">
        <f t="shared" si="2"/>
        <v>1</v>
      </c>
      <c r="E11" s="9">
        <f t="shared" si="2"/>
        <v>1</v>
      </c>
      <c r="F11" s="9">
        <f t="shared" si="2"/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7">
        <f>IF(N10="","",IF(N10&gt;0,N10-1,""))</f>
        <v>0</v>
      </c>
      <c r="O11" s="21"/>
    </row>
    <row r="12" spans="3:15" ht="15">
      <c r="C12" s="5">
        <f aca="true" t="shared" si="3" ref="C12:M12">1-C8</f>
        <v>0.98</v>
      </c>
      <c r="D12" s="5">
        <f t="shared" si="3"/>
        <v>0.97</v>
      </c>
      <c r="E12" s="5">
        <f t="shared" si="3"/>
        <v>0.95</v>
      </c>
      <c r="F12" s="5">
        <f t="shared" si="3"/>
        <v>0.9</v>
      </c>
      <c r="G12" s="5">
        <f t="shared" si="3"/>
        <v>0.8333333333333334</v>
      </c>
      <c r="H12" s="5">
        <f t="shared" si="3"/>
        <v>0.8</v>
      </c>
      <c r="I12" s="5">
        <f t="shared" si="3"/>
        <v>0.75</v>
      </c>
      <c r="J12" s="5">
        <f t="shared" si="3"/>
        <v>0.7</v>
      </c>
      <c r="K12" s="5">
        <f t="shared" si="3"/>
        <v>0.6666666666666667</v>
      </c>
      <c r="L12" s="5">
        <f t="shared" si="3"/>
        <v>0.6</v>
      </c>
      <c r="M12" s="5">
        <f t="shared" si="3"/>
        <v>0.5</v>
      </c>
      <c r="N12" s="5" t="s">
        <v>1</v>
      </c>
      <c r="O12" s="5" t="s">
        <v>0</v>
      </c>
    </row>
    <row r="13" spans="3:13" ht="15">
      <c r="C13" s="13" t="s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6" customHeight="1"/>
    <row r="15" spans="1:13" ht="15">
      <c r="A15" s="2"/>
      <c r="B15" s="2"/>
      <c r="C15" s="16" t="s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5">
      <c r="A16" s="4" t="s">
        <v>0</v>
      </c>
      <c r="B16" s="4" t="s">
        <v>1</v>
      </c>
      <c r="C16" s="4">
        <v>0.02</v>
      </c>
      <c r="D16" s="4">
        <v>0.03</v>
      </c>
      <c r="E16" s="4">
        <v>0.05</v>
      </c>
      <c r="F16" s="4">
        <v>0.1</v>
      </c>
      <c r="G16" s="4">
        <f>1/6</f>
        <v>0.16666666666666666</v>
      </c>
      <c r="H16" s="4">
        <v>0.2</v>
      </c>
      <c r="I16" s="4">
        <v>0.25</v>
      </c>
      <c r="J16" s="4">
        <v>0.3</v>
      </c>
      <c r="K16" s="4">
        <f>1/3</f>
        <v>0.3333333333333333</v>
      </c>
      <c r="L16" s="4">
        <v>0.4</v>
      </c>
      <c r="M16" s="4">
        <v>0.5</v>
      </c>
    </row>
    <row r="17" spans="1:15" ht="15.75">
      <c r="A17" s="26">
        <f>A9+1</f>
        <v>3</v>
      </c>
      <c r="B17" s="6">
        <v>0</v>
      </c>
      <c r="C17" s="9">
        <f>IF(B17&lt;&gt;"",BINOMDIST($B17,$A$17,C$16,$G$3),"")</f>
        <v>0.941192</v>
      </c>
      <c r="D17" s="9">
        <f aca="true" t="shared" si="4" ref="D17:M17">IF(C17&lt;&gt;"",BINOMDIST($B17,$A$17,D$16,$G$3),"")</f>
        <v>0.912673</v>
      </c>
      <c r="E17" s="9">
        <f t="shared" si="4"/>
        <v>0.857375</v>
      </c>
      <c r="F17" s="9">
        <f t="shared" si="4"/>
        <v>0.729</v>
      </c>
      <c r="G17" s="9">
        <f t="shared" si="4"/>
        <v>0.5787037037037037</v>
      </c>
      <c r="H17" s="9">
        <f t="shared" si="4"/>
        <v>0.512</v>
      </c>
      <c r="I17" s="9">
        <f t="shared" si="4"/>
        <v>0.42187500000000006</v>
      </c>
      <c r="J17" s="9">
        <f t="shared" si="4"/>
        <v>0.343</v>
      </c>
      <c r="K17" s="9">
        <f t="shared" si="4"/>
        <v>0.29629629629629634</v>
      </c>
      <c r="L17" s="9">
        <f t="shared" si="4"/>
        <v>0.21599999999999997</v>
      </c>
      <c r="M17" s="9">
        <f t="shared" si="4"/>
        <v>0.12500000000000003</v>
      </c>
      <c r="N17" s="7">
        <f>O17</f>
        <v>3</v>
      </c>
      <c r="O17" s="20">
        <f>A17</f>
        <v>3</v>
      </c>
    </row>
    <row r="18" spans="1:15" ht="15">
      <c r="A18" s="26"/>
      <c r="B18" s="3">
        <f>IF(B17="","",IF(B17+1&lt;=$A$17,B17+1,""))</f>
        <v>1</v>
      </c>
      <c r="C18" s="9">
        <f aca="true" t="shared" si="5" ref="C18:M18">IF(B18&lt;&gt;"",BINOMDIST($B18,$A$17,C$16,$G$3),"")</f>
        <v>0.9988159999999999</v>
      </c>
      <c r="D18" s="9">
        <f t="shared" si="5"/>
        <v>0.9973540000000001</v>
      </c>
      <c r="E18" s="9">
        <f t="shared" si="5"/>
        <v>0.99275</v>
      </c>
      <c r="F18" s="9">
        <f t="shared" si="5"/>
        <v>0.972</v>
      </c>
      <c r="G18" s="9">
        <f t="shared" si="5"/>
        <v>0.9259259259259259</v>
      </c>
      <c r="H18" s="9">
        <f t="shared" si="5"/>
        <v>0.8959999999999999</v>
      </c>
      <c r="I18" s="9">
        <f t="shared" si="5"/>
        <v>0.84375</v>
      </c>
      <c r="J18" s="9">
        <f t="shared" si="5"/>
        <v>0.784</v>
      </c>
      <c r="K18" s="9">
        <f t="shared" si="5"/>
        <v>0.7407407407407408</v>
      </c>
      <c r="L18" s="9">
        <f t="shared" si="5"/>
        <v>0.648</v>
      </c>
      <c r="M18" s="9">
        <f t="shared" si="5"/>
        <v>0.5</v>
      </c>
      <c r="N18" s="7">
        <f>IF(N17="","",IF(N17&gt;0,N17-1,""))</f>
        <v>2</v>
      </c>
      <c r="O18" s="21"/>
    </row>
    <row r="19" spans="1:15" ht="15">
      <c r="A19" s="26"/>
      <c r="B19" s="3">
        <f>IF(B18="","",IF(B18+1&lt;=$A$17,B18+1,""))</f>
        <v>2</v>
      </c>
      <c r="C19" s="9">
        <f aca="true" t="shared" si="6" ref="C19:M19">IF(B19&lt;&gt;"",BINOMDIST($B19,$A$17,C$16,$G$3),"")</f>
        <v>0.999992</v>
      </c>
      <c r="D19" s="9">
        <f t="shared" si="6"/>
        <v>0.999973</v>
      </c>
      <c r="E19" s="9">
        <f t="shared" si="6"/>
        <v>0.9998750000000001</v>
      </c>
      <c r="F19" s="9">
        <f t="shared" si="6"/>
        <v>0.999</v>
      </c>
      <c r="G19" s="9">
        <f t="shared" si="6"/>
        <v>0.9953703703703703</v>
      </c>
      <c r="H19" s="9">
        <f t="shared" si="6"/>
        <v>0.992</v>
      </c>
      <c r="I19" s="9">
        <f t="shared" si="6"/>
        <v>0.984375</v>
      </c>
      <c r="J19" s="9">
        <f t="shared" si="6"/>
        <v>0.9730000000000001</v>
      </c>
      <c r="K19" s="9">
        <f t="shared" si="6"/>
        <v>0.962962962962963</v>
      </c>
      <c r="L19" s="9">
        <f t="shared" si="6"/>
        <v>0.9359999999999999</v>
      </c>
      <c r="M19" s="9">
        <f t="shared" si="6"/>
        <v>0.875</v>
      </c>
      <c r="N19" s="7">
        <f>IF(N18="","",IF(N18&gt;0,N18-1,""))</f>
        <v>1</v>
      </c>
      <c r="O19" s="21"/>
    </row>
    <row r="20" spans="1:15" ht="15">
      <c r="A20" s="26"/>
      <c r="B20" s="3">
        <f>IF(B19="","",IF(B19+1&lt;=$A$17,B19+1,""))</f>
        <v>3</v>
      </c>
      <c r="C20" s="9">
        <f aca="true" t="shared" si="7" ref="C20:M20">IF(B20&lt;&gt;"",BINOMDIST($B20,$A$17,C$16,$G$3),"")</f>
        <v>1</v>
      </c>
      <c r="D20" s="9">
        <f t="shared" si="7"/>
        <v>1</v>
      </c>
      <c r="E20" s="9">
        <f t="shared" si="7"/>
        <v>1</v>
      </c>
      <c r="F20" s="9">
        <f t="shared" si="7"/>
        <v>1</v>
      </c>
      <c r="G20" s="9">
        <f t="shared" si="7"/>
        <v>1</v>
      </c>
      <c r="H20" s="9">
        <f t="shared" si="7"/>
        <v>1</v>
      </c>
      <c r="I20" s="9">
        <f t="shared" si="7"/>
        <v>1</v>
      </c>
      <c r="J20" s="9">
        <f t="shared" si="7"/>
        <v>1</v>
      </c>
      <c r="K20" s="9">
        <f t="shared" si="7"/>
        <v>1</v>
      </c>
      <c r="L20" s="9">
        <f t="shared" si="7"/>
        <v>1</v>
      </c>
      <c r="M20" s="9">
        <f t="shared" si="7"/>
        <v>1</v>
      </c>
      <c r="N20" s="7">
        <f>IF(N19="","",IF(N19&gt;0,N19-1,""))</f>
        <v>0</v>
      </c>
      <c r="O20" s="21"/>
    </row>
    <row r="21" spans="3:15" ht="15">
      <c r="C21" s="5">
        <f>1-C16</f>
        <v>0.98</v>
      </c>
      <c r="D21" s="5">
        <f aca="true" t="shared" si="8" ref="D21:M21">1-D16</f>
        <v>0.97</v>
      </c>
      <c r="E21" s="5">
        <f t="shared" si="8"/>
        <v>0.95</v>
      </c>
      <c r="F21" s="5">
        <f t="shared" si="8"/>
        <v>0.9</v>
      </c>
      <c r="G21" s="5">
        <f t="shared" si="8"/>
        <v>0.8333333333333334</v>
      </c>
      <c r="H21" s="5">
        <f t="shared" si="8"/>
        <v>0.8</v>
      </c>
      <c r="I21" s="5">
        <f t="shared" si="8"/>
        <v>0.75</v>
      </c>
      <c r="J21" s="5">
        <f t="shared" si="8"/>
        <v>0.7</v>
      </c>
      <c r="K21" s="5">
        <f t="shared" si="8"/>
        <v>0.6666666666666667</v>
      </c>
      <c r="L21" s="5">
        <f t="shared" si="8"/>
        <v>0.6</v>
      </c>
      <c r="M21" s="5">
        <f t="shared" si="8"/>
        <v>0.5</v>
      </c>
      <c r="N21" s="5" t="s">
        <v>1</v>
      </c>
      <c r="O21" s="5" t="s">
        <v>0</v>
      </c>
    </row>
    <row r="22" spans="3:13" ht="15">
      <c r="C22" s="13" t="s">
        <v>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ht="6" customHeight="1"/>
    <row r="24" spans="1:13" ht="15">
      <c r="A24" s="2"/>
      <c r="B24" s="2"/>
      <c r="C24" s="16" t="s">
        <v>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5">
      <c r="A25" s="4" t="s">
        <v>0</v>
      </c>
      <c r="B25" s="4" t="s">
        <v>1</v>
      </c>
      <c r="C25" s="4">
        <v>0.02</v>
      </c>
      <c r="D25" s="4">
        <v>0.03</v>
      </c>
      <c r="E25" s="4">
        <v>0.05</v>
      </c>
      <c r="F25" s="4">
        <v>0.1</v>
      </c>
      <c r="G25" s="4">
        <f>1/6</f>
        <v>0.16666666666666666</v>
      </c>
      <c r="H25" s="4">
        <v>0.2</v>
      </c>
      <c r="I25" s="4">
        <v>0.25</v>
      </c>
      <c r="J25" s="4">
        <v>0.3</v>
      </c>
      <c r="K25" s="4">
        <f>1/3</f>
        <v>0.3333333333333333</v>
      </c>
      <c r="L25" s="4">
        <v>0.4</v>
      </c>
      <c r="M25" s="4">
        <v>0.5</v>
      </c>
    </row>
    <row r="26" spans="1:15" ht="15.75">
      <c r="A26" s="26">
        <v>4</v>
      </c>
      <c r="B26" s="6">
        <v>0</v>
      </c>
      <c r="C26" s="9">
        <f>IF(B26&lt;&gt;"",BINOMDIST($B26,$A$26,C$25,$G$3),"")</f>
        <v>0.92236816</v>
      </c>
      <c r="D26" s="9">
        <f aca="true" t="shared" si="9" ref="D26:M26">IF(C26&lt;&gt;"",BINOMDIST($B26,$A$26,D$25,$G$3),"")</f>
        <v>0.88529281</v>
      </c>
      <c r="E26" s="9">
        <f t="shared" si="9"/>
        <v>0.81450625</v>
      </c>
      <c r="F26" s="9">
        <f t="shared" si="9"/>
        <v>0.6561</v>
      </c>
      <c r="G26" s="9">
        <f t="shared" si="9"/>
        <v>0.4822530864197531</v>
      </c>
      <c r="H26" s="9">
        <f t="shared" si="9"/>
        <v>0.40959999999999996</v>
      </c>
      <c r="I26" s="9">
        <f t="shared" si="9"/>
        <v>0.31640625000000006</v>
      </c>
      <c r="J26" s="9">
        <f t="shared" si="9"/>
        <v>0.24009999999999998</v>
      </c>
      <c r="K26" s="9">
        <f t="shared" si="9"/>
        <v>0.1975308641975309</v>
      </c>
      <c r="L26" s="9">
        <f t="shared" si="9"/>
        <v>0.1296</v>
      </c>
      <c r="M26" s="9">
        <f t="shared" si="9"/>
        <v>0.0625</v>
      </c>
      <c r="N26" s="7">
        <f>O26</f>
        <v>4</v>
      </c>
      <c r="O26" s="20">
        <f>A26</f>
        <v>4</v>
      </c>
    </row>
    <row r="27" spans="1:15" ht="15">
      <c r="A27" s="26"/>
      <c r="B27" s="3">
        <f>IF(B26="","",IF(B26+1&lt;=$A$26,B26+1,""))</f>
        <v>1</v>
      </c>
      <c r="C27" s="9">
        <f aca="true" t="shared" si="10" ref="C27:M27">IF(B27&lt;&gt;"",BINOMDIST($B27,$A$26,C$25,$G$3),"")</f>
        <v>0.99766352</v>
      </c>
      <c r="D27" s="9">
        <f t="shared" si="10"/>
        <v>0.99481357</v>
      </c>
      <c r="E27" s="9">
        <f t="shared" si="10"/>
        <v>0.98598125</v>
      </c>
      <c r="F27" s="9">
        <f t="shared" si="10"/>
        <v>0.9477</v>
      </c>
      <c r="G27" s="9">
        <f t="shared" si="10"/>
        <v>0.8680555555555556</v>
      </c>
      <c r="H27" s="9">
        <f t="shared" si="10"/>
        <v>0.8191999999999999</v>
      </c>
      <c r="I27" s="9">
        <f t="shared" si="10"/>
        <v>0.73828125</v>
      </c>
      <c r="J27" s="9">
        <f t="shared" si="10"/>
        <v>0.6517000000000001</v>
      </c>
      <c r="K27" s="9">
        <f t="shared" si="10"/>
        <v>0.5925925925925927</v>
      </c>
      <c r="L27" s="9">
        <f t="shared" si="10"/>
        <v>0.47519999999999996</v>
      </c>
      <c r="M27" s="9">
        <f t="shared" si="10"/>
        <v>0.31250000000000006</v>
      </c>
      <c r="N27" s="7">
        <f>IF(N26="","",IF(N26&gt;0,N26-1,""))</f>
        <v>3</v>
      </c>
      <c r="O27" s="21"/>
    </row>
    <row r="28" spans="1:15" ht="15">
      <c r="A28" s="26"/>
      <c r="B28" s="3">
        <f>IF(B27="","",IF(B27+1&lt;=$A$26,B27+1,""))</f>
        <v>2</v>
      </c>
      <c r="C28" s="9">
        <f aca="true" t="shared" si="11" ref="C28:M28">IF(B28&lt;&gt;"",BINOMDIST($B28,$A$26,C$25,$G$3),"")</f>
        <v>0.9999684799999999</v>
      </c>
      <c r="D28" s="9">
        <f t="shared" si="11"/>
        <v>0.99989443</v>
      </c>
      <c r="E28" s="9">
        <f t="shared" si="11"/>
        <v>0.99951875</v>
      </c>
      <c r="F28" s="9">
        <f t="shared" si="11"/>
        <v>0.9963</v>
      </c>
      <c r="G28" s="9">
        <f t="shared" si="11"/>
        <v>0.9837962962962963</v>
      </c>
      <c r="H28" s="9">
        <f t="shared" si="11"/>
        <v>0.9728</v>
      </c>
      <c r="I28" s="9">
        <f t="shared" si="11"/>
        <v>0.94921875</v>
      </c>
      <c r="J28" s="9">
        <f t="shared" si="11"/>
        <v>0.9163000000000001</v>
      </c>
      <c r="K28" s="9">
        <f t="shared" si="11"/>
        <v>0.8888888888888888</v>
      </c>
      <c r="L28" s="9">
        <f t="shared" si="11"/>
        <v>0.8208</v>
      </c>
      <c r="M28" s="9">
        <f t="shared" si="11"/>
        <v>0.6875</v>
      </c>
      <c r="N28" s="7">
        <f>IF(N27="","",IF(N27&gt;0,N27-1,""))</f>
        <v>2</v>
      </c>
      <c r="O28" s="21"/>
    </row>
    <row r="29" spans="1:15" ht="15">
      <c r="A29" s="26"/>
      <c r="B29" s="3">
        <f>IF(B28="","",IF(B28+1&lt;=$A$26,B28+1,""))</f>
        <v>3</v>
      </c>
      <c r="C29" s="9">
        <f aca="true" t="shared" si="12" ref="C29:M29">IF(B29&lt;&gt;"",BINOMDIST($B29,$A$26,C$25,$G$3),"")</f>
        <v>0.99999984</v>
      </c>
      <c r="D29" s="9">
        <f t="shared" si="12"/>
        <v>0.99999919</v>
      </c>
      <c r="E29" s="9">
        <f t="shared" si="12"/>
        <v>0.99999375</v>
      </c>
      <c r="F29" s="9">
        <f t="shared" si="12"/>
        <v>0.9999</v>
      </c>
      <c r="G29" s="9">
        <f t="shared" si="12"/>
        <v>0.9992283950617284</v>
      </c>
      <c r="H29" s="9">
        <f t="shared" si="12"/>
        <v>0.9984</v>
      </c>
      <c r="I29" s="9">
        <f t="shared" si="12"/>
        <v>0.99609375</v>
      </c>
      <c r="J29" s="9">
        <f t="shared" si="12"/>
        <v>0.9919</v>
      </c>
      <c r="K29" s="9">
        <f t="shared" si="12"/>
        <v>0.9876543209876543</v>
      </c>
      <c r="L29" s="9">
        <f t="shared" si="12"/>
        <v>0.9743999999999999</v>
      </c>
      <c r="M29" s="9">
        <f t="shared" si="12"/>
        <v>0.9375</v>
      </c>
      <c r="N29" s="7">
        <f>IF(N28="","",IF(N28&gt;0,N28-1,""))</f>
        <v>1</v>
      </c>
      <c r="O29" s="21"/>
    </row>
    <row r="30" spans="1:15" ht="15">
      <c r="A30" s="26"/>
      <c r="B30" s="3">
        <f>IF(B29="","",IF(B29+1&lt;=$A$26,B29+1,""))</f>
        <v>4</v>
      </c>
      <c r="C30" s="9">
        <f aca="true" t="shared" si="13" ref="C30:M30">IF(B30&lt;&gt;"",BINOMDIST($B30,$A$26,C$25,$G$3),"")</f>
        <v>1</v>
      </c>
      <c r="D30" s="9">
        <f t="shared" si="13"/>
        <v>1</v>
      </c>
      <c r="E30" s="9">
        <f t="shared" si="13"/>
        <v>1</v>
      </c>
      <c r="F30" s="9">
        <f t="shared" si="13"/>
        <v>1</v>
      </c>
      <c r="G30" s="9">
        <f t="shared" si="13"/>
        <v>1</v>
      </c>
      <c r="H30" s="9">
        <f t="shared" si="13"/>
        <v>1</v>
      </c>
      <c r="I30" s="9">
        <f t="shared" si="13"/>
        <v>1</v>
      </c>
      <c r="J30" s="9">
        <f t="shared" si="13"/>
        <v>1</v>
      </c>
      <c r="K30" s="9">
        <f t="shared" si="13"/>
        <v>1</v>
      </c>
      <c r="L30" s="9">
        <f t="shared" si="13"/>
        <v>1</v>
      </c>
      <c r="M30" s="9">
        <f t="shared" si="13"/>
        <v>1</v>
      </c>
      <c r="N30" s="7">
        <f>IF(N29="","",IF(N29&gt;0,N29-1,""))</f>
        <v>0</v>
      </c>
      <c r="O30" s="21"/>
    </row>
    <row r="31" spans="3:15" ht="15">
      <c r="C31" s="5">
        <f>1-C25</f>
        <v>0.98</v>
      </c>
      <c r="D31" s="5">
        <f aca="true" t="shared" si="14" ref="D31:M31">1-D25</f>
        <v>0.97</v>
      </c>
      <c r="E31" s="5">
        <f t="shared" si="14"/>
        <v>0.95</v>
      </c>
      <c r="F31" s="5">
        <f t="shared" si="14"/>
        <v>0.9</v>
      </c>
      <c r="G31" s="5">
        <f t="shared" si="14"/>
        <v>0.8333333333333334</v>
      </c>
      <c r="H31" s="5">
        <f t="shared" si="14"/>
        <v>0.8</v>
      </c>
      <c r="I31" s="5">
        <f t="shared" si="14"/>
        <v>0.75</v>
      </c>
      <c r="J31" s="5">
        <f t="shared" si="14"/>
        <v>0.7</v>
      </c>
      <c r="K31" s="5">
        <f t="shared" si="14"/>
        <v>0.6666666666666667</v>
      </c>
      <c r="L31" s="5">
        <f t="shared" si="14"/>
        <v>0.6</v>
      </c>
      <c r="M31" s="5">
        <f t="shared" si="14"/>
        <v>0.5</v>
      </c>
      <c r="N31" s="5" t="s">
        <v>1</v>
      </c>
      <c r="O31" s="5" t="s">
        <v>0</v>
      </c>
    </row>
    <row r="32" spans="3:13" ht="15">
      <c r="C32" s="13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ht="6.75" customHeight="1"/>
    <row r="34" spans="1:13" ht="15">
      <c r="A34" s="2"/>
      <c r="B34" s="2"/>
      <c r="C34" s="16" t="s">
        <v>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5">
      <c r="A35" s="4" t="s">
        <v>0</v>
      </c>
      <c r="B35" s="4" t="s">
        <v>1</v>
      </c>
      <c r="C35" s="4">
        <v>0.02</v>
      </c>
      <c r="D35" s="4">
        <v>0.03</v>
      </c>
      <c r="E35" s="4">
        <v>0.05</v>
      </c>
      <c r="F35" s="4">
        <v>0.1</v>
      </c>
      <c r="G35" s="4">
        <f>1/6</f>
        <v>0.16666666666666666</v>
      </c>
      <c r="H35" s="4">
        <v>0.2</v>
      </c>
      <c r="I35" s="4">
        <v>0.25</v>
      </c>
      <c r="J35" s="4">
        <v>0.3</v>
      </c>
      <c r="K35" s="4">
        <f>1/3</f>
        <v>0.3333333333333333</v>
      </c>
      <c r="L35" s="4">
        <v>0.4</v>
      </c>
      <c r="M35" s="4">
        <v>0.5</v>
      </c>
    </row>
    <row r="36" spans="1:15" ht="15.75">
      <c r="A36" s="26">
        <v>5</v>
      </c>
      <c r="B36" s="6">
        <v>0</v>
      </c>
      <c r="C36" s="9">
        <f>IF(B36&lt;&gt;"",BINOMDIST($B36,$A$36,C$35,$G$3),"")</f>
        <v>0.9039207968</v>
      </c>
      <c r="D36" s="9">
        <f aca="true" t="shared" si="15" ref="D36:M36">IF(C36&lt;&gt;"",BINOMDIST($B36,$A$36,D$35,$G$3),"")</f>
        <v>0.8587340257</v>
      </c>
      <c r="E36" s="9">
        <f t="shared" si="15"/>
        <v>0.7737809375</v>
      </c>
      <c r="F36" s="9">
        <f t="shared" si="15"/>
        <v>0.59049</v>
      </c>
      <c r="G36" s="9">
        <f t="shared" si="15"/>
        <v>0.4018775720164609</v>
      </c>
      <c r="H36" s="9">
        <f t="shared" si="15"/>
        <v>0.32768</v>
      </c>
      <c r="I36" s="9">
        <f t="shared" si="15"/>
        <v>0.23730468750000006</v>
      </c>
      <c r="J36" s="9">
        <f t="shared" si="15"/>
        <v>0.16806999999999997</v>
      </c>
      <c r="K36" s="9">
        <f t="shared" si="15"/>
        <v>0.13168724279835395</v>
      </c>
      <c r="L36" s="9">
        <f t="shared" si="15"/>
        <v>0.07776</v>
      </c>
      <c r="M36" s="9">
        <f t="shared" si="15"/>
        <v>0.03125</v>
      </c>
      <c r="N36" s="7">
        <f>O36</f>
        <v>5</v>
      </c>
      <c r="O36" s="20">
        <f>A36</f>
        <v>5</v>
      </c>
    </row>
    <row r="37" spans="1:15" ht="15">
      <c r="A37" s="26"/>
      <c r="B37" s="3">
        <f>IF(B36="","",IF(B36+1&lt;=$A$36,B36+1,""))</f>
        <v>1</v>
      </c>
      <c r="C37" s="9">
        <f aca="true" t="shared" si="16" ref="C37:M37">IF(B37&lt;&gt;"",BINOMDIST($B37,$A$36,C$35,$G$3),"")</f>
        <v>0.9961576128</v>
      </c>
      <c r="D37" s="9">
        <f t="shared" si="16"/>
        <v>0.9915279472</v>
      </c>
      <c r="E37" s="9">
        <f t="shared" si="16"/>
        <v>0.9774075</v>
      </c>
      <c r="F37" s="9">
        <f t="shared" si="16"/>
        <v>0.9185399999999999</v>
      </c>
      <c r="G37" s="9">
        <f t="shared" si="16"/>
        <v>0.8037551440329218</v>
      </c>
      <c r="H37" s="9">
        <f t="shared" si="16"/>
        <v>0.7372799999999999</v>
      </c>
      <c r="I37" s="9">
        <f t="shared" si="16"/>
        <v>0.6328125</v>
      </c>
      <c r="J37" s="9">
        <f t="shared" si="16"/>
        <v>0.5282200000000001</v>
      </c>
      <c r="K37" s="9">
        <f t="shared" si="16"/>
        <v>0.4609053497942388</v>
      </c>
      <c r="L37" s="9">
        <f t="shared" si="16"/>
        <v>0.3369599999999999</v>
      </c>
      <c r="M37" s="9">
        <f t="shared" si="16"/>
        <v>0.18750000000000003</v>
      </c>
      <c r="N37" s="7">
        <f>IF(N36="","",IF(N36&gt;0,N36-1,""))</f>
        <v>4</v>
      </c>
      <c r="O37" s="21"/>
    </row>
    <row r="38" spans="1:15" ht="15">
      <c r="A38" s="26"/>
      <c r="B38" s="3">
        <f>IF(B37="","",IF(B37+1&lt;=$A$36,B37+1,""))</f>
        <v>2</v>
      </c>
      <c r="C38" s="9">
        <f aca="true" t="shared" si="17" ref="C38:M38">IF(B38&lt;&gt;"",BINOMDIST($B38,$A$36,C$35,$G$3),"")</f>
        <v>0.9999223808</v>
      </c>
      <c r="D38" s="9">
        <f t="shared" si="17"/>
        <v>0.9997420042</v>
      </c>
      <c r="E38" s="9">
        <f t="shared" si="17"/>
        <v>0.998841875</v>
      </c>
      <c r="F38" s="9">
        <f t="shared" si="17"/>
        <v>0.99144</v>
      </c>
      <c r="G38" s="9">
        <f t="shared" si="17"/>
        <v>0.9645061728395061</v>
      </c>
      <c r="H38" s="9">
        <f t="shared" si="17"/>
        <v>0.94208</v>
      </c>
      <c r="I38" s="9">
        <f t="shared" si="17"/>
        <v>0.896484375</v>
      </c>
      <c r="J38" s="9">
        <f t="shared" si="17"/>
        <v>0.83692</v>
      </c>
      <c r="K38" s="9">
        <f t="shared" si="17"/>
        <v>0.7901234567901235</v>
      </c>
      <c r="L38" s="9">
        <f t="shared" si="17"/>
        <v>0.68256</v>
      </c>
      <c r="M38" s="9">
        <f t="shared" si="17"/>
        <v>0.4999999999999999</v>
      </c>
      <c r="N38" s="7">
        <f>IF(N37="","",IF(N37&gt;0,N37-1,""))</f>
        <v>3</v>
      </c>
      <c r="O38" s="21"/>
    </row>
    <row r="39" spans="1:15" ht="15">
      <c r="A39" s="26"/>
      <c r="B39" s="3">
        <f>IF(B38="","",IF(B38+1&lt;=$A$36,B38+1,""))</f>
        <v>3</v>
      </c>
      <c r="C39" s="9">
        <f aca="true" t="shared" si="18" ref="C39:M39">IF(B39&lt;&gt;"",BINOMDIST($B39,$A$36,C$35,$G$3),"")</f>
        <v>0.9999992127999999</v>
      </c>
      <c r="D39" s="9">
        <f t="shared" si="18"/>
        <v>0.9999960472</v>
      </c>
      <c r="E39" s="9">
        <f t="shared" si="18"/>
        <v>0.99997</v>
      </c>
      <c r="F39" s="9">
        <f t="shared" si="18"/>
        <v>0.99954</v>
      </c>
      <c r="G39" s="9">
        <f t="shared" si="18"/>
        <v>0.9966563786008231</v>
      </c>
      <c r="H39" s="9">
        <f t="shared" si="18"/>
        <v>0.9932799999999999</v>
      </c>
      <c r="I39" s="9">
        <f t="shared" si="18"/>
        <v>0.984375</v>
      </c>
      <c r="J39" s="9">
        <f t="shared" si="18"/>
        <v>0.96922</v>
      </c>
      <c r="K39" s="9">
        <f t="shared" si="18"/>
        <v>0.9547325102880659</v>
      </c>
      <c r="L39" s="9">
        <f t="shared" si="18"/>
        <v>0.91296</v>
      </c>
      <c r="M39" s="9">
        <f t="shared" si="18"/>
        <v>0.8125</v>
      </c>
      <c r="N39" s="7">
        <f>IF(N38="","",IF(N38&gt;0,N38-1,""))</f>
        <v>2</v>
      </c>
      <c r="O39" s="21"/>
    </row>
    <row r="40" spans="1:15" ht="15">
      <c r="A40" s="26"/>
      <c r="B40" s="3">
        <f>IF(B39="","",IF(B39+1&lt;=$A$36,B39+1,""))</f>
        <v>4</v>
      </c>
      <c r="C40" s="9">
        <f aca="true" t="shared" si="19" ref="C40:M40">IF(B40&lt;&gt;"",BINOMDIST($B40,$A$36,C$35,$G$3),"")</f>
        <v>0.9999999968</v>
      </c>
      <c r="D40" s="9">
        <f t="shared" si="19"/>
        <v>0.9999999757</v>
      </c>
      <c r="E40" s="9">
        <f t="shared" si="19"/>
        <v>0.9999996875</v>
      </c>
      <c r="F40" s="9">
        <f t="shared" si="19"/>
        <v>0.9999899999999999</v>
      </c>
      <c r="G40" s="9">
        <f t="shared" si="19"/>
        <v>0.9998713991769548</v>
      </c>
      <c r="H40" s="9">
        <f t="shared" si="19"/>
        <v>0.99968</v>
      </c>
      <c r="I40" s="9">
        <f t="shared" si="19"/>
        <v>0.9990234375</v>
      </c>
      <c r="J40" s="9">
        <f t="shared" si="19"/>
        <v>0.9975700000000001</v>
      </c>
      <c r="K40" s="9">
        <f t="shared" si="19"/>
        <v>0.9958847736625515</v>
      </c>
      <c r="L40" s="9">
        <f t="shared" si="19"/>
        <v>0.98976</v>
      </c>
      <c r="M40" s="9">
        <f t="shared" si="19"/>
        <v>0.96875</v>
      </c>
      <c r="N40" s="7">
        <f>IF(N39="","",IF(N39&gt;0,N39-1,""))</f>
        <v>1</v>
      </c>
      <c r="O40" s="21"/>
    </row>
    <row r="41" spans="1:15" ht="15">
      <c r="A41" s="26"/>
      <c r="B41" s="3">
        <f>IF(B40="","",IF(B40+1&lt;=$A$36,B40+1,""))</f>
        <v>5</v>
      </c>
      <c r="C41" s="9">
        <f aca="true" t="shared" si="20" ref="C41:M41">IF(B41&lt;&gt;"",BINOMDIST($B41,$A$36,C$35,$G$3),"")</f>
        <v>1</v>
      </c>
      <c r="D41" s="9">
        <f t="shared" si="20"/>
        <v>1</v>
      </c>
      <c r="E41" s="9">
        <f t="shared" si="20"/>
        <v>1</v>
      </c>
      <c r="F41" s="9">
        <f t="shared" si="20"/>
        <v>1</v>
      </c>
      <c r="G41" s="9">
        <f t="shared" si="20"/>
        <v>1</v>
      </c>
      <c r="H41" s="9">
        <f t="shared" si="20"/>
        <v>1</v>
      </c>
      <c r="I41" s="9">
        <f t="shared" si="20"/>
        <v>1</v>
      </c>
      <c r="J41" s="9">
        <f t="shared" si="20"/>
        <v>1</v>
      </c>
      <c r="K41" s="9">
        <f t="shared" si="20"/>
        <v>1</v>
      </c>
      <c r="L41" s="9">
        <f t="shared" si="20"/>
        <v>1</v>
      </c>
      <c r="M41" s="9">
        <f t="shared" si="20"/>
        <v>1</v>
      </c>
      <c r="N41" s="7">
        <f>IF(N40="","",IF(N40&gt;0,N40-1,""))</f>
        <v>0</v>
      </c>
      <c r="O41" s="21"/>
    </row>
    <row r="42" spans="3:15" ht="15">
      <c r="C42" s="5">
        <f>1-C35</f>
        <v>0.98</v>
      </c>
      <c r="D42" s="5">
        <f aca="true" t="shared" si="21" ref="D42:M42">1-D35</f>
        <v>0.97</v>
      </c>
      <c r="E42" s="5">
        <f t="shared" si="21"/>
        <v>0.95</v>
      </c>
      <c r="F42" s="5">
        <f t="shared" si="21"/>
        <v>0.9</v>
      </c>
      <c r="G42" s="5">
        <f t="shared" si="21"/>
        <v>0.8333333333333334</v>
      </c>
      <c r="H42" s="5">
        <f t="shared" si="21"/>
        <v>0.8</v>
      </c>
      <c r="I42" s="5">
        <f t="shared" si="21"/>
        <v>0.75</v>
      </c>
      <c r="J42" s="5">
        <f t="shared" si="21"/>
        <v>0.7</v>
      </c>
      <c r="K42" s="5">
        <f t="shared" si="21"/>
        <v>0.6666666666666667</v>
      </c>
      <c r="L42" s="5">
        <f t="shared" si="21"/>
        <v>0.6</v>
      </c>
      <c r="M42" s="5">
        <f t="shared" si="21"/>
        <v>0.5</v>
      </c>
      <c r="N42" s="5" t="s">
        <v>1</v>
      </c>
      <c r="O42" s="5" t="s">
        <v>0</v>
      </c>
    </row>
    <row r="43" spans="3:13" ht="15">
      <c r="C43" s="13" t="s">
        <v>3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ht="7.5" customHeight="1"/>
    <row r="45" spans="1:13" ht="15">
      <c r="A45" s="2"/>
      <c r="B45" s="2"/>
      <c r="C45" s="16" t="s">
        <v>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4" t="s">
        <v>0</v>
      </c>
      <c r="B46" s="4" t="s">
        <v>1</v>
      </c>
      <c r="C46" s="4">
        <v>0.02</v>
      </c>
      <c r="D46" s="4">
        <v>0.03</v>
      </c>
      <c r="E46" s="4">
        <v>0.05</v>
      </c>
      <c r="F46" s="4">
        <v>0.1</v>
      </c>
      <c r="G46" s="4">
        <f>1/6</f>
        <v>0.16666666666666666</v>
      </c>
      <c r="H46" s="4">
        <v>0.2</v>
      </c>
      <c r="I46" s="4">
        <v>0.25</v>
      </c>
      <c r="J46" s="4">
        <v>0.3</v>
      </c>
      <c r="K46" s="4">
        <f>1/3</f>
        <v>0.3333333333333333</v>
      </c>
      <c r="L46" s="4">
        <v>0.4</v>
      </c>
      <c r="M46" s="4">
        <v>0.5</v>
      </c>
    </row>
    <row r="47" spans="1:15" ht="15.75">
      <c r="A47" s="26">
        <v>6</v>
      </c>
      <c r="B47" s="6">
        <v>0</v>
      </c>
      <c r="C47" s="9">
        <f>IF(B47&lt;&gt;"",BINOMDIST($B47,$A$47,C$46,$G$3),"")</f>
        <v>0.885842380864</v>
      </c>
      <c r="D47" s="9">
        <f aca="true" t="shared" si="22" ref="D47:M47">IF(C47&lt;&gt;"",BINOMDIST($B47,$A$47,D$46,$G$3),"")</f>
        <v>0.832972004929</v>
      </c>
      <c r="E47" s="9">
        <f t="shared" si="22"/>
        <v>0.735091890625</v>
      </c>
      <c r="F47" s="9">
        <f t="shared" si="22"/>
        <v>0.531441</v>
      </c>
      <c r="G47" s="9">
        <f t="shared" si="22"/>
        <v>0.3348979766803841</v>
      </c>
      <c r="H47" s="9">
        <f t="shared" si="22"/>
        <v>0.26214399999999993</v>
      </c>
      <c r="I47" s="9">
        <f t="shared" si="22"/>
        <v>0.17797851562500003</v>
      </c>
      <c r="J47" s="9">
        <f t="shared" si="22"/>
        <v>0.117649</v>
      </c>
      <c r="K47" s="9">
        <f t="shared" si="22"/>
        <v>0.08779149519890264</v>
      </c>
      <c r="L47" s="9">
        <f t="shared" si="22"/>
        <v>0.04665599999999999</v>
      </c>
      <c r="M47" s="9">
        <f t="shared" si="22"/>
        <v>0.015625000000000007</v>
      </c>
      <c r="N47" s="7">
        <f>O47</f>
        <v>6</v>
      </c>
      <c r="O47" s="20">
        <f>A47</f>
        <v>6</v>
      </c>
    </row>
    <row r="48" spans="1:15" ht="15">
      <c r="A48" s="26"/>
      <c r="B48" s="3">
        <f aca="true" t="shared" si="23" ref="B48:B53">IF(B47="","",IF(B47+1&lt;=$A$47,B47+1,""))</f>
        <v>1</v>
      </c>
      <c r="C48" s="9">
        <f aca="true" t="shared" si="24" ref="C48:M48">IF(B48&lt;&gt;"",BINOMDIST($B48,$A$47,C$46,$G$3),"")</f>
        <v>0.99431287648</v>
      </c>
      <c r="D48" s="9">
        <f t="shared" si="24"/>
        <v>0.987544129555</v>
      </c>
      <c r="E48" s="9">
        <f t="shared" si="24"/>
        <v>0.9672261718749999</v>
      </c>
      <c r="F48" s="9">
        <f t="shared" si="24"/>
        <v>0.8857349999999999</v>
      </c>
      <c r="G48" s="9">
        <f t="shared" si="24"/>
        <v>0.736775548696845</v>
      </c>
      <c r="H48" s="9">
        <f t="shared" si="24"/>
        <v>0.6553599999999999</v>
      </c>
      <c r="I48" s="9">
        <f t="shared" si="24"/>
        <v>0.533935546875</v>
      </c>
      <c r="J48" s="9">
        <f t="shared" si="24"/>
        <v>0.4201749999999999</v>
      </c>
      <c r="K48" s="9">
        <f t="shared" si="24"/>
        <v>0.35116598079561057</v>
      </c>
      <c r="L48" s="9">
        <f t="shared" si="24"/>
        <v>0.23327999999999993</v>
      </c>
      <c r="M48" s="9">
        <f t="shared" si="24"/>
        <v>0.109375</v>
      </c>
      <c r="N48" s="7">
        <f aca="true" t="shared" si="25" ref="N48:N53">IF(N47="","",IF(N47&gt;0,N47-1,""))</f>
        <v>5</v>
      </c>
      <c r="O48" s="21"/>
    </row>
    <row r="49" spans="1:15" ht="15">
      <c r="A49" s="26"/>
      <c r="B49" s="3">
        <f t="shared" si="23"/>
        <v>2</v>
      </c>
      <c r="C49" s="9">
        <f aca="true" t="shared" si="26" ref="C49:M49">IF(B49&lt;&gt;"",BINOMDIST($B49,$A$47,C$46,$G$3),"")</f>
        <v>0.99984708544</v>
      </c>
      <c r="D49" s="9">
        <f t="shared" si="26"/>
        <v>0.99949558249</v>
      </c>
      <c r="E49" s="9">
        <f t="shared" si="26"/>
        <v>0.99777015625</v>
      </c>
      <c r="F49" s="9">
        <f t="shared" si="26"/>
        <v>0.98415</v>
      </c>
      <c r="G49" s="9">
        <f t="shared" si="26"/>
        <v>0.9377143347050754</v>
      </c>
      <c r="H49" s="9">
        <f t="shared" si="26"/>
        <v>0.9011199999999999</v>
      </c>
      <c r="I49" s="9">
        <f t="shared" si="26"/>
        <v>0.83056640625</v>
      </c>
      <c r="J49" s="9">
        <f t="shared" si="26"/>
        <v>0.74431</v>
      </c>
      <c r="K49" s="9">
        <f t="shared" si="26"/>
        <v>0.6803840877914953</v>
      </c>
      <c r="L49" s="9">
        <f t="shared" si="26"/>
        <v>0.5443199999999998</v>
      </c>
      <c r="M49" s="9">
        <f t="shared" si="26"/>
        <v>0.34375000000000006</v>
      </c>
      <c r="N49" s="7">
        <f t="shared" si="25"/>
        <v>4</v>
      </c>
      <c r="O49" s="21"/>
    </row>
    <row r="50" spans="1:15" ht="15">
      <c r="A50" s="26"/>
      <c r="B50" s="3">
        <f t="shared" si="23"/>
        <v>3</v>
      </c>
      <c r="C50" s="9">
        <f aca="true" t="shared" si="27" ref="C50:M50">IF(B50&lt;&gt;"",BINOMDIST($B50,$A$47,C$46,$G$3),"")</f>
        <v>0.99999767616</v>
      </c>
      <c r="D50" s="9">
        <f t="shared" si="27"/>
        <v>0.99998842591</v>
      </c>
      <c r="E50" s="9">
        <f t="shared" si="27"/>
        <v>0.99991359375</v>
      </c>
      <c r="F50" s="9">
        <f t="shared" si="27"/>
        <v>0.99873</v>
      </c>
      <c r="G50" s="9">
        <f t="shared" si="27"/>
        <v>0.9912980109739369</v>
      </c>
      <c r="H50" s="9">
        <f t="shared" si="27"/>
        <v>0.9830399999999999</v>
      </c>
      <c r="I50" s="9">
        <f t="shared" si="27"/>
        <v>0.96240234375</v>
      </c>
      <c r="J50" s="9">
        <f t="shared" si="27"/>
        <v>0.92953</v>
      </c>
      <c r="K50" s="9">
        <f t="shared" si="27"/>
        <v>0.8998628257887518</v>
      </c>
      <c r="L50" s="9">
        <f t="shared" si="27"/>
        <v>0.8208</v>
      </c>
      <c r="M50" s="9">
        <f t="shared" si="27"/>
        <v>0.65625</v>
      </c>
      <c r="N50" s="7">
        <f t="shared" si="25"/>
        <v>3</v>
      </c>
      <c r="O50" s="21"/>
    </row>
    <row r="51" spans="1:15" ht="15">
      <c r="A51" s="26"/>
      <c r="B51" s="3">
        <f t="shared" si="23"/>
        <v>4</v>
      </c>
      <c r="C51" s="9">
        <f aca="true" t="shared" si="28" ref="C51:M51">IF(B51&lt;&gt;"",BINOMDIST($B51,$A$47,C$46,$G$3),"")</f>
        <v>0.99999998112</v>
      </c>
      <c r="D51" s="9">
        <f t="shared" si="28"/>
        <v>0.999999857845</v>
      </c>
      <c r="E51" s="9">
        <f t="shared" si="28"/>
        <v>0.999998203125</v>
      </c>
      <c r="F51" s="9">
        <f t="shared" si="28"/>
        <v>0.999945</v>
      </c>
      <c r="G51" s="9">
        <f t="shared" si="28"/>
        <v>0.9993355624142661</v>
      </c>
      <c r="H51" s="9">
        <f t="shared" si="28"/>
        <v>0.9984</v>
      </c>
      <c r="I51" s="9">
        <f t="shared" si="28"/>
        <v>0.995361328125</v>
      </c>
      <c r="J51" s="9">
        <f t="shared" si="28"/>
        <v>0.9890650000000001</v>
      </c>
      <c r="K51" s="9">
        <f t="shared" si="28"/>
        <v>0.9821673525377229</v>
      </c>
      <c r="L51" s="9">
        <f t="shared" si="28"/>
        <v>0.95904</v>
      </c>
      <c r="M51" s="9">
        <f t="shared" si="28"/>
        <v>0.890625</v>
      </c>
      <c r="N51" s="7">
        <f t="shared" si="25"/>
        <v>2</v>
      </c>
      <c r="O51" s="21"/>
    </row>
    <row r="52" spans="1:15" ht="15">
      <c r="A52" s="26"/>
      <c r="B52" s="3">
        <f t="shared" si="23"/>
        <v>5</v>
      </c>
      <c r="C52" s="9">
        <f aca="true" t="shared" si="29" ref="C52:M52">IF(B52&lt;&gt;"",BINOMDIST($B52,$A$47,C$46,$G$3),"")</f>
        <v>0.999999999936</v>
      </c>
      <c r="D52" s="9">
        <f t="shared" si="29"/>
        <v>0.999999999271</v>
      </c>
      <c r="E52" s="9">
        <f t="shared" si="29"/>
        <v>0.999999984375</v>
      </c>
      <c r="F52" s="9">
        <f t="shared" si="29"/>
        <v>0.9999990000000001</v>
      </c>
      <c r="G52" s="9">
        <f t="shared" si="29"/>
        <v>0.9999785665294925</v>
      </c>
      <c r="H52" s="9">
        <f t="shared" si="29"/>
        <v>0.9999359999999999</v>
      </c>
      <c r="I52" s="9">
        <f t="shared" si="29"/>
        <v>0.999755859375</v>
      </c>
      <c r="J52" s="9">
        <f t="shared" si="29"/>
        <v>0.999271</v>
      </c>
      <c r="K52" s="9">
        <f t="shared" si="29"/>
        <v>0.9986282578875172</v>
      </c>
      <c r="L52" s="9">
        <f t="shared" si="29"/>
        <v>0.995904</v>
      </c>
      <c r="M52" s="9">
        <f t="shared" si="29"/>
        <v>0.984375</v>
      </c>
      <c r="N52" s="7">
        <f t="shared" si="25"/>
        <v>1</v>
      </c>
      <c r="O52" s="21"/>
    </row>
    <row r="53" spans="1:15" ht="15">
      <c r="A53" s="26"/>
      <c r="B53" s="3">
        <f t="shared" si="23"/>
        <v>6</v>
      </c>
      <c r="C53" s="9">
        <f aca="true" t="shared" si="30" ref="C53:M53">IF(B53&lt;&gt;"",BINOMDIST($B53,$A$47,C$46,$G$3),"")</f>
        <v>1</v>
      </c>
      <c r="D53" s="9">
        <f t="shared" si="30"/>
        <v>1</v>
      </c>
      <c r="E53" s="9">
        <f t="shared" si="30"/>
        <v>1</v>
      </c>
      <c r="F53" s="9">
        <f t="shared" si="30"/>
        <v>1</v>
      </c>
      <c r="G53" s="9">
        <f t="shared" si="30"/>
        <v>1</v>
      </c>
      <c r="H53" s="9">
        <f t="shared" si="30"/>
        <v>1</v>
      </c>
      <c r="I53" s="9">
        <f t="shared" si="30"/>
        <v>1</v>
      </c>
      <c r="J53" s="9">
        <f t="shared" si="30"/>
        <v>1</v>
      </c>
      <c r="K53" s="9">
        <f t="shared" si="30"/>
        <v>1</v>
      </c>
      <c r="L53" s="9">
        <f t="shared" si="30"/>
        <v>1</v>
      </c>
      <c r="M53" s="9">
        <f t="shared" si="30"/>
        <v>1</v>
      </c>
      <c r="N53" s="7">
        <f t="shared" si="25"/>
        <v>0</v>
      </c>
      <c r="O53" s="21"/>
    </row>
    <row r="54" spans="3:15" ht="15">
      <c r="C54" s="5">
        <f>1-C46</f>
        <v>0.98</v>
      </c>
      <c r="D54" s="5">
        <f aca="true" t="shared" si="31" ref="D54:M54">1-D46</f>
        <v>0.97</v>
      </c>
      <c r="E54" s="5">
        <f t="shared" si="31"/>
        <v>0.95</v>
      </c>
      <c r="F54" s="5">
        <f t="shared" si="31"/>
        <v>0.9</v>
      </c>
      <c r="G54" s="5">
        <f t="shared" si="31"/>
        <v>0.8333333333333334</v>
      </c>
      <c r="H54" s="5">
        <f t="shared" si="31"/>
        <v>0.8</v>
      </c>
      <c r="I54" s="5">
        <f t="shared" si="31"/>
        <v>0.75</v>
      </c>
      <c r="J54" s="5">
        <f t="shared" si="31"/>
        <v>0.7</v>
      </c>
      <c r="K54" s="5">
        <f t="shared" si="31"/>
        <v>0.6666666666666667</v>
      </c>
      <c r="L54" s="5">
        <f t="shared" si="31"/>
        <v>0.6</v>
      </c>
      <c r="M54" s="5">
        <f t="shared" si="31"/>
        <v>0.5</v>
      </c>
      <c r="N54" s="5" t="s">
        <v>1</v>
      </c>
      <c r="O54" s="5" t="s">
        <v>0</v>
      </c>
    </row>
    <row r="55" spans="3:13" ht="15">
      <c r="C55" s="13" t="s">
        <v>3</v>
      </c>
      <c r="D55" s="13"/>
      <c r="E55" s="13"/>
      <c r="F55" s="13"/>
      <c r="G55" s="13"/>
      <c r="H55" s="13"/>
      <c r="I55" s="13"/>
      <c r="J55" s="13"/>
      <c r="K55" s="13"/>
      <c r="L55" s="13"/>
      <c r="M55" s="13"/>
    </row>
  </sheetData>
  <sheetProtection/>
  <mergeCells count="23">
    <mergeCell ref="C13:M13"/>
    <mergeCell ref="A1:O1"/>
    <mergeCell ref="A5:O5"/>
    <mergeCell ref="C7:M7"/>
    <mergeCell ref="A9:A11"/>
    <mergeCell ref="O9:O11"/>
    <mergeCell ref="L6:O6"/>
    <mergeCell ref="O36:O41"/>
    <mergeCell ref="C15:M15"/>
    <mergeCell ref="A17:A20"/>
    <mergeCell ref="O17:O20"/>
    <mergeCell ref="C22:M22"/>
    <mergeCell ref="C24:M24"/>
    <mergeCell ref="C43:M43"/>
    <mergeCell ref="C45:M45"/>
    <mergeCell ref="A47:A53"/>
    <mergeCell ref="O47:O53"/>
    <mergeCell ref="C55:M55"/>
    <mergeCell ref="A26:A30"/>
    <mergeCell ref="O26:O30"/>
    <mergeCell ref="C32:M32"/>
    <mergeCell ref="C34:M34"/>
    <mergeCell ref="A36:A41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L6" sqref="L6:O6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7" ht="15">
      <c r="A3" t="s">
        <v>5</v>
      </c>
      <c r="G3" s="1">
        <v>1</v>
      </c>
    </row>
    <row r="5" spans="1:15" ht="15.75">
      <c r="A5" s="14" t="str">
        <f>IF($G$3=0,"Binomialverteilung B (n, p , k)","kumulierte Binomialverteilung F (n, p , k)")</f>
        <v>kumulierte Binomialverteilung F (n, p , k)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2:15" ht="15">
      <c r="L6" s="32" t="s">
        <v>6</v>
      </c>
      <c r="M6" s="32"/>
      <c r="N6" s="32"/>
      <c r="O6" s="32"/>
    </row>
    <row r="7" spans="1:13" ht="15">
      <c r="A7" s="2"/>
      <c r="B7" s="2"/>
      <c r="C7" s="16" t="s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5">
      <c r="A8" s="4" t="s">
        <v>0</v>
      </c>
      <c r="B8" s="4" t="s">
        <v>1</v>
      </c>
      <c r="C8" s="4">
        <v>0.02</v>
      </c>
      <c r="D8" s="4">
        <v>0.03</v>
      </c>
      <c r="E8" s="4">
        <v>0.05</v>
      </c>
      <c r="F8" s="4">
        <v>0.1</v>
      </c>
      <c r="G8" s="4">
        <f>1/6</f>
        <v>0.16666666666666666</v>
      </c>
      <c r="H8" s="4">
        <v>0.2</v>
      </c>
      <c r="I8" s="4">
        <v>0.25</v>
      </c>
      <c r="J8" s="4">
        <v>0.3</v>
      </c>
      <c r="K8" s="4">
        <f>1/3</f>
        <v>0.3333333333333333</v>
      </c>
      <c r="L8" s="4">
        <v>0.4</v>
      </c>
      <c r="M8" s="4">
        <v>0.5</v>
      </c>
    </row>
    <row r="9" spans="1:15" ht="15.75">
      <c r="A9" s="23">
        <v>7</v>
      </c>
      <c r="B9" s="10">
        <v>0</v>
      </c>
      <c r="C9" s="9">
        <f>IF(B9&lt;&gt;"",BINOMDIST($B9,$A$9,C$8,$G$3),"")</f>
        <v>0.86812553324672</v>
      </c>
      <c r="D9" s="9">
        <f aca="true" t="shared" si="0" ref="D9:M9">IF(C9&lt;&gt;"",BINOMDIST($B9,$A$9,D$8,$G$3),"")</f>
        <v>0.80798284478113</v>
      </c>
      <c r="E9" s="9">
        <f t="shared" si="0"/>
        <v>0.69833729609375</v>
      </c>
      <c r="F9" s="9">
        <f t="shared" si="0"/>
        <v>0.47829689999999997</v>
      </c>
      <c r="G9" s="9">
        <f t="shared" si="0"/>
        <v>0.2790816472336534</v>
      </c>
      <c r="H9" s="9">
        <f t="shared" si="0"/>
        <v>0.20971519999999996</v>
      </c>
      <c r="I9" s="9">
        <f t="shared" si="0"/>
        <v>0.13348388671875</v>
      </c>
      <c r="J9" s="9">
        <f t="shared" si="0"/>
        <v>0.08235429999999999</v>
      </c>
      <c r="K9" s="9">
        <f t="shared" si="0"/>
        <v>0.05852766346593508</v>
      </c>
      <c r="L9" s="9">
        <f t="shared" si="0"/>
        <v>0.027993599999999987</v>
      </c>
      <c r="M9" s="9">
        <f t="shared" si="0"/>
        <v>0.007812500000000002</v>
      </c>
      <c r="N9" s="7">
        <f>O9</f>
        <v>7</v>
      </c>
      <c r="O9" s="20">
        <f>A9</f>
        <v>7</v>
      </c>
    </row>
    <row r="10" spans="1:15" ht="15">
      <c r="A10" s="24"/>
      <c r="B10" s="11">
        <f aca="true" t="shared" si="1" ref="B10:B16">IF(B9="","",IF(B9+1&lt;=$A$9,B9+1,""))</f>
        <v>1</v>
      </c>
      <c r="C10" s="9">
        <f aca="true" t="shared" si="2" ref="C10:M10">IF(B10&lt;&gt;"",BINOMDIST($B10,$A$9,C$8,$G$3),"")</f>
        <v>0.99214346656768</v>
      </c>
      <c r="D10" s="9">
        <f t="shared" si="2"/>
        <v>0.98290696581622</v>
      </c>
      <c r="E10" s="9">
        <f t="shared" si="2"/>
        <v>0.9556194578125</v>
      </c>
      <c r="F10" s="9">
        <f t="shared" si="2"/>
        <v>0.8503056000000001</v>
      </c>
      <c r="G10" s="9">
        <f t="shared" si="2"/>
        <v>0.6697959533607682</v>
      </c>
      <c r="H10" s="9">
        <f t="shared" si="2"/>
        <v>0.5767168</v>
      </c>
      <c r="I10" s="9">
        <f t="shared" si="2"/>
        <v>0.4449462890625</v>
      </c>
      <c r="J10" s="9">
        <f t="shared" si="2"/>
        <v>0.3294171999999999</v>
      </c>
      <c r="K10" s="9">
        <f t="shared" si="2"/>
        <v>0.2633744855967079</v>
      </c>
      <c r="L10" s="9">
        <f t="shared" si="2"/>
        <v>0.15863039999999998</v>
      </c>
      <c r="M10" s="9">
        <f t="shared" si="2"/>
        <v>0.0625</v>
      </c>
      <c r="N10" s="7">
        <f>IF(N9="","",IF(N9&gt;0,N9-1,""))</f>
        <v>6</v>
      </c>
      <c r="O10" s="21"/>
    </row>
    <row r="11" spans="1:15" ht="15">
      <c r="A11" s="24"/>
      <c r="B11" s="11">
        <f t="shared" si="1"/>
        <v>2</v>
      </c>
      <c r="C11" s="9">
        <f aca="true" t="shared" si="3" ref="C11:M11">IF(B11&lt;&gt;"",BINOMDIST($B11,$A$9,C$8,$G$3),"")</f>
        <v>0.9997364012608</v>
      </c>
      <c r="D11" s="9">
        <f t="shared" si="3"/>
        <v>0.99913703890195</v>
      </c>
      <c r="E11" s="9">
        <f t="shared" si="3"/>
        <v>0.99624295703125</v>
      </c>
      <c r="F11" s="9">
        <f t="shared" si="3"/>
        <v>0.9743085</v>
      </c>
      <c r="G11" s="9">
        <f t="shared" si="3"/>
        <v>0.9042245370370371</v>
      </c>
      <c r="H11" s="9">
        <f t="shared" si="3"/>
        <v>0.851968</v>
      </c>
      <c r="I11" s="9">
        <f t="shared" si="3"/>
        <v>0.75640869140625</v>
      </c>
      <c r="J11" s="9">
        <f t="shared" si="3"/>
        <v>0.6470695</v>
      </c>
      <c r="K11" s="9">
        <f t="shared" si="3"/>
        <v>0.5706447187928669</v>
      </c>
      <c r="L11" s="9">
        <f t="shared" si="3"/>
        <v>0.4199039999999999</v>
      </c>
      <c r="M11" s="9">
        <f t="shared" si="3"/>
        <v>0.2265625</v>
      </c>
      <c r="N11" s="7">
        <f aca="true" t="shared" si="4" ref="N11:N16">IF(N10="","",IF(N10&gt;0,N10-1,""))</f>
        <v>5</v>
      </c>
      <c r="O11" s="21"/>
    </row>
    <row r="12" spans="1:15" ht="15">
      <c r="A12" s="24"/>
      <c r="B12" s="11">
        <f t="shared" si="1"/>
        <v>3</v>
      </c>
      <c r="C12" s="9">
        <f aca="true" t="shared" si="5" ref="C12:M12">IF(B12&lt;&gt;"",BINOMDIST($B12,$A$9,C$8,$G$3),"")</f>
        <v>0.9999946643456</v>
      </c>
      <c r="D12" s="9">
        <f t="shared" si="5"/>
        <v>0.9999736406074</v>
      </c>
      <c r="E12" s="9">
        <f t="shared" si="5"/>
        <v>0.999806421875</v>
      </c>
      <c r="F12" s="9">
        <f t="shared" si="5"/>
        <v>0.9972719999999999</v>
      </c>
      <c r="G12" s="9">
        <f t="shared" si="5"/>
        <v>0.98236739826246</v>
      </c>
      <c r="H12" s="9">
        <f t="shared" si="5"/>
        <v>0.966656</v>
      </c>
      <c r="I12" s="9">
        <f t="shared" si="5"/>
        <v>0.929443359375</v>
      </c>
      <c r="J12" s="9">
        <f t="shared" si="5"/>
        <v>0.873964</v>
      </c>
      <c r="K12" s="9">
        <f t="shared" si="5"/>
        <v>0.8267032464563331</v>
      </c>
      <c r="L12" s="9">
        <f t="shared" si="5"/>
        <v>0.710208</v>
      </c>
      <c r="M12" s="9">
        <f t="shared" si="5"/>
        <v>0.4999999999999999</v>
      </c>
      <c r="N12" s="7">
        <f t="shared" si="4"/>
        <v>4</v>
      </c>
      <c r="O12" s="21"/>
    </row>
    <row r="13" spans="1:15" ht="15">
      <c r="A13" s="24"/>
      <c r="B13" s="11">
        <f t="shared" si="1"/>
        <v>4</v>
      </c>
      <c r="C13" s="9">
        <f aca="true" t="shared" si="6" ref="C13:M13">IF(B13&lt;&gt;"",BINOMDIST($B13,$A$9,C$8,$G$3),"")</f>
        <v>0.9999999350208</v>
      </c>
      <c r="D13" s="9">
        <f t="shared" si="6"/>
        <v>0.99999951488695</v>
      </c>
      <c r="E13" s="9">
        <f t="shared" si="6"/>
        <v>0.99999397265625</v>
      </c>
      <c r="F13" s="9">
        <f t="shared" si="6"/>
        <v>0.9998235</v>
      </c>
      <c r="G13" s="9">
        <f t="shared" si="6"/>
        <v>0.9979959705075445</v>
      </c>
      <c r="H13" s="9">
        <f t="shared" si="6"/>
        <v>0.995328</v>
      </c>
      <c r="I13" s="9">
        <f t="shared" si="6"/>
        <v>0.98712158203125</v>
      </c>
      <c r="J13" s="9">
        <f t="shared" si="6"/>
        <v>0.9712045</v>
      </c>
      <c r="K13" s="9">
        <f t="shared" si="6"/>
        <v>0.9547325102880659</v>
      </c>
      <c r="L13" s="9">
        <f t="shared" si="6"/>
        <v>0.903744</v>
      </c>
      <c r="M13" s="9">
        <f t="shared" si="6"/>
        <v>0.7734375</v>
      </c>
      <c r="N13" s="7">
        <f t="shared" si="4"/>
        <v>3</v>
      </c>
      <c r="O13" s="21"/>
    </row>
    <row r="14" spans="1:15" ht="15">
      <c r="A14" s="24"/>
      <c r="B14" s="11">
        <f t="shared" si="1"/>
        <v>5</v>
      </c>
      <c r="C14" s="9">
        <f aca="true" t="shared" si="7" ref="C14:M14">IF(B14&lt;&gt;"",BINOMDIST($B14,$A$9,C$8,$G$3),"")</f>
        <v>0.99999999955968</v>
      </c>
      <c r="D14" s="9">
        <f t="shared" si="7"/>
        <v>0.99999999502822</v>
      </c>
      <c r="E14" s="9">
        <f t="shared" si="7"/>
        <v>0.9999998953125</v>
      </c>
      <c r="F14" s="9">
        <f t="shared" si="7"/>
        <v>0.9999936</v>
      </c>
      <c r="G14" s="9">
        <f t="shared" si="7"/>
        <v>0.9998713991769548</v>
      </c>
      <c r="H14" s="9">
        <f t="shared" si="7"/>
        <v>0.9996288</v>
      </c>
      <c r="I14" s="9">
        <f t="shared" si="7"/>
        <v>0.9986572265625</v>
      </c>
      <c r="J14" s="9">
        <f t="shared" si="7"/>
        <v>0.9962092</v>
      </c>
      <c r="K14" s="9">
        <f t="shared" si="7"/>
        <v>0.9931412894375857</v>
      </c>
      <c r="L14" s="9">
        <f t="shared" si="7"/>
        <v>0.9811584</v>
      </c>
      <c r="M14" s="9">
        <f t="shared" si="7"/>
        <v>0.9375</v>
      </c>
      <c r="N14" s="7">
        <f t="shared" si="4"/>
        <v>2</v>
      </c>
      <c r="O14" s="21"/>
    </row>
    <row r="15" spans="1:15" ht="15">
      <c r="A15" s="24"/>
      <c r="B15" s="11">
        <f t="shared" si="1"/>
        <v>6</v>
      </c>
      <c r="C15" s="9">
        <f aca="true" t="shared" si="8" ref="C15:M15">IF(B15&lt;&gt;"",BINOMDIST($B15,$A$9,C$8,$G$3),"")</f>
        <v>0.99999999999872</v>
      </c>
      <c r="D15" s="9">
        <f t="shared" si="8"/>
        <v>0.9999999999781299</v>
      </c>
      <c r="E15" s="9">
        <f t="shared" si="8"/>
        <v>0.99999999921875</v>
      </c>
      <c r="F15" s="9">
        <f t="shared" si="8"/>
        <v>0.9999998999999999</v>
      </c>
      <c r="G15" s="9">
        <f t="shared" si="8"/>
        <v>0.9999964277549154</v>
      </c>
      <c r="H15" s="9">
        <f t="shared" si="8"/>
        <v>0.9999872000000001</v>
      </c>
      <c r="I15" s="9">
        <f t="shared" si="8"/>
        <v>0.99993896484375</v>
      </c>
      <c r="J15" s="9">
        <f t="shared" si="8"/>
        <v>0.9997813</v>
      </c>
      <c r="K15" s="9">
        <f t="shared" si="8"/>
        <v>0.9995427526291724</v>
      </c>
      <c r="L15" s="9">
        <f t="shared" si="8"/>
        <v>0.9983616</v>
      </c>
      <c r="M15" s="9">
        <f t="shared" si="8"/>
        <v>0.9921875</v>
      </c>
      <c r="N15" s="7">
        <f t="shared" si="4"/>
        <v>1</v>
      </c>
      <c r="O15" s="21"/>
    </row>
    <row r="16" spans="1:15" ht="15">
      <c r="A16" s="25"/>
      <c r="B16" s="11">
        <f t="shared" si="1"/>
        <v>7</v>
      </c>
      <c r="C16" s="9">
        <f aca="true" t="shared" si="9" ref="C16:M16">IF(B16&lt;&gt;"",BINOMDIST($B16,$A$9,C$8,$G$3),"")</f>
        <v>1</v>
      </c>
      <c r="D16" s="9">
        <f t="shared" si="9"/>
        <v>1</v>
      </c>
      <c r="E16" s="9">
        <f t="shared" si="9"/>
        <v>1</v>
      </c>
      <c r="F16" s="9">
        <f t="shared" si="9"/>
        <v>1</v>
      </c>
      <c r="G16" s="9">
        <f t="shared" si="9"/>
        <v>1</v>
      </c>
      <c r="H16" s="9">
        <f t="shared" si="9"/>
        <v>1</v>
      </c>
      <c r="I16" s="9">
        <f t="shared" si="9"/>
        <v>1</v>
      </c>
      <c r="J16" s="9">
        <f t="shared" si="9"/>
        <v>1</v>
      </c>
      <c r="K16" s="9">
        <f t="shared" si="9"/>
        <v>1</v>
      </c>
      <c r="L16" s="9">
        <f t="shared" si="9"/>
        <v>1</v>
      </c>
      <c r="M16" s="9">
        <f t="shared" si="9"/>
        <v>1</v>
      </c>
      <c r="N16" s="7">
        <f t="shared" si="4"/>
        <v>0</v>
      </c>
      <c r="O16" s="22"/>
    </row>
    <row r="17" spans="3:15" ht="15">
      <c r="C17" s="5">
        <f aca="true" t="shared" si="10" ref="C17:M17">1-C8</f>
        <v>0.98</v>
      </c>
      <c r="D17" s="5">
        <f t="shared" si="10"/>
        <v>0.97</v>
      </c>
      <c r="E17" s="5">
        <f t="shared" si="10"/>
        <v>0.95</v>
      </c>
      <c r="F17" s="5">
        <f t="shared" si="10"/>
        <v>0.9</v>
      </c>
      <c r="G17" s="5">
        <f t="shared" si="10"/>
        <v>0.8333333333333334</v>
      </c>
      <c r="H17" s="5">
        <f t="shared" si="10"/>
        <v>0.8</v>
      </c>
      <c r="I17" s="5">
        <f t="shared" si="10"/>
        <v>0.75</v>
      </c>
      <c r="J17" s="5">
        <f t="shared" si="10"/>
        <v>0.7</v>
      </c>
      <c r="K17" s="5">
        <f t="shared" si="10"/>
        <v>0.6666666666666667</v>
      </c>
      <c r="L17" s="5">
        <f t="shared" si="10"/>
        <v>0.6</v>
      </c>
      <c r="M17" s="5">
        <f t="shared" si="10"/>
        <v>0.5</v>
      </c>
      <c r="N17" s="5" t="s">
        <v>1</v>
      </c>
      <c r="O17" s="5" t="s">
        <v>0</v>
      </c>
    </row>
    <row r="18" spans="3:13" ht="15">
      <c r="C18" s="13" t="s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20" spans="1:13" ht="15">
      <c r="A20" s="2"/>
      <c r="B20" s="2"/>
      <c r="C20" s="16" t="s">
        <v>2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5">
      <c r="A21" s="4" t="s">
        <v>0</v>
      </c>
      <c r="B21" s="4" t="s">
        <v>1</v>
      </c>
      <c r="C21" s="4">
        <v>0.02</v>
      </c>
      <c r="D21" s="4">
        <v>0.03</v>
      </c>
      <c r="E21" s="4">
        <v>0.05</v>
      </c>
      <c r="F21" s="4">
        <v>0.1</v>
      </c>
      <c r="G21" s="4">
        <f>1/6</f>
        <v>0.16666666666666666</v>
      </c>
      <c r="H21" s="4">
        <v>0.2</v>
      </c>
      <c r="I21" s="4">
        <v>0.25</v>
      </c>
      <c r="J21" s="4">
        <v>0.3</v>
      </c>
      <c r="K21" s="4">
        <f>1/3</f>
        <v>0.3333333333333333</v>
      </c>
      <c r="L21" s="4">
        <v>0.4</v>
      </c>
      <c r="M21" s="4">
        <v>0.5</v>
      </c>
    </row>
    <row r="22" spans="1:15" ht="15.75">
      <c r="A22" s="26">
        <f>A9+1</f>
        <v>8</v>
      </c>
      <c r="B22" s="6">
        <v>0</v>
      </c>
      <c r="C22" s="9">
        <f>IF(B22&lt;&gt;"",BINOMDIST($B22,$A$22,C$21,$G$3),"")</f>
        <v>0.8507630225817856</v>
      </c>
      <c r="D22" s="9">
        <f aca="true" t="shared" si="11" ref="D22:M22">IF(C22&lt;&gt;"",BINOMDIST($B22,$A$22,D$21,$G$3),"")</f>
        <v>0.7837433594376961</v>
      </c>
      <c r="E22" s="9">
        <f t="shared" si="11"/>
        <v>0.6634204312890625</v>
      </c>
      <c r="F22" s="9">
        <f t="shared" si="11"/>
        <v>0.43046721</v>
      </c>
      <c r="G22" s="9">
        <f t="shared" si="11"/>
        <v>0.23256803936137785</v>
      </c>
      <c r="H22" s="9">
        <f t="shared" si="11"/>
        <v>0.16777215999999998</v>
      </c>
      <c r="I22" s="9">
        <f t="shared" si="11"/>
        <v>0.10011291503906253</v>
      </c>
      <c r="J22" s="9">
        <f t="shared" si="11"/>
        <v>0.05764800999999999</v>
      </c>
      <c r="K22" s="9">
        <f t="shared" si="11"/>
        <v>0.039018442310623395</v>
      </c>
      <c r="L22" s="9">
        <f t="shared" si="11"/>
        <v>0.016796159999999994</v>
      </c>
      <c r="M22" s="9">
        <f t="shared" si="11"/>
        <v>0.003906250000000001</v>
      </c>
      <c r="N22" s="7">
        <f>O22</f>
        <v>8</v>
      </c>
      <c r="O22" s="20">
        <f>A22</f>
        <v>8</v>
      </c>
    </row>
    <row r="23" spans="1:15" ht="15">
      <c r="A23" s="26"/>
      <c r="B23" s="3">
        <f>IF(B22="","",IF(B22+1&lt;=$A$22,B22+1,""))</f>
        <v>1</v>
      </c>
      <c r="C23" s="9">
        <f aca="true" t="shared" si="12" ref="C23:M23">IF(B23&lt;&gt;"",BINOMDIST($B23,$A$22,C$21,$G$3),"")</f>
        <v>0.9896631079012608</v>
      </c>
      <c r="D23" s="9">
        <f t="shared" si="12"/>
        <v>0.9776592421851673</v>
      </c>
      <c r="E23" s="9">
        <f t="shared" si="12"/>
        <v>0.9427553497265624</v>
      </c>
      <c r="F23" s="9">
        <f t="shared" si="12"/>
        <v>0.8131047299999999</v>
      </c>
      <c r="G23" s="9">
        <f t="shared" si="12"/>
        <v>0.6046769023395825</v>
      </c>
      <c r="H23" s="9">
        <f t="shared" si="12"/>
        <v>0.5033164800000001</v>
      </c>
      <c r="I23" s="9">
        <f t="shared" si="12"/>
        <v>0.3670806884765625</v>
      </c>
      <c r="J23" s="9">
        <f t="shared" si="12"/>
        <v>0.2552983299999999</v>
      </c>
      <c r="K23" s="9">
        <f t="shared" si="12"/>
        <v>0.19509221155311698</v>
      </c>
      <c r="L23" s="9">
        <f t="shared" si="12"/>
        <v>0.10637567999999994</v>
      </c>
      <c r="M23" s="9">
        <f t="shared" si="12"/>
        <v>0.03515625000000001</v>
      </c>
      <c r="N23" s="7">
        <f>IF(N22="","",IF(N22&gt;0,N22-1,""))</f>
        <v>7</v>
      </c>
      <c r="O23" s="21"/>
    </row>
    <row r="24" spans="1:15" ht="15">
      <c r="A24" s="26"/>
      <c r="B24" s="3">
        <f aca="true" t="shared" si="13" ref="B24:B30">IF(B23="","",IF(B23+1&lt;=$A$22,B23+1,""))</f>
        <v>2</v>
      </c>
      <c r="C24" s="9">
        <f aca="true" t="shared" si="14" ref="C24:M24">IF(B24&lt;&gt;"",BINOMDIST($B24,$A$22,C$21,$G$3),"")</f>
        <v>0.9995845425669376</v>
      </c>
      <c r="D24" s="9">
        <f t="shared" si="14"/>
        <v>0.9986501367093781</v>
      </c>
      <c r="E24" s="9">
        <f t="shared" si="14"/>
        <v>0.9942117820703125</v>
      </c>
      <c r="F24" s="9">
        <f t="shared" si="14"/>
        <v>0.9619082099999999</v>
      </c>
      <c r="G24" s="9">
        <f t="shared" si="14"/>
        <v>0.8651531064243256</v>
      </c>
      <c r="H24" s="9">
        <f t="shared" si="14"/>
        <v>0.7969177599999999</v>
      </c>
      <c r="I24" s="9">
        <f t="shared" si="14"/>
        <v>0.6785430908203125</v>
      </c>
      <c r="J24" s="9">
        <f t="shared" si="14"/>
        <v>0.55177381</v>
      </c>
      <c r="K24" s="9">
        <f t="shared" si="14"/>
        <v>0.4682213077274806</v>
      </c>
      <c r="L24" s="9">
        <f t="shared" si="14"/>
        <v>0.31539456</v>
      </c>
      <c r="M24" s="9">
        <f t="shared" si="14"/>
        <v>0.14453125</v>
      </c>
      <c r="N24" s="7">
        <f aca="true" t="shared" si="15" ref="N24:N30">IF(N23="","",IF(N23&gt;0,N23-1,""))</f>
        <v>6</v>
      </c>
      <c r="O24" s="21"/>
    </row>
    <row r="25" spans="1:15" ht="15">
      <c r="A25" s="26"/>
      <c r="B25" s="3">
        <f t="shared" si="13"/>
        <v>3</v>
      </c>
      <c r="C25" s="9">
        <f aca="true" t="shared" si="16" ref="C25:M25">IF(B25&lt;&gt;"",BINOMDIST($B25,$A$22,C$21,$G$3),"")</f>
        <v>0.999989499083904</v>
      </c>
      <c r="D25" s="9">
        <f t="shared" si="16"/>
        <v>0.9999485425562364</v>
      </c>
      <c r="E25" s="9">
        <f t="shared" si="16"/>
        <v>0.9996282486328125</v>
      </c>
      <c r="F25" s="9">
        <f t="shared" si="16"/>
        <v>0.99497565</v>
      </c>
      <c r="G25" s="9">
        <f t="shared" si="16"/>
        <v>0.9693435880582228</v>
      </c>
      <c r="H25" s="9">
        <f t="shared" si="16"/>
        <v>0.9437184000000001</v>
      </c>
      <c r="I25" s="9">
        <f t="shared" si="16"/>
        <v>0.8861846923828125</v>
      </c>
      <c r="J25" s="9">
        <f t="shared" si="16"/>
        <v>0.80589565</v>
      </c>
      <c r="K25" s="9">
        <f t="shared" si="16"/>
        <v>0.7413504039018444</v>
      </c>
      <c r="L25" s="9">
        <f t="shared" si="16"/>
        <v>0.5940863999999999</v>
      </c>
      <c r="M25" s="9">
        <f t="shared" si="16"/>
        <v>0.36328125</v>
      </c>
      <c r="N25" s="7">
        <f t="shared" si="15"/>
        <v>5</v>
      </c>
      <c r="O25" s="21"/>
    </row>
    <row r="26" spans="1:15" ht="15">
      <c r="A26" s="26"/>
      <c r="B26" s="3">
        <f t="shared" si="13"/>
        <v>4</v>
      </c>
      <c r="C26" s="9">
        <f aca="true" t="shared" si="17" ref="C26:M26">IF(B26&lt;&gt;"",BINOMDIST($B26,$A$22,C$21,$G$3),"")</f>
        <v>0.999999829607296</v>
      </c>
      <c r="D26" s="9">
        <f t="shared" si="17"/>
        <v>0.9999987386585635</v>
      </c>
      <c r="E26" s="9">
        <f t="shared" si="17"/>
        <v>0.9999845951171875</v>
      </c>
      <c r="F26" s="9">
        <f t="shared" si="17"/>
        <v>0.99956835</v>
      </c>
      <c r="G26" s="9">
        <f t="shared" si="17"/>
        <v>0.9953912084666972</v>
      </c>
      <c r="H26" s="9">
        <f t="shared" si="17"/>
        <v>0.9895936000000001</v>
      </c>
      <c r="I26" s="9">
        <f t="shared" si="17"/>
        <v>0.9727020263671875</v>
      </c>
      <c r="J26" s="9">
        <f t="shared" si="17"/>
        <v>0.94203235</v>
      </c>
      <c r="K26" s="9">
        <f t="shared" si="17"/>
        <v>0.9120560890108216</v>
      </c>
      <c r="L26" s="9">
        <f t="shared" si="17"/>
        <v>0.8263296</v>
      </c>
      <c r="M26" s="9">
        <f t="shared" si="17"/>
        <v>0.63671875</v>
      </c>
      <c r="N26" s="7">
        <f t="shared" si="15"/>
        <v>4</v>
      </c>
      <c r="O26" s="21"/>
    </row>
    <row r="27" spans="1:15" ht="15">
      <c r="A27" s="26"/>
      <c r="B27" s="3">
        <f t="shared" si="13"/>
        <v>5</v>
      </c>
      <c r="C27" s="9">
        <f aca="true" t="shared" si="18" ref="C27:M27">IF(B27&lt;&gt;"",BINOMDIST($B27,$A$22,C$21,$G$3),"")</f>
        <v>0.9999999982689024</v>
      </c>
      <c r="D27" s="9">
        <f t="shared" si="18"/>
        <v>0.9999999806239819</v>
      </c>
      <c r="E27" s="9">
        <f t="shared" si="18"/>
        <v>0.9999995991796875</v>
      </c>
      <c r="F27" s="9">
        <f t="shared" si="18"/>
        <v>0.9999765899999999</v>
      </c>
      <c r="G27" s="9">
        <f t="shared" si="18"/>
        <v>0.9995588277320531</v>
      </c>
      <c r="H27" s="9">
        <f t="shared" si="18"/>
        <v>0.99876864</v>
      </c>
      <c r="I27" s="9">
        <f t="shared" si="18"/>
        <v>0.9957733154296875</v>
      </c>
      <c r="J27" s="9">
        <f t="shared" si="18"/>
        <v>0.98870779</v>
      </c>
      <c r="K27" s="9">
        <f t="shared" si="18"/>
        <v>0.9803383630544125</v>
      </c>
      <c r="L27" s="9">
        <f t="shared" si="18"/>
        <v>0.95019264</v>
      </c>
      <c r="M27" s="9">
        <f t="shared" si="18"/>
        <v>0.85546875</v>
      </c>
      <c r="N27" s="7">
        <f t="shared" si="15"/>
        <v>3</v>
      </c>
      <c r="O27" s="21"/>
    </row>
    <row r="28" spans="1:15" ht="15">
      <c r="A28" s="26"/>
      <c r="B28" s="3">
        <f t="shared" si="13"/>
        <v>6</v>
      </c>
      <c r="C28" s="9">
        <f aca="true" t="shared" si="19" ref="C28:M28">IF(B28&lt;&gt;"",BINOMDIST($B28,$A$22,C$21,$G$3),"")</f>
        <v>0.9999999999899392</v>
      </c>
      <c r="D28" s="9">
        <f t="shared" si="19"/>
        <v>0.9999999998296327</v>
      </c>
      <c r="E28" s="9">
        <f t="shared" si="19"/>
        <v>0.9999999940234374</v>
      </c>
      <c r="F28" s="9">
        <f t="shared" si="19"/>
        <v>0.99999927</v>
      </c>
      <c r="G28" s="9">
        <f t="shared" si="19"/>
        <v>0.9999755896585887</v>
      </c>
      <c r="H28" s="9">
        <f t="shared" si="19"/>
        <v>0.9999155200000001</v>
      </c>
      <c r="I28" s="9">
        <f t="shared" si="19"/>
        <v>0.9996185302734375</v>
      </c>
      <c r="J28" s="9">
        <f t="shared" si="19"/>
        <v>0.99870967</v>
      </c>
      <c r="K28" s="9">
        <f t="shared" si="19"/>
        <v>0.9974089315653102</v>
      </c>
      <c r="L28" s="9">
        <f t="shared" si="19"/>
        <v>0.99148032</v>
      </c>
      <c r="M28" s="9">
        <f t="shared" si="19"/>
        <v>0.96484375</v>
      </c>
      <c r="N28" s="7">
        <f t="shared" si="15"/>
        <v>2</v>
      </c>
      <c r="O28" s="21"/>
    </row>
    <row r="29" spans="1:15" ht="15">
      <c r="A29" s="26"/>
      <c r="B29" s="3">
        <f t="shared" si="13"/>
        <v>7</v>
      </c>
      <c r="C29" s="9">
        <f aca="true" t="shared" si="20" ref="C29:M29">IF(B29&lt;&gt;"",BINOMDIST($B29,$A$22,C$21,$G$3),"")</f>
        <v>0.9999999999999745</v>
      </c>
      <c r="D29" s="9">
        <f t="shared" si="20"/>
        <v>0.9999999999993439</v>
      </c>
      <c r="E29" s="9">
        <f t="shared" si="20"/>
        <v>0.9999999999609375</v>
      </c>
      <c r="F29" s="9">
        <f t="shared" si="20"/>
        <v>0.9999999900000001</v>
      </c>
      <c r="G29" s="9">
        <f t="shared" si="20"/>
        <v>0.9999994046258192</v>
      </c>
      <c r="H29" s="9">
        <f t="shared" si="20"/>
        <v>0.99999744</v>
      </c>
      <c r="I29" s="9">
        <f t="shared" si="20"/>
        <v>0.9999847412109375</v>
      </c>
      <c r="J29" s="9">
        <f t="shared" si="20"/>
        <v>0.99993439</v>
      </c>
      <c r="K29" s="9">
        <f t="shared" si="20"/>
        <v>0.9998475842097241</v>
      </c>
      <c r="L29" s="9">
        <f t="shared" si="20"/>
        <v>0.99934464</v>
      </c>
      <c r="M29" s="9">
        <f t="shared" si="20"/>
        <v>0.99609375</v>
      </c>
      <c r="N29" s="7">
        <f t="shared" si="15"/>
        <v>1</v>
      </c>
      <c r="O29" s="21"/>
    </row>
    <row r="30" spans="1:15" ht="15">
      <c r="A30" s="26"/>
      <c r="B30" s="3">
        <f t="shared" si="13"/>
        <v>8</v>
      </c>
      <c r="C30" s="9">
        <f aca="true" t="shared" si="21" ref="C30:M30">IF(B30&lt;&gt;"",BINOMDIST($B30,$A$22,C$21,$G$3),"")</f>
        <v>1</v>
      </c>
      <c r="D30" s="9">
        <f t="shared" si="21"/>
        <v>1</v>
      </c>
      <c r="E30" s="9">
        <f t="shared" si="21"/>
        <v>1</v>
      </c>
      <c r="F30" s="9">
        <f t="shared" si="21"/>
        <v>1</v>
      </c>
      <c r="G30" s="9">
        <f t="shared" si="21"/>
        <v>1</v>
      </c>
      <c r="H30" s="9">
        <f t="shared" si="21"/>
        <v>1</v>
      </c>
      <c r="I30" s="9">
        <f t="shared" si="21"/>
        <v>1</v>
      </c>
      <c r="J30" s="9">
        <f t="shared" si="21"/>
        <v>1</v>
      </c>
      <c r="K30" s="9">
        <f t="shared" si="21"/>
        <v>1</v>
      </c>
      <c r="L30" s="9">
        <f t="shared" si="21"/>
        <v>1</v>
      </c>
      <c r="M30" s="9">
        <f t="shared" si="21"/>
        <v>1</v>
      </c>
      <c r="N30" s="7">
        <f t="shared" si="15"/>
        <v>0</v>
      </c>
      <c r="O30" s="21"/>
    </row>
    <row r="31" spans="3:15" ht="15">
      <c r="C31" s="5">
        <f>1-C21</f>
        <v>0.98</v>
      </c>
      <c r="D31" s="5">
        <f aca="true" t="shared" si="22" ref="D31:M31">1-D21</f>
        <v>0.97</v>
      </c>
      <c r="E31" s="5">
        <f t="shared" si="22"/>
        <v>0.95</v>
      </c>
      <c r="F31" s="5">
        <f t="shared" si="22"/>
        <v>0.9</v>
      </c>
      <c r="G31" s="5">
        <f t="shared" si="22"/>
        <v>0.8333333333333334</v>
      </c>
      <c r="H31" s="5">
        <f t="shared" si="22"/>
        <v>0.8</v>
      </c>
      <c r="I31" s="5">
        <f t="shared" si="22"/>
        <v>0.75</v>
      </c>
      <c r="J31" s="5">
        <f t="shared" si="22"/>
        <v>0.7</v>
      </c>
      <c r="K31" s="5">
        <f t="shared" si="22"/>
        <v>0.6666666666666667</v>
      </c>
      <c r="L31" s="5">
        <f t="shared" si="22"/>
        <v>0.6</v>
      </c>
      <c r="M31" s="5">
        <f t="shared" si="22"/>
        <v>0.5</v>
      </c>
      <c r="N31" s="5" t="s">
        <v>1</v>
      </c>
      <c r="O31" s="5" t="s">
        <v>0</v>
      </c>
    </row>
    <row r="32" spans="3:13" ht="15">
      <c r="C32" s="13" t="s">
        <v>3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4" spans="1:13" ht="15">
      <c r="A34" s="2"/>
      <c r="B34" s="2"/>
      <c r="C34" s="16" t="s">
        <v>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5">
      <c r="A35" s="4" t="s">
        <v>0</v>
      </c>
      <c r="B35" s="4" t="s">
        <v>1</v>
      </c>
      <c r="C35" s="4">
        <v>0.02</v>
      </c>
      <c r="D35" s="4">
        <v>0.03</v>
      </c>
      <c r="E35" s="4">
        <v>0.05</v>
      </c>
      <c r="F35" s="4">
        <v>0.1</v>
      </c>
      <c r="G35" s="4">
        <f>1/6</f>
        <v>0.16666666666666666</v>
      </c>
      <c r="H35" s="4">
        <v>0.2</v>
      </c>
      <c r="I35" s="4">
        <v>0.25</v>
      </c>
      <c r="J35" s="4">
        <v>0.3</v>
      </c>
      <c r="K35" s="4">
        <f>1/3</f>
        <v>0.3333333333333333</v>
      </c>
      <c r="L35" s="4">
        <v>0.4</v>
      </c>
      <c r="M35" s="4">
        <v>0.5</v>
      </c>
    </row>
    <row r="36" spans="1:15" ht="15.75">
      <c r="A36" s="26">
        <v>9</v>
      </c>
      <c r="B36" s="6">
        <v>0</v>
      </c>
      <c r="C36" s="9">
        <f>IF(B36&lt;&gt;"",BINOMDIST($B36,$A$36,C$35,$G$3),"")</f>
        <v>0.8337477621301499</v>
      </c>
      <c r="D36" s="9">
        <f aca="true" t="shared" si="23" ref="D36:M36">IF(C36&lt;&gt;"",BINOMDIST($B36,$A$36,D$35,$G$3),"")</f>
        <v>0.7602310586545652</v>
      </c>
      <c r="E36" s="9">
        <f t="shared" si="23"/>
        <v>0.6302494097246094</v>
      </c>
      <c r="F36" s="9">
        <f t="shared" si="23"/>
        <v>0.387420489</v>
      </c>
      <c r="G36" s="9">
        <f t="shared" si="23"/>
        <v>0.19380669946781487</v>
      </c>
      <c r="H36" s="9">
        <f t="shared" si="23"/>
        <v>0.134217728</v>
      </c>
      <c r="I36" s="9">
        <f t="shared" si="23"/>
        <v>0.0750846862792969</v>
      </c>
      <c r="J36" s="9">
        <f t="shared" si="23"/>
        <v>0.04035360699999999</v>
      </c>
      <c r="K36" s="9">
        <f t="shared" si="23"/>
        <v>0.026012294873748936</v>
      </c>
      <c r="L36" s="9">
        <f t="shared" si="23"/>
        <v>0.010077695999999999</v>
      </c>
      <c r="M36" s="9">
        <f t="shared" si="23"/>
        <v>0.001953125</v>
      </c>
      <c r="N36" s="7">
        <f>O36</f>
        <v>9</v>
      </c>
      <c r="O36" s="20">
        <f>A36</f>
        <v>9</v>
      </c>
    </row>
    <row r="37" spans="1:15" ht="15">
      <c r="A37" s="26"/>
      <c r="B37" s="3">
        <f>IF(B36="","",IF(B36+1&lt;=$A$36,B36+1,""))</f>
        <v>1</v>
      </c>
      <c r="C37" s="9">
        <f aca="true" t="shared" si="24" ref="C37:M37">IF(B37&lt;&gt;"",BINOMDIST($B37,$A$36,C$35,$G$3),"")</f>
        <v>0.9868851061948712</v>
      </c>
      <c r="D37" s="9">
        <f t="shared" si="24"/>
        <v>0.9718417657027432</v>
      </c>
      <c r="E37" s="9">
        <f t="shared" si="24"/>
        <v>0.9287886038046873</v>
      </c>
      <c r="F37" s="9">
        <f t="shared" si="24"/>
        <v>0.774840978</v>
      </c>
      <c r="G37" s="9">
        <f t="shared" si="24"/>
        <v>0.5426587585098817</v>
      </c>
      <c r="H37" s="9">
        <f t="shared" si="24"/>
        <v>0.436207616</v>
      </c>
      <c r="I37" s="9">
        <f t="shared" si="24"/>
        <v>0.3003387451171874</v>
      </c>
      <c r="J37" s="9">
        <f t="shared" si="24"/>
        <v>0.19600323399999992</v>
      </c>
      <c r="K37" s="9">
        <f t="shared" si="24"/>
        <v>0.1430676218056191</v>
      </c>
      <c r="L37" s="9">
        <f t="shared" si="24"/>
        <v>0.07054387199999995</v>
      </c>
      <c r="M37" s="9">
        <f t="shared" si="24"/>
        <v>0.01953125</v>
      </c>
      <c r="N37" s="7">
        <f>IF(N36="","",IF(N36&gt;0,N36-1,""))</f>
        <v>8</v>
      </c>
      <c r="O37" s="21"/>
    </row>
    <row r="38" spans="1:15" ht="15">
      <c r="A38" s="26"/>
      <c r="B38" s="3">
        <f aca="true" t="shared" si="25" ref="B38:B45">IF(B37="","",IF(B37+1&lt;=$A$36,B37+1,""))</f>
        <v>2</v>
      </c>
      <c r="C38" s="9">
        <f aca="true" t="shared" si="26" ref="C38:M38">IF(B38&lt;&gt;"",BINOMDIST($B38,$A$36,C$35,$G$3),"")</f>
        <v>0.9993861138736241</v>
      </c>
      <c r="D38" s="9">
        <f t="shared" si="26"/>
        <v>0.9980204098736518</v>
      </c>
      <c r="E38" s="9">
        <f t="shared" si="26"/>
        <v>0.991638960453125</v>
      </c>
      <c r="F38" s="9">
        <f t="shared" si="26"/>
        <v>0.947027862</v>
      </c>
      <c r="G38" s="9">
        <f t="shared" si="26"/>
        <v>0.8217404057435351</v>
      </c>
      <c r="H38" s="9">
        <f t="shared" si="26"/>
        <v>0.738197504</v>
      </c>
      <c r="I38" s="9">
        <f t="shared" si="26"/>
        <v>0.600677490234375</v>
      </c>
      <c r="J38" s="9">
        <f t="shared" si="26"/>
        <v>0.46283116599999996</v>
      </c>
      <c r="K38" s="9">
        <f t="shared" si="26"/>
        <v>0.37717827566935946</v>
      </c>
      <c r="L38" s="9">
        <f t="shared" si="26"/>
        <v>0.2317870079999999</v>
      </c>
      <c r="M38" s="9">
        <f t="shared" si="26"/>
        <v>0.08984375000000003</v>
      </c>
      <c r="N38" s="7">
        <f aca="true" t="shared" si="27" ref="N38:N45">IF(N37="","",IF(N37&gt;0,N37-1,""))</f>
        <v>7</v>
      </c>
      <c r="O38" s="21"/>
    </row>
    <row r="39" spans="1:15" ht="15">
      <c r="A39" s="26"/>
      <c r="B39" s="3">
        <f t="shared" si="25"/>
        <v>3</v>
      </c>
      <c r="C39" s="9">
        <f aca="true" t="shared" si="28" ref="C39:M39">IF(B39&lt;&gt;"",BINOMDIST($B39,$A$36,C$35,$G$3),"")</f>
        <v>0.9999813999535647</v>
      </c>
      <c r="D39" s="9">
        <f t="shared" si="28"/>
        <v>0.9999095903808308</v>
      </c>
      <c r="E39" s="9">
        <f t="shared" si="28"/>
        <v>0.9993574253046875</v>
      </c>
      <c r="F39" s="9">
        <f t="shared" si="28"/>
        <v>0.9916689059999999</v>
      </c>
      <c r="G39" s="9">
        <f t="shared" si="28"/>
        <v>0.9519785077859066</v>
      </c>
      <c r="H39" s="9">
        <f t="shared" si="28"/>
        <v>0.9143582720000001</v>
      </c>
      <c r="I39" s="9">
        <f t="shared" si="28"/>
        <v>0.8342742919921875</v>
      </c>
      <c r="J39" s="9">
        <f t="shared" si="28"/>
        <v>0.729659098</v>
      </c>
      <c r="K39" s="9">
        <f t="shared" si="28"/>
        <v>0.6503073718437232</v>
      </c>
      <c r="L39" s="9">
        <f t="shared" si="28"/>
        <v>0.48260966399999994</v>
      </c>
      <c r="M39" s="9">
        <f t="shared" si="28"/>
        <v>0.25390625</v>
      </c>
      <c r="N39" s="7">
        <f t="shared" si="27"/>
        <v>6</v>
      </c>
      <c r="O39" s="21"/>
    </row>
    <row r="40" spans="1:15" ht="15">
      <c r="A40" s="26"/>
      <c r="B40" s="3">
        <f t="shared" si="25"/>
        <v>4</v>
      </c>
      <c r="C40" s="9">
        <f aca="true" t="shared" si="29" ref="C40:M40">IF(B40&lt;&gt;"",BINOMDIST($B40,$A$36,C$35,$G$3),"")</f>
        <v>0.9999996229968282</v>
      </c>
      <c r="D40" s="9">
        <f t="shared" si="29"/>
        <v>0.9999972327754937</v>
      </c>
      <c r="E40" s="9">
        <f t="shared" si="29"/>
        <v>0.9999667777929688</v>
      </c>
      <c r="F40" s="9">
        <f t="shared" si="29"/>
        <v>0.99910908</v>
      </c>
      <c r="G40" s="9">
        <f t="shared" si="29"/>
        <v>0.9910499383986181</v>
      </c>
      <c r="H40" s="9">
        <f t="shared" si="29"/>
        <v>0.9804185599999999</v>
      </c>
      <c r="I40" s="9">
        <f t="shared" si="29"/>
        <v>0.9510726928710938</v>
      </c>
      <c r="J40" s="9">
        <f t="shared" si="29"/>
        <v>0.90119134</v>
      </c>
      <c r="K40" s="9">
        <f t="shared" si="29"/>
        <v>0.8551541939744959</v>
      </c>
      <c r="L40" s="9">
        <f t="shared" si="29"/>
        <v>0.7334323199999999</v>
      </c>
      <c r="M40" s="9">
        <f t="shared" si="29"/>
        <v>0.5</v>
      </c>
      <c r="N40" s="7">
        <f t="shared" si="27"/>
        <v>5</v>
      </c>
      <c r="O40" s="21"/>
    </row>
    <row r="41" spans="1:15" ht="15">
      <c r="A41" s="26"/>
      <c r="B41" s="3">
        <f t="shared" si="25"/>
        <v>5</v>
      </c>
      <c r="C41" s="9">
        <f aca="true" t="shared" si="30" ref="C41:M41">IF(B41&lt;&gt;"",BINOMDIST($B41,$A$36,C$35,$G$3),"")</f>
        <v>0.9999999948956703</v>
      </c>
      <c r="D41" s="9">
        <f t="shared" si="30"/>
        <v>0.9999999433650193</v>
      </c>
      <c r="E41" s="9">
        <f t="shared" si="30"/>
        <v>0.9999988489765625</v>
      </c>
      <c r="F41" s="9">
        <f t="shared" si="30"/>
        <v>0.999935766</v>
      </c>
      <c r="G41" s="9">
        <f t="shared" si="30"/>
        <v>0.9988642245211604</v>
      </c>
      <c r="H41" s="9">
        <f t="shared" si="30"/>
        <v>0.996933632</v>
      </c>
      <c r="I41" s="9">
        <f t="shared" si="30"/>
        <v>0.9900054931640625</v>
      </c>
      <c r="J41" s="9">
        <f t="shared" si="30"/>
        <v>0.974705158</v>
      </c>
      <c r="K41" s="9">
        <f t="shared" si="30"/>
        <v>0.9575776050398822</v>
      </c>
      <c r="L41" s="9">
        <f t="shared" si="30"/>
        <v>0.900647424</v>
      </c>
      <c r="M41" s="9">
        <f t="shared" si="30"/>
        <v>0.74609375</v>
      </c>
      <c r="N41" s="7">
        <f t="shared" si="27"/>
        <v>4</v>
      </c>
      <c r="O41" s="21"/>
    </row>
    <row r="42" spans="1:15" ht="15">
      <c r="A42" s="26"/>
      <c r="B42" s="3">
        <f t="shared" si="25"/>
        <v>6</v>
      </c>
      <c r="C42" s="9">
        <f aca="true" t="shared" si="31" ref="C42:M42">IF(B42&lt;&gt;"",BINOMDIST($B42,$A$36,C$35,$G$3),"")</f>
        <v>0.9999999999555185</v>
      </c>
      <c r="D42" s="9">
        <f t="shared" si="31"/>
        <v>0.9999999992534632</v>
      </c>
      <c r="E42" s="9">
        <f t="shared" si="31"/>
        <v>0.99999997428125</v>
      </c>
      <c r="F42" s="9">
        <f t="shared" si="31"/>
        <v>0.999997002</v>
      </c>
      <c r="G42" s="9">
        <f t="shared" si="31"/>
        <v>0.9999061293374993</v>
      </c>
      <c r="H42" s="9">
        <f t="shared" si="31"/>
        <v>0.999686144</v>
      </c>
      <c r="I42" s="9">
        <f t="shared" si="31"/>
        <v>0.9986572265625</v>
      </c>
      <c r="J42" s="9">
        <f t="shared" si="31"/>
        <v>0.9957091060000001</v>
      </c>
      <c r="K42" s="9">
        <f t="shared" si="31"/>
        <v>0.9917187420616775</v>
      </c>
      <c r="L42" s="9">
        <f t="shared" si="31"/>
        <v>0.974965248</v>
      </c>
      <c r="M42" s="9">
        <f t="shared" si="31"/>
        <v>0.91015625</v>
      </c>
      <c r="N42" s="7">
        <f t="shared" si="27"/>
        <v>3</v>
      </c>
      <c r="O42" s="21"/>
    </row>
    <row r="43" spans="1:15" ht="15">
      <c r="A43" s="26"/>
      <c r="B43" s="3">
        <f t="shared" si="25"/>
        <v>7</v>
      </c>
      <c r="C43" s="9">
        <f aca="true" t="shared" si="32" ref="C43:M43">IF(B43&lt;&gt;"",BINOMDIST($B43,$A$36,C$35,$G$3),"")</f>
        <v>0.9999999999997737</v>
      </c>
      <c r="D43" s="9">
        <f t="shared" si="32"/>
        <v>0.9999999999942526</v>
      </c>
      <c r="E43" s="9">
        <f t="shared" si="32"/>
        <v>0.9999999996640625</v>
      </c>
      <c r="F43" s="9">
        <f t="shared" si="32"/>
        <v>0.999999918</v>
      </c>
      <c r="G43" s="9">
        <f t="shared" si="32"/>
        <v>0.9999954354646141</v>
      </c>
      <c r="H43" s="9">
        <f t="shared" si="32"/>
        <v>0.999981056</v>
      </c>
      <c r="I43" s="9">
        <f t="shared" si="32"/>
        <v>0.9998931884765625</v>
      </c>
      <c r="J43" s="9">
        <f t="shared" si="32"/>
        <v>0.9995669739999999</v>
      </c>
      <c r="K43" s="9">
        <f t="shared" si="32"/>
        <v>0.9990346999949195</v>
      </c>
      <c r="L43" s="9">
        <f t="shared" si="32"/>
        <v>0.996198912</v>
      </c>
      <c r="M43" s="9">
        <f t="shared" si="32"/>
        <v>0.98046875</v>
      </c>
      <c r="N43" s="7">
        <f t="shared" si="27"/>
        <v>2</v>
      </c>
      <c r="O43" s="21"/>
    </row>
    <row r="44" spans="1:15" ht="15">
      <c r="A44" s="26"/>
      <c r="B44" s="3">
        <f t="shared" si="25"/>
        <v>8</v>
      </c>
      <c r="C44" s="9">
        <f aca="true" t="shared" si="33" ref="C44:M44">IF(B44&lt;&gt;"",BINOMDIST($B44,$A$36,C$35,$G$3),"")</f>
        <v>0.9999999999999996</v>
      </c>
      <c r="D44" s="9">
        <f t="shared" si="33"/>
        <v>0.9999999999999802</v>
      </c>
      <c r="E44" s="9">
        <f t="shared" si="33"/>
        <v>0.9999999999980469</v>
      </c>
      <c r="F44" s="9">
        <f t="shared" si="33"/>
        <v>0.9999999989999999</v>
      </c>
      <c r="G44" s="9">
        <f t="shared" si="33"/>
        <v>0.9999999007709699</v>
      </c>
      <c r="H44" s="9">
        <f t="shared" si="33"/>
        <v>0.999999488</v>
      </c>
      <c r="I44" s="9">
        <f t="shared" si="33"/>
        <v>0.9999961853027344</v>
      </c>
      <c r="J44" s="9">
        <f t="shared" si="33"/>
        <v>0.999980317</v>
      </c>
      <c r="K44" s="9">
        <f t="shared" si="33"/>
        <v>0.9999491947365747</v>
      </c>
      <c r="L44" s="9">
        <f t="shared" si="33"/>
        <v>0.999737856</v>
      </c>
      <c r="M44" s="9">
        <f t="shared" si="33"/>
        <v>0.998046875</v>
      </c>
      <c r="N44" s="7">
        <f t="shared" si="27"/>
        <v>1</v>
      </c>
      <c r="O44" s="21"/>
    </row>
    <row r="45" spans="1:15" ht="15">
      <c r="A45" s="26"/>
      <c r="B45" s="3">
        <f t="shared" si="25"/>
        <v>9</v>
      </c>
      <c r="C45" s="9">
        <f aca="true" t="shared" si="34" ref="C45:M45">IF(B45&lt;&gt;"",BINOMDIST($B45,$A$36,C$35,$G$3),"")</f>
        <v>1</v>
      </c>
      <c r="D45" s="9">
        <f t="shared" si="34"/>
        <v>1</v>
      </c>
      <c r="E45" s="9">
        <f t="shared" si="34"/>
        <v>1</v>
      </c>
      <c r="F45" s="9">
        <f t="shared" si="34"/>
        <v>1</v>
      </c>
      <c r="G45" s="9">
        <f t="shared" si="34"/>
        <v>1</v>
      </c>
      <c r="H45" s="9">
        <f t="shared" si="34"/>
        <v>1</v>
      </c>
      <c r="I45" s="9">
        <f t="shared" si="34"/>
        <v>1</v>
      </c>
      <c r="J45" s="9">
        <f t="shared" si="34"/>
        <v>1</v>
      </c>
      <c r="K45" s="9">
        <f t="shared" si="34"/>
        <v>1</v>
      </c>
      <c r="L45" s="9">
        <f t="shared" si="34"/>
        <v>1</v>
      </c>
      <c r="M45" s="9">
        <f t="shared" si="34"/>
        <v>1</v>
      </c>
      <c r="N45" s="7">
        <f t="shared" si="27"/>
        <v>0</v>
      </c>
      <c r="O45" s="21"/>
    </row>
    <row r="46" spans="3:15" ht="15">
      <c r="C46" s="5">
        <f>1-C35</f>
        <v>0.98</v>
      </c>
      <c r="D46" s="5">
        <f aca="true" t="shared" si="35" ref="D46:M46">1-D35</f>
        <v>0.97</v>
      </c>
      <c r="E46" s="5">
        <f t="shared" si="35"/>
        <v>0.95</v>
      </c>
      <c r="F46" s="5">
        <f t="shared" si="35"/>
        <v>0.9</v>
      </c>
      <c r="G46" s="5">
        <f t="shared" si="35"/>
        <v>0.8333333333333334</v>
      </c>
      <c r="H46" s="5">
        <f t="shared" si="35"/>
        <v>0.8</v>
      </c>
      <c r="I46" s="5">
        <f t="shared" si="35"/>
        <v>0.75</v>
      </c>
      <c r="J46" s="5">
        <f t="shared" si="35"/>
        <v>0.7</v>
      </c>
      <c r="K46" s="5">
        <f t="shared" si="35"/>
        <v>0.6666666666666667</v>
      </c>
      <c r="L46" s="5">
        <f t="shared" si="35"/>
        <v>0.6</v>
      </c>
      <c r="M46" s="5">
        <f t="shared" si="35"/>
        <v>0.5</v>
      </c>
      <c r="N46" s="5" t="s">
        <v>1</v>
      </c>
      <c r="O46" s="5" t="s">
        <v>0</v>
      </c>
    </row>
    <row r="47" spans="3:13" ht="15">
      <c r="C47" s="13" t="s">
        <v>3</v>
      </c>
      <c r="D47" s="13"/>
      <c r="E47" s="13"/>
      <c r="F47" s="13"/>
      <c r="G47" s="13"/>
      <c r="H47" s="13"/>
      <c r="I47" s="13"/>
      <c r="J47" s="13"/>
      <c r="K47" s="13"/>
      <c r="L47" s="13"/>
      <c r="M47" s="13"/>
    </row>
  </sheetData>
  <sheetProtection/>
  <mergeCells count="15">
    <mergeCell ref="A1:O1"/>
    <mergeCell ref="A5:O5"/>
    <mergeCell ref="C7:M7"/>
    <mergeCell ref="C18:M18"/>
    <mergeCell ref="A9:A16"/>
    <mergeCell ref="O9:O16"/>
    <mergeCell ref="L6:O6"/>
    <mergeCell ref="C47:M47"/>
    <mergeCell ref="C20:M20"/>
    <mergeCell ref="A22:A30"/>
    <mergeCell ref="O22:O30"/>
    <mergeCell ref="C32:M32"/>
    <mergeCell ref="C34:M34"/>
    <mergeCell ref="A36:A45"/>
    <mergeCell ref="O36:O45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L6" sqref="L6:O6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7" ht="15">
      <c r="A3" t="s">
        <v>5</v>
      </c>
      <c r="G3" s="1">
        <v>1</v>
      </c>
    </row>
    <row r="5" spans="1:15" ht="13.5" customHeight="1">
      <c r="A5" s="27" t="str">
        <f>IF($G$3=0,"Binomialverteilung B (n, p , k)","kumulierte Binomialverteilung F (n, p , k)")</f>
        <v>kumulierte Binomialverteilung F (n, p , k)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2" t="s">
        <v>6</v>
      </c>
      <c r="M6" s="32"/>
      <c r="N6" s="32"/>
      <c r="O6" s="32"/>
    </row>
    <row r="7" spans="1:13" ht="13.5" customHeight="1">
      <c r="A7" s="2"/>
      <c r="B7" s="2"/>
      <c r="C7" s="28" t="s">
        <v>2</v>
      </c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3.5" customHeight="1">
      <c r="A8" s="4" t="s">
        <v>0</v>
      </c>
      <c r="B8" s="4" t="s">
        <v>1</v>
      </c>
      <c r="C8" s="4">
        <v>0.02</v>
      </c>
      <c r="D8" s="4">
        <v>0.03</v>
      </c>
      <c r="E8" s="4">
        <v>0.05</v>
      </c>
      <c r="F8" s="4">
        <v>0.1</v>
      </c>
      <c r="G8" s="4">
        <f>1/6</f>
        <v>0.16666666666666666</v>
      </c>
      <c r="H8" s="4">
        <v>0.2</v>
      </c>
      <c r="I8" s="4">
        <v>0.25</v>
      </c>
      <c r="J8" s="4">
        <v>0.3</v>
      </c>
      <c r="K8" s="4">
        <f>1/3</f>
        <v>0.3333333333333333</v>
      </c>
      <c r="L8" s="4">
        <v>0.4</v>
      </c>
      <c r="M8" s="4">
        <v>0.5</v>
      </c>
    </row>
    <row r="9" spans="1:15" ht="13.5" customHeight="1">
      <c r="A9" s="26">
        <v>5</v>
      </c>
      <c r="B9" s="3">
        <v>0</v>
      </c>
      <c r="C9" s="9">
        <f>IF(B9&lt;&gt;"",BINOMDIST($B9,$A$9,C$8,$G$3),"")</f>
        <v>0.9039207968</v>
      </c>
      <c r="D9" s="9">
        <f aca="true" t="shared" si="0" ref="D9:M9">IF(C9&lt;&gt;"",BINOMDIST($B9,$A$9,D$8,$G$3),"")</f>
        <v>0.8587340257</v>
      </c>
      <c r="E9" s="9">
        <f t="shared" si="0"/>
        <v>0.7737809375</v>
      </c>
      <c r="F9" s="9">
        <f t="shared" si="0"/>
        <v>0.59049</v>
      </c>
      <c r="G9" s="9">
        <f t="shared" si="0"/>
        <v>0.4018775720164609</v>
      </c>
      <c r="H9" s="9">
        <f t="shared" si="0"/>
        <v>0.32768</v>
      </c>
      <c r="I9" s="9">
        <f t="shared" si="0"/>
        <v>0.23730468750000006</v>
      </c>
      <c r="J9" s="9">
        <f t="shared" si="0"/>
        <v>0.16806999999999997</v>
      </c>
      <c r="K9" s="9">
        <f t="shared" si="0"/>
        <v>0.13168724279835395</v>
      </c>
      <c r="L9" s="9">
        <f t="shared" si="0"/>
        <v>0.07776</v>
      </c>
      <c r="M9" s="9">
        <f t="shared" si="0"/>
        <v>0.03125</v>
      </c>
      <c r="N9" s="7">
        <f>O9</f>
        <v>5</v>
      </c>
      <c r="O9" s="31">
        <f>A9</f>
        <v>5</v>
      </c>
    </row>
    <row r="10" spans="1:15" ht="13.5" customHeight="1">
      <c r="A10" s="26"/>
      <c r="B10" s="3">
        <f>IF(B9="","",IF(B9+1&lt;=$A$9,B9+1,""))</f>
        <v>1</v>
      </c>
      <c r="C10" s="9">
        <f aca="true" t="shared" si="1" ref="C10:M10">IF(B10&lt;&gt;"",BINOMDIST($B10,$A$9,C$8,$G$3),"")</f>
        <v>0.9961576128</v>
      </c>
      <c r="D10" s="9">
        <f t="shared" si="1"/>
        <v>0.9915279472</v>
      </c>
      <c r="E10" s="9">
        <f t="shared" si="1"/>
        <v>0.9774075</v>
      </c>
      <c r="F10" s="9">
        <f t="shared" si="1"/>
        <v>0.9185399999999999</v>
      </c>
      <c r="G10" s="9">
        <f t="shared" si="1"/>
        <v>0.8037551440329218</v>
      </c>
      <c r="H10" s="9">
        <f t="shared" si="1"/>
        <v>0.7372799999999999</v>
      </c>
      <c r="I10" s="9">
        <f t="shared" si="1"/>
        <v>0.6328125</v>
      </c>
      <c r="J10" s="9">
        <f t="shared" si="1"/>
        <v>0.5282200000000001</v>
      </c>
      <c r="K10" s="9">
        <f t="shared" si="1"/>
        <v>0.4609053497942388</v>
      </c>
      <c r="L10" s="9">
        <f t="shared" si="1"/>
        <v>0.3369599999999999</v>
      </c>
      <c r="M10" s="9">
        <f t="shared" si="1"/>
        <v>0.18750000000000003</v>
      </c>
      <c r="N10" s="7">
        <f>IF(N9="","",IF(N9&gt;0,N9-1,""))</f>
        <v>4</v>
      </c>
      <c r="O10" s="31"/>
    </row>
    <row r="11" spans="1:15" ht="13.5" customHeight="1">
      <c r="A11" s="26"/>
      <c r="B11" s="3">
        <f>IF(B10="","",IF(B10+1&lt;=$A$9,B10+1,""))</f>
        <v>2</v>
      </c>
      <c r="C11" s="9">
        <f aca="true" t="shared" si="2" ref="C11:M11">IF(B11&lt;&gt;"",BINOMDIST($B11,$A$9,C$8,$G$3),"")</f>
        <v>0.9999223808</v>
      </c>
      <c r="D11" s="9">
        <f t="shared" si="2"/>
        <v>0.9997420042</v>
      </c>
      <c r="E11" s="9">
        <f t="shared" si="2"/>
        <v>0.998841875</v>
      </c>
      <c r="F11" s="9">
        <f t="shared" si="2"/>
        <v>0.99144</v>
      </c>
      <c r="G11" s="9">
        <f t="shared" si="2"/>
        <v>0.9645061728395061</v>
      </c>
      <c r="H11" s="9">
        <f t="shared" si="2"/>
        <v>0.94208</v>
      </c>
      <c r="I11" s="9">
        <f t="shared" si="2"/>
        <v>0.896484375</v>
      </c>
      <c r="J11" s="9">
        <f t="shared" si="2"/>
        <v>0.83692</v>
      </c>
      <c r="K11" s="9">
        <f t="shared" si="2"/>
        <v>0.7901234567901235</v>
      </c>
      <c r="L11" s="9">
        <f t="shared" si="2"/>
        <v>0.68256</v>
      </c>
      <c r="M11" s="9">
        <f t="shared" si="2"/>
        <v>0.4999999999999999</v>
      </c>
      <c r="N11" s="7">
        <f>IF(N10="","",IF(N10&gt;0,N10-1,""))</f>
        <v>3</v>
      </c>
      <c r="O11" s="31"/>
    </row>
    <row r="12" spans="1:15" ht="13.5" customHeight="1">
      <c r="A12" s="26"/>
      <c r="B12" s="3">
        <f>IF(B11="","",IF(B11+1&lt;=$A$9,B11+1,""))</f>
        <v>3</v>
      </c>
      <c r="C12" s="9">
        <f aca="true" t="shared" si="3" ref="C12:M12">IF(B12&lt;&gt;"",BINOMDIST($B12,$A$9,C$8,$G$3),"")</f>
        <v>0.9999992127999999</v>
      </c>
      <c r="D12" s="9">
        <f t="shared" si="3"/>
        <v>0.9999960472</v>
      </c>
      <c r="E12" s="9">
        <f t="shared" si="3"/>
        <v>0.99997</v>
      </c>
      <c r="F12" s="9">
        <f t="shared" si="3"/>
        <v>0.99954</v>
      </c>
      <c r="G12" s="9">
        <f t="shared" si="3"/>
        <v>0.9966563786008231</v>
      </c>
      <c r="H12" s="9">
        <f t="shared" si="3"/>
        <v>0.9932799999999999</v>
      </c>
      <c r="I12" s="9">
        <f t="shared" si="3"/>
        <v>0.984375</v>
      </c>
      <c r="J12" s="9">
        <f t="shared" si="3"/>
        <v>0.96922</v>
      </c>
      <c r="K12" s="9">
        <f t="shared" si="3"/>
        <v>0.9547325102880659</v>
      </c>
      <c r="L12" s="9">
        <f t="shared" si="3"/>
        <v>0.91296</v>
      </c>
      <c r="M12" s="9">
        <f t="shared" si="3"/>
        <v>0.8125</v>
      </c>
      <c r="N12" s="7">
        <f>IF(N11="","",IF(N11&gt;0,N11-1,""))</f>
        <v>2</v>
      </c>
      <c r="O12" s="31"/>
    </row>
    <row r="13" spans="1:15" ht="13.5" customHeight="1">
      <c r="A13" s="26"/>
      <c r="B13" s="3">
        <f>IF(B12="","",IF(B12+1&lt;=$A$9,B12+1,""))</f>
        <v>4</v>
      </c>
      <c r="C13" s="9">
        <f aca="true" t="shared" si="4" ref="C13:M13">IF(B13&lt;&gt;"",BINOMDIST($B13,$A$9,C$8,$G$3),"")</f>
        <v>0.9999999968</v>
      </c>
      <c r="D13" s="9">
        <f t="shared" si="4"/>
        <v>0.9999999757</v>
      </c>
      <c r="E13" s="9">
        <f t="shared" si="4"/>
        <v>0.9999996875</v>
      </c>
      <c r="F13" s="9">
        <f t="shared" si="4"/>
        <v>0.9999899999999999</v>
      </c>
      <c r="G13" s="9">
        <f t="shared" si="4"/>
        <v>0.9998713991769548</v>
      </c>
      <c r="H13" s="9">
        <f t="shared" si="4"/>
        <v>0.99968</v>
      </c>
      <c r="I13" s="9">
        <f t="shared" si="4"/>
        <v>0.9990234375</v>
      </c>
      <c r="J13" s="9">
        <f t="shared" si="4"/>
        <v>0.9975700000000001</v>
      </c>
      <c r="K13" s="9">
        <f t="shared" si="4"/>
        <v>0.9958847736625515</v>
      </c>
      <c r="L13" s="9">
        <f t="shared" si="4"/>
        <v>0.98976</v>
      </c>
      <c r="M13" s="9">
        <f t="shared" si="4"/>
        <v>0.96875</v>
      </c>
      <c r="N13" s="7">
        <f>IF(N12="","",IF(N12&gt;0,N12-1,""))</f>
        <v>1</v>
      </c>
      <c r="O13" s="31"/>
    </row>
    <row r="14" spans="1:15" ht="13.5" customHeight="1">
      <c r="A14" s="26"/>
      <c r="B14" s="3">
        <f>IF(B13="","",IF(B13+1&lt;=$A$9,B13+1,""))</f>
        <v>5</v>
      </c>
      <c r="C14" s="9">
        <f aca="true" t="shared" si="5" ref="C14:M14">IF(B14&lt;&gt;"",BINOMDIST($B14,$A$9,C$8,$G$3),"")</f>
        <v>1</v>
      </c>
      <c r="D14" s="9">
        <f t="shared" si="5"/>
        <v>1</v>
      </c>
      <c r="E14" s="9">
        <f t="shared" si="5"/>
        <v>1</v>
      </c>
      <c r="F14" s="9">
        <f t="shared" si="5"/>
        <v>1</v>
      </c>
      <c r="G14" s="9">
        <f t="shared" si="5"/>
        <v>1</v>
      </c>
      <c r="H14" s="9">
        <f t="shared" si="5"/>
        <v>1</v>
      </c>
      <c r="I14" s="9">
        <f t="shared" si="5"/>
        <v>1</v>
      </c>
      <c r="J14" s="9">
        <f t="shared" si="5"/>
        <v>1</v>
      </c>
      <c r="K14" s="9">
        <f t="shared" si="5"/>
        <v>1</v>
      </c>
      <c r="L14" s="9">
        <f t="shared" si="5"/>
        <v>1</v>
      </c>
      <c r="M14" s="9">
        <f t="shared" si="5"/>
        <v>1</v>
      </c>
      <c r="N14" s="7">
        <f>IF(N13="","",IF(N13&gt;0,N13-1,""))</f>
        <v>0</v>
      </c>
      <c r="O14" s="31"/>
    </row>
    <row r="15" spans="1:15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3" ht="13.5" customHeight="1">
      <c r="A16" s="2"/>
      <c r="B16" s="2"/>
      <c r="C16" s="28" t="s">
        <v>2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3.5" customHeight="1">
      <c r="A17" s="4" t="s">
        <v>0</v>
      </c>
      <c r="B17" s="4" t="s">
        <v>1</v>
      </c>
      <c r="C17" s="4">
        <v>0.02</v>
      </c>
      <c r="D17" s="4">
        <v>0.03</v>
      </c>
      <c r="E17" s="4">
        <v>0.05</v>
      </c>
      <c r="F17" s="4">
        <v>0.1</v>
      </c>
      <c r="G17" s="4">
        <f>1/6</f>
        <v>0.16666666666666666</v>
      </c>
      <c r="H17" s="4">
        <v>0.2</v>
      </c>
      <c r="I17" s="4">
        <v>0.25</v>
      </c>
      <c r="J17" s="4">
        <v>0.3</v>
      </c>
      <c r="K17" s="4">
        <f>1/3</f>
        <v>0.3333333333333333</v>
      </c>
      <c r="L17" s="4">
        <v>0.4</v>
      </c>
      <c r="M17" s="4">
        <v>0.5</v>
      </c>
    </row>
    <row r="18" spans="1:15" ht="13.5" customHeight="1">
      <c r="A18" s="26">
        <v>10</v>
      </c>
      <c r="B18" s="3">
        <v>0</v>
      </c>
      <c r="C18" s="9">
        <f aca="true" t="shared" si="6" ref="C18:M18">IF(B18&lt;&gt;"",BINOMDIST($B18,$A$18,C$17,$G$3),"")</f>
        <v>0.8170728068875469</v>
      </c>
      <c r="D18" s="9">
        <f t="shared" si="6"/>
        <v>0.7374241268949283</v>
      </c>
      <c r="E18" s="9">
        <f t="shared" si="6"/>
        <v>0.5987369392383789</v>
      </c>
      <c r="F18" s="9">
        <f t="shared" si="6"/>
        <v>0.34867844009999993</v>
      </c>
      <c r="G18" s="9">
        <f t="shared" si="6"/>
        <v>0.1615055828898457</v>
      </c>
      <c r="H18" s="9">
        <f t="shared" si="6"/>
        <v>0.1073741824</v>
      </c>
      <c r="I18" s="9">
        <f t="shared" si="6"/>
        <v>0.056313514709472684</v>
      </c>
      <c r="J18" s="9">
        <f t="shared" si="6"/>
        <v>0.028247524899999994</v>
      </c>
      <c r="K18" s="9">
        <f t="shared" si="6"/>
        <v>0.01734152991583262</v>
      </c>
      <c r="L18" s="9">
        <f t="shared" si="6"/>
        <v>0.0060466176</v>
      </c>
      <c r="M18" s="9">
        <f t="shared" si="6"/>
        <v>0.0009765625</v>
      </c>
      <c r="N18" s="7">
        <f>O18</f>
        <v>10</v>
      </c>
      <c r="O18" s="20">
        <f>A18</f>
        <v>10</v>
      </c>
    </row>
    <row r="19" spans="1:15" ht="13.5" customHeight="1">
      <c r="A19" s="26"/>
      <c r="B19" s="3">
        <f aca="true" t="shared" si="7" ref="B19:B28">IF(B18="","",IF(B18+1&lt;=$A$18,B18+1,""))</f>
        <v>1</v>
      </c>
      <c r="C19" s="9">
        <f aca="true" t="shared" si="8" ref="C19:M19">IF(B19&lt;&gt;"",BINOMDIST($B19,$A$18,C$17,$G$3),"")</f>
        <v>0.9838223593135769</v>
      </c>
      <c r="D19" s="9">
        <f t="shared" si="8"/>
        <v>0.9654934444912978</v>
      </c>
      <c r="E19" s="9">
        <f t="shared" si="8"/>
        <v>0.9138616441006836</v>
      </c>
      <c r="F19" s="9">
        <f t="shared" si="8"/>
        <v>0.7360989291</v>
      </c>
      <c r="G19" s="9">
        <f t="shared" si="8"/>
        <v>0.4845167486695373</v>
      </c>
      <c r="H19" s="9">
        <f t="shared" si="8"/>
        <v>0.3758096384000002</v>
      </c>
      <c r="I19" s="9">
        <f t="shared" si="8"/>
        <v>0.2440252304077149</v>
      </c>
      <c r="J19" s="9">
        <f t="shared" si="8"/>
        <v>0.1493083459</v>
      </c>
      <c r="K19" s="9">
        <f t="shared" si="8"/>
        <v>0.10404917949499576</v>
      </c>
      <c r="L19" s="9">
        <f t="shared" si="8"/>
        <v>0.046357401599999994</v>
      </c>
      <c r="M19" s="9">
        <f t="shared" si="8"/>
        <v>0.010742187500000003</v>
      </c>
      <c r="N19" s="7">
        <f>IF(N18="","",IF(N18&gt;0,N18-1,""))</f>
        <v>9</v>
      </c>
      <c r="O19" s="21"/>
    </row>
    <row r="20" spans="1:15" ht="13.5" customHeight="1">
      <c r="A20" s="26"/>
      <c r="B20" s="3">
        <f t="shared" si="7"/>
        <v>2</v>
      </c>
      <c r="C20" s="9">
        <f aca="true" t="shared" si="9" ref="C20:M20">IF(B20&lt;&gt;"",BINOMDIST($B20,$A$18,C$17,$G$3),"")</f>
        <v>0.9991360937200491</v>
      </c>
      <c r="D20" s="9">
        <f t="shared" si="9"/>
        <v>0.9972350505485246</v>
      </c>
      <c r="E20" s="9">
        <f t="shared" si="9"/>
        <v>0.988496442620703</v>
      </c>
      <c r="F20" s="9">
        <f t="shared" si="9"/>
        <v>0.9298091736</v>
      </c>
      <c r="G20" s="9">
        <f t="shared" si="9"/>
        <v>0.7752267978712595</v>
      </c>
      <c r="H20" s="9">
        <f t="shared" si="9"/>
        <v>0.6777995264</v>
      </c>
      <c r="I20" s="9">
        <f t="shared" si="9"/>
        <v>0.525592803955078</v>
      </c>
      <c r="J20" s="9">
        <f t="shared" si="9"/>
        <v>0.3827827863999998</v>
      </c>
      <c r="K20" s="9">
        <f t="shared" si="9"/>
        <v>0.2991413910481126</v>
      </c>
      <c r="L20" s="9">
        <f t="shared" si="9"/>
        <v>0.16728975359999987</v>
      </c>
      <c r="M20" s="9">
        <f t="shared" si="9"/>
        <v>0.0546875</v>
      </c>
      <c r="N20" s="7">
        <f>IF(N19="","",IF(N19&gt;0,N19-1,""))</f>
        <v>8</v>
      </c>
      <c r="O20" s="21"/>
    </row>
    <row r="21" spans="1:15" ht="13.5" customHeight="1">
      <c r="A21" s="26"/>
      <c r="B21" s="3">
        <f t="shared" si="7"/>
        <v>3</v>
      </c>
      <c r="C21" s="9">
        <f aca="true" t="shared" si="10" ref="C21:M21">IF(B21&lt;&gt;"",BINOMDIST($B21,$A$18,C$17,$G$3),"")</f>
        <v>0.9999694942319659</v>
      </c>
      <c r="D21" s="9">
        <f t="shared" si="10"/>
        <v>0.9998529149656155</v>
      </c>
      <c r="E21" s="9">
        <f t="shared" si="10"/>
        <v>0.9989715020621094</v>
      </c>
      <c r="F21" s="9">
        <f t="shared" si="10"/>
        <v>0.9872048016</v>
      </c>
      <c r="G21" s="9">
        <f t="shared" si="10"/>
        <v>0.9302721574455113</v>
      </c>
      <c r="H21" s="9">
        <f t="shared" si="10"/>
        <v>0.8791261184</v>
      </c>
      <c r="I21" s="9">
        <f t="shared" si="10"/>
        <v>0.7758750915527344</v>
      </c>
      <c r="J21" s="9">
        <f t="shared" si="10"/>
        <v>0.6496107184</v>
      </c>
      <c r="K21" s="9">
        <f t="shared" si="10"/>
        <v>0.5592643397856021</v>
      </c>
      <c r="L21" s="9">
        <f t="shared" si="10"/>
        <v>0.3822806015999999</v>
      </c>
      <c r="M21" s="9">
        <f t="shared" si="10"/>
        <v>0.17187500000000006</v>
      </c>
      <c r="N21" s="7">
        <f aca="true" t="shared" si="11" ref="N21:N28">IF(N20="","",IF(N20&gt;0,N20-1,""))</f>
        <v>7</v>
      </c>
      <c r="O21" s="21"/>
    </row>
    <row r="22" spans="1:15" ht="13.5" customHeight="1">
      <c r="A22" s="26"/>
      <c r="B22" s="3">
        <f t="shared" si="7"/>
        <v>4</v>
      </c>
      <c r="C22" s="9">
        <f aca="true" t="shared" si="12" ref="C22:M22">IF(B22&lt;&gt;"",BINOMDIST($B22,$A$18,C$17,$G$3),"")</f>
        <v>0.9999992585359629</v>
      </c>
      <c r="D22" s="9">
        <f t="shared" si="12"/>
        <v>0.9999946035036538</v>
      </c>
      <c r="E22" s="9">
        <f t="shared" si="12"/>
        <v>0.9999363101685547</v>
      </c>
      <c r="F22" s="9">
        <f t="shared" si="12"/>
        <v>0.9983650626</v>
      </c>
      <c r="G22" s="9">
        <f t="shared" si="12"/>
        <v>0.9845380332964995</v>
      </c>
      <c r="H22" s="9">
        <f t="shared" si="12"/>
        <v>0.9672065024000001</v>
      </c>
      <c r="I22" s="9">
        <f t="shared" si="12"/>
        <v>0.9218730926513672</v>
      </c>
      <c r="J22" s="9">
        <f t="shared" si="12"/>
        <v>0.8497316674</v>
      </c>
      <c r="K22" s="9">
        <f t="shared" si="12"/>
        <v>0.786871919930905</v>
      </c>
      <c r="L22" s="9">
        <f t="shared" si="12"/>
        <v>0.6331032576</v>
      </c>
      <c r="M22" s="9">
        <f t="shared" si="12"/>
        <v>0.376953125</v>
      </c>
      <c r="N22" s="7">
        <f t="shared" si="11"/>
        <v>6</v>
      </c>
      <c r="O22" s="21"/>
    </row>
    <row r="23" spans="1:15" ht="13.5" customHeight="1">
      <c r="A23" s="26"/>
      <c r="B23" s="3">
        <f t="shared" si="7"/>
        <v>5</v>
      </c>
      <c r="C23" s="9">
        <f aca="true" t="shared" si="13" ref="C23:M23">IF(B23&lt;&gt;"",BINOMDIST($B23,$A$18,C$17,$G$3),"")</f>
        <v>0.9999999874576935</v>
      </c>
      <c r="D23" s="9">
        <f t="shared" si="13"/>
        <v>0.9999998620473336</v>
      </c>
      <c r="E23" s="9">
        <f t="shared" si="13"/>
        <v>0.9999972454173829</v>
      </c>
      <c r="F23" s="9">
        <f t="shared" si="13"/>
        <v>0.9998530974</v>
      </c>
      <c r="G23" s="9">
        <f t="shared" si="13"/>
        <v>0.9975618435007367</v>
      </c>
      <c r="H23" s="9">
        <f t="shared" si="13"/>
        <v>0.9936306176</v>
      </c>
      <c r="I23" s="9">
        <f t="shared" si="13"/>
        <v>0.9802722930908203</v>
      </c>
      <c r="J23" s="9">
        <f t="shared" si="13"/>
        <v>0.9526510126000001</v>
      </c>
      <c r="K23" s="9">
        <f t="shared" si="13"/>
        <v>0.9234364680180868</v>
      </c>
      <c r="L23" s="9">
        <f t="shared" si="13"/>
        <v>0.8337613824</v>
      </c>
      <c r="M23" s="9">
        <f t="shared" si="13"/>
        <v>0.623046875</v>
      </c>
      <c r="N23" s="7">
        <f t="shared" si="11"/>
        <v>5</v>
      </c>
      <c r="O23" s="21"/>
    </row>
    <row r="24" spans="1:15" ht="13.5" customHeight="1">
      <c r="A24" s="26"/>
      <c r="B24" s="3">
        <f t="shared" si="7"/>
        <v>6</v>
      </c>
      <c r="C24" s="9">
        <f aca="true" t="shared" si="14" ref="C24:M24">IF(B24&lt;&gt;"",BINOMDIST($B24,$A$18,C$17,$G$3),"")</f>
        <v>0.9999999998543214</v>
      </c>
      <c r="D24" s="9">
        <f t="shared" si="14"/>
        <v>0.9999999975768099</v>
      </c>
      <c r="E24" s="9">
        <f t="shared" si="14"/>
        <v>0.9999999180160156</v>
      </c>
      <c r="F24" s="9">
        <f t="shared" si="14"/>
        <v>0.9999908784</v>
      </c>
      <c r="G24" s="9">
        <f t="shared" si="14"/>
        <v>0.9997324785347762</v>
      </c>
      <c r="H24" s="9">
        <f t="shared" si="14"/>
        <v>0.9991356416</v>
      </c>
      <c r="I24" s="9">
        <f t="shared" si="14"/>
        <v>0.9964942932128906</v>
      </c>
      <c r="J24" s="9">
        <f t="shared" si="14"/>
        <v>0.9894079216</v>
      </c>
      <c r="K24" s="9">
        <f t="shared" si="14"/>
        <v>0.9803383630544125</v>
      </c>
      <c r="L24" s="9">
        <f t="shared" si="14"/>
        <v>0.9452381184</v>
      </c>
      <c r="M24" s="9">
        <f t="shared" si="14"/>
        <v>0.828125</v>
      </c>
      <c r="N24" s="7">
        <f t="shared" si="11"/>
        <v>4</v>
      </c>
      <c r="O24" s="21"/>
    </row>
    <row r="25" spans="1:15" ht="13.5" customHeight="1">
      <c r="A25" s="26"/>
      <c r="B25" s="3">
        <f t="shared" si="7"/>
        <v>7</v>
      </c>
      <c r="C25" s="9">
        <f aca="true" t="shared" si="15" ref="C25:M25">IF(B25&lt;&gt;"",BINOMDIST($B25,$A$18,C$17,$G$3),"")</f>
        <v>0.9999999999988887</v>
      </c>
      <c r="D25" s="9">
        <f t="shared" si="15"/>
        <v>0.9999999999720288</v>
      </c>
      <c r="E25" s="9">
        <f t="shared" si="15"/>
        <v>0.9999999983949219</v>
      </c>
      <c r="F25" s="9">
        <f t="shared" si="15"/>
        <v>0.9999996264</v>
      </c>
      <c r="G25" s="9">
        <f t="shared" si="15"/>
        <v>0.999980551110095</v>
      </c>
      <c r="H25" s="9">
        <f t="shared" si="15"/>
        <v>0.9999220736000001</v>
      </c>
      <c r="I25" s="9">
        <f t="shared" si="15"/>
        <v>0.9995841979980469</v>
      </c>
      <c r="J25" s="9">
        <f t="shared" si="15"/>
        <v>0.9984096136</v>
      </c>
      <c r="K25" s="9">
        <f t="shared" si="15"/>
        <v>0.9965960473505056</v>
      </c>
      <c r="L25" s="9">
        <f t="shared" si="15"/>
        <v>0.9877054464</v>
      </c>
      <c r="M25" s="9">
        <f t="shared" si="15"/>
        <v>0.9453125</v>
      </c>
      <c r="N25" s="7">
        <f t="shared" si="11"/>
        <v>3</v>
      </c>
      <c r="O25" s="21"/>
    </row>
    <row r="26" spans="1:15" ht="13.5" customHeight="1">
      <c r="A26" s="26"/>
      <c r="B26" s="3">
        <f t="shared" si="7"/>
        <v>8</v>
      </c>
      <c r="C26" s="9">
        <f aca="true" t="shared" si="16" ref="C26:M26">IF(B26&lt;&gt;"",BINOMDIST($B26,$A$18,C$17,$G$3),"")</f>
        <v>0.9999999999999949</v>
      </c>
      <c r="D26" s="9">
        <f t="shared" si="16"/>
        <v>0.9999999999998085</v>
      </c>
      <c r="E26" s="9">
        <f t="shared" si="16"/>
        <v>0.9999999999813476</v>
      </c>
      <c r="F26" s="9">
        <f t="shared" si="16"/>
        <v>0.9999999909</v>
      </c>
      <c r="G26" s="9">
        <f t="shared" si="16"/>
        <v>0.9999991565532439</v>
      </c>
      <c r="H26" s="9">
        <f t="shared" si="16"/>
        <v>0.9999958016</v>
      </c>
      <c r="I26" s="9">
        <f t="shared" si="16"/>
        <v>0.9999704360961914</v>
      </c>
      <c r="J26" s="9">
        <f t="shared" si="16"/>
        <v>0.9998563141</v>
      </c>
      <c r="K26" s="9">
        <f t="shared" si="16"/>
        <v>0.999644363156023</v>
      </c>
      <c r="L26" s="9">
        <f t="shared" si="16"/>
        <v>0.9983222784</v>
      </c>
      <c r="M26" s="9">
        <f t="shared" si="16"/>
        <v>0.9892578125</v>
      </c>
      <c r="N26" s="7">
        <f t="shared" si="11"/>
        <v>2</v>
      </c>
      <c r="O26" s="21"/>
    </row>
    <row r="27" spans="1:15" ht="13.5" customHeight="1">
      <c r="A27" s="26"/>
      <c r="B27" s="3">
        <f t="shared" si="7"/>
        <v>9</v>
      </c>
      <c r="C27" s="9">
        <f aca="true" t="shared" si="17" ref="C27:M27">IF(B27&lt;&gt;"",BINOMDIST($B27,$A$18,C$17,$G$3),"")</f>
        <v>1</v>
      </c>
      <c r="D27" s="9">
        <f t="shared" si="17"/>
        <v>0.9999999999999993</v>
      </c>
      <c r="E27" s="9">
        <f t="shared" si="17"/>
        <v>0.9999999999999023</v>
      </c>
      <c r="F27" s="9">
        <f t="shared" si="17"/>
        <v>0.9999999999</v>
      </c>
      <c r="G27" s="9">
        <f t="shared" si="17"/>
        <v>0.9999999834618283</v>
      </c>
      <c r="H27" s="9">
        <f t="shared" si="17"/>
        <v>0.9999998976</v>
      </c>
      <c r="I27" s="9">
        <f t="shared" si="17"/>
        <v>0.9999990463256836</v>
      </c>
      <c r="J27" s="9">
        <f t="shared" si="17"/>
        <v>0.9999940950999999</v>
      </c>
      <c r="K27" s="9">
        <f t="shared" si="17"/>
        <v>0.9999830649121916</v>
      </c>
      <c r="L27" s="9">
        <f t="shared" si="17"/>
        <v>0.9998951424</v>
      </c>
      <c r="M27" s="9">
        <f t="shared" si="17"/>
        <v>0.9990234375</v>
      </c>
      <c r="N27" s="7">
        <f t="shared" si="11"/>
        <v>1</v>
      </c>
      <c r="O27" s="21"/>
    </row>
    <row r="28" spans="1:15" ht="13.5" customHeight="1">
      <c r="A28" s="26"/>
      <c r="B28" s="3">
        <f t="shared" si="7"/>
        <v>10</v>
      </c>
      <c r="C28" s="9">
        <f aca="true" t="shared" si="18" ref="C28:M28">IF(B28&lt;&gt;"",BINOMDIST($B28,$A$18,C$17,$G$3),"")</f>
        <v>1</v>
      </c>
      <c r="D28" s="9">
        <f t="shared" si="18"/>
        <v>1</v>
      </c>
      <c r="E28" s="9">
        <f t="shared" si="18"/>
        <v>1</v>
      </c>
      <c r="F28" s="9">
        <f t="shared" si="18"/>
        <v>1</v>
      </c>
      <c r="G28" s="9">
        <f t="shared" si="18"/>
        <v>1</v>
      </c>
      <c r="H28" s="9">
        <f t="shared" si="18"/>
        <v>1</v>
      </c>
      <c r="I28" s="9">
        <f t="shared" si="18"/>
        <v>1</v>
      </c>
      <c r="J28" s="9">
        <f t="shared" si="18"/>
        <v>1</v>
      </c>
      <c r="K28" s="9">
        <f t="shared" si="18"/>
        <v>1</v>
      </c>
      <c r="L28" s="9">
        <f t="shared" si="18"/>
        <v>1</v>
      </c>
      <c r="M28" s="9">
        <f t="shared" si="18"/>
        <v>1</v>
      </c>
      <c r="N28" s="7">
        <f t="shared" si="11"/>
        <v>0</v>
      </c>
      <c r="O28" s="21"/>
    </row>
    <row r="29" spans="3:15" ht="13.5" customHeight="1">
      <c r="C29" s="5">
        <f aca="true" t="shared" si="19" ref="C29:M29">1-C17</f>
        <v>0.98</v>
      </c>
      <c r="D29" s="5">
        <f t="shared" si="19"/>
        <v>0.97</v>
      </c>
      <c r="E29" s="5">
        <f t="shared" si="19"/>
        <v>0.95</v>
      </c>
      <c r="F29" s="5">
        <f t="shared" si="19"/>
        <v>0.9</v>
      </c>
      <c r="G29" s="5">
        <f t="shared" si="19"/>
        <v>0.8333333333333334</v>
      </c>
      <c r="H29" s="5">
        <f t="shared" si="19"/>
        <v>0.8</v>
      </c>
      <c r="I29" s="5">
        <f t="shared" si="19"/>
        <v>0.75</v>
      </c>
      <c r="J29" s="5">
        <f t="shared" si="19"/>
        <v>0.7</v>
      </c>
      <c r="K29" s="5">
        <f t="shared" si="19"/>
        <v>0.6666666666666667</v>
      </c>
      <c r="L29" s="5">
        <f t="shared" si="19"/>
        <v>0.6</v>
      </c>
      <c r="M29" s="5">
        <f t="shared" si="19"/>
        <v>0.5</v>
      </c>
      <c r="N29" s="5" t="s">
        <v>1</v>
      </c>
      <c r="O29" s="5" t="s">
        <v>0</v>
      </c>
    </row>
    <row r="30" spans="3:13" ht="13.5" customHeight="1">
      <c r="C30" s="13" t="s">
        <v>3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5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3" ht="15">
      <c r="A32" s="2"/>
      <c r="B32" s="2"/>
      <c r="C32" s="16" t="s">
        <v>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5">
      <c r="A33" s="4" t="s">
        <v>0</v>
      </c>
      <c r="B33" s="4" t="s">
        <v>1</v>
      </c>
      <c r="C33" s="4">
        <v>0.02</v>
      </c>
      <c r="D33" s="4">
        <v>0.03</v>
      </c>
      <c r="E33" s="4">
        <v>0.05</v>
      </c>
      <c r="F33" s="4">
        <v>0.1</v>
      </c>
      <c r="G33" s="4">
        <f>1/6</f>
        <v>0.16666666666666666</v>
      </c>
      <c r="H33" s="4">
        <v>0.2</v>
      </c>
      <c r="I33" s="4">
        <v>0.25</v>
      </c>
      <c r="J33" s="4">
        <v>0.3</v>
      </c>
      <c r="K33" s="4">
        <f>1/3</f>
        <v>0.3333333333333333</v>
      </c>
      <c r="L33" s="4">
        <v>0.4</v>
      </c>
      <c r="M33" s="4">
        <v>0.5</v>
      </c>
    </row>
    <row r="34" spans="1:15" ht="15">
      <c r="A34" s="26">
        <v>15</v>
      </c>
      <c r="B34" s="3">
        <v>0</v>
      </c>
      <c r="C34" s="9">
        <f aca="true" t="shared" si="20" ref="C34:M34">IF(B34&lt;&gt;"",BINOMDIST($B34,$A$34,C$33,$G$3),"")</f>
        <v>0.7385691026454039</v>
      </c>
      <c r="D34" s="9">
        <f t="shared" si="20"/>
        <v>0.6332511891367895</v>
      </c>
      <c r="E34" s="9">
        <f t="shared" si="20"/>
        <v>0.4632912301597534</v>
      </c>
      <c r="F34" s="9">
        <f t="shared" si="20"/>
        <v>0.205891132094649</v>
      </c>
      <c r="G34" s="9">
        <f t="shared" si="20"/>
        <v>0.06490547151887446</v>
      </c>
      <c r="H34" s="9">
        <f t="shared" si="20"/>
        <v>0.035184372088831996</v>
      </c>
      <c r="I34" s="9">
        <f t="shared" si="20"/>
        <v>0.013363461010158065</v>
      </c>
      <c r="J34" s="9">
        <f t="shared" si="20"/>
        <v>0.004747561509942999</v>
      </c>
      <c r="K34" s="9">
        <f t="shared" si="20"/>
        <v>0.00228365826052117</v>
      </c>
      <c r="L34" s="9">
        <f t="shared" si="20"/>
        <v>0.0004701849845759996</v>
      </c>
      <c r="M34" s="9">
        <f t="shared" si="20"/>
        <v>3.0517578125000014E-05</v>
      </c>
      <c r="N34" s="7">
        <f>O34</f>
        <v>15</v>
      </c>
      <c r="O34" s="20">
        <f>A34</f>
        <v>15</v>
      </c>
    </row>
    <row r="35" spans="1:15" ht="15">
      <c r="A35" s="26"/>
      <c r="B35" s="3">
        <f aca="true" t="shared" si="21" ref="B35:B49">IF(B34="","",IF(B34+1&lt;=$A$34,B34+1,""))</f>
        <v>1</v>
      </c>
      <c r="C35" s="9">
        <f aca="true" t="shared" si="22" ref="C35:M35">IF(B35&lt;&gt;"",BINOMDIST($B35,$A$34,C$33,$G$3),"")</f>
        <v>0.9646616850878745</v>
      </c>
      <c r="D35" s="9">
        <f t="shared" si="22"/>
        <v>0.9270275139940629</v>
      </c>
      <c r="E35" s="9">
        <f t="shared" si="22"/>
        <v>0.8290474644964007</v>
      </c>
      <c r="F35" s="9">
        <f t="shared" si="22"/>
        <v>0.549043018919064</v>
      </c>
      <c r="G35" s="9">
        <f t="shared" si="22"/>
        <v>0.2596218860754979</v>
      </c>
      <c r="H35" s="9">
        <f t="shared" si="22"/>
        <v>0.16712576742195198</v>
      </c>
      <c r="I35" s="9">
        <f t="shared" si="22"/>
        <v>0.08018076606094839</v>
      </c>
      <c r="J35" s="9">
        <f t="shared" si="22"/>
        <v>0.03526759978814799</v>
      </c>
      <c r="K35" s="9">
        <f t="shared" si="22"/>
        <v>0.019411095214429935</v>
      </c>
      <c r="L35" s="9">
        <f t="shared" si="22"/>
        <v>0.005172034830335997</v>
      </c>
      <c r="M35" s="9">
        <f t="shared" si="22"/>
        <v>0.0004882812500000002</v>
      </c>
      <c r="N35" s="7">
        <f>IF(N34="","",IF(N34&gt;0,N34-1,""))</f>
        <v>14</v>
      </c>
      <c r="O35" s="21"/>
    </row>
    <row r="36" spans="1:15" ht="15">
      <c r="A36" s="26"/>
      <c r="B36" s="3">
        <f t="shared" si="21"/>
        <v>2</v>
      </c>
      <c r="C36" s="9">
        <f aca="true" t="shared" si="23" ref="C36:M36">IF(B36&lt;&gt;"",BINOMDIST($B36,$A$34,C$33,$G$3),"")</f>
        <v>0.9969606254367989</v>
      </c>
      <c r="D36" s="9">
        <f t="shared" si="23"/>
        <v>0.9906285740147096</v>
      </c>
      <c r="E36" s="9">
        <f t="shared" si="23"/>
        <v>0.9637997613572709</v>
      </c>
      <c r="F36" s="9">
        <f t="shared" si="23"/>
        <v>0.815938930893609</v>
      </c>
      <c r="G36" s="9">
        <f t="shared" si="23"/>
        <v>0.5322248664547706</v>
      </c>
      <c r="H36" s="9">
        <f t="shared" si="23"/>
        <v>0.398023209254912</v>
      </c>
      <c r="I36" s="9">
        <f t="shared" si="23"/>
        <v>0.23608781117945918</v>
      </c>
      <c r="J36" s="9">
        <f t="shared" si="23"/>
        <v>0.126827714622763</v>
      </c>
      <c r="K36" s="9">
        <f t="shared" si="23"/>
        <v>0.07935712455311063</v>
      </c>
      <c r="L36" s="9">
        <f t="shared" si="23"/>
        <v>0.027114000777215985</v>
      </c>
      <c r="M36" s="9">
        <f t="shared" si="23"/>
        <v>0.0036926269531250026</v>
      </c>
      <c r="N36" s="7">
        <f>IF(N35="","",IF(N35&gt;0,N35-1,""))</f>
        <v>13</v>
      </c>
      <c r="O36" s="21"/>
    </row>
    <row r="37" spans="1:15" ht="15">
      <c r="A37" s="26"/>
      <c r="B37" s="3">
        <f t="shared" si="21"/>
        <v>3</v>
      </c>
      <c r="C37" s="9">
        <f aca="true" t="shared" si="24" ref="C37:M37">IF(B37&lt;&gt;"",BINOMDIST($B37,$A$34,C$33,$G$3),"")</f>
        <v>0.9998169943111935</v>
      </c>
      <c r="D37" s="9">
        <f t="shared" si="24"/>
        <v>0.9991524274195386</v>
      </c>
      <c r="E37" s="9">
        <f t="shared" si="24"/>
        <v>0.9945327413430833</v>
      </c>
      <c r="F37" s="9">
        <f t="shared" si="24"/>
        <v>0.9444443699924641</v>
      </c>
      <c r="G37" s="9">
        <f t="shared" si="24"/>
        <v>0.7684807827834736</v>
      </c>
      <c r="H37" s="9">
        <f t="shared" si="24"/>
        <v>0.648162104573952</v>
      </c>
      <c r="I37" s="9">
        <f t="shared" si="24"/>
        <v>0.46128687635064114</v>
      </c>
      <c r="J37" s="9">
        <f t="shared" si="24"/>
        <v>0.29686792788704786</v>
      </c>
      <c r="K37" s="9">
        <f t="shared" si="24"/>
        <v>0.209240188120252</v>
      </c>
      <c r="L37" s="9">
        <f t="shared" si="24"/>
        <v>0.09050190240153595</v>
      </c>
      <c r="M37" s="9">
        <f t="shared" si="24"/>
        <v>0.017578125</v>
      </c>
      <c r="N37" s="7">
        <f aca="true" t="shared" si="25" ref="N37:N49">IF(N36="","",IF(N36&gt;0,N36-1,""))</f>
        <v>12</v>
      </c>
      <c r="O37" s="21"/>
    </row>
    <row r="38" spans="1:15" ht="15">
      <c r="A38" s="26"/>
      <c r="B38" s="3">
        <f t="shared" si="21"/>
        <v>4</v>
      </c>
      <c r="C38" s="9">
        <f aca="true" t="shared" si="26" ref="C38:M38">IF(B38&lt;&gt;"",BINOMDIST($B38,$A$34,C$33,$G$3),"")</f>
        <v>0.9999918740381972</v>
      </c>
      <c r="D38" s="9">
        <f t="shared" si="26"/>
        <v>0.9999433004158629</v>
      </c>
      <c r="E38" s="9">
        <f t="shared" si="26"/>
        <v>0.9993853171303169</v>
      </c>
      <c r="F38" s="9">
        <f t="shared" si="26"/>
        <v>0.987279516358749</v>
      </c>
      <c r="G38" s="9">
        <f t="shared" si="26"/>
        <v>0.9102343325806956</v>
      </c>
      <c r="H38" s="9">
        <f t="shared" si="26"/>
        <v>0.8357662760632321</v>
      </c>
      <c r="I38" s="9">
        <f t="shared" si="26"/>
        <v>0.6864859415218234</v>
      </c>
      <c r="J38" s="9">
        <f t="shared" si="26"/>
        <v>0.5154910592268431</v>
      </c>
      <c r="K38" s="9">
        <f t="shared" si="26"/>
        <v>0.4040647834709643</v>
      </c>
      <c r="L38" s="9">
        <f t="shared" si="26"/>
        <v>0.217277705650176</v>
      </c>
      <c r="M38" s="9">
        <f t="shared" si="26"/>
        <v>0.05923461914062501</v>
      </c>
      <c r="N38" s="7">
        <f t="shared" si="25"/>
        <v>11</v>
      </c>
      <c r="O38" s="21"/>
    </row>
    <row r="39" spans="1:15" ht="15">
      <c r="A39" s="26"/>
      <c r="B39" s="3">
        <f t="shared" si="21"/>
        <v>5</v>
      </c>
      <c r="C39" s="9">
        <f aca="true" t="shared" si="27" ref="C39:M39">IF(B39&lt;&gt;"",BINOMDIST($B39,$A$34,C$33,$G$3),"")</f>
        <v>0.9999997257810423</v>
      </c>
      <c r="D39" s="9">
        <f t="shared" si="27"/>
        <v>0.9999971123929324</v>
      </c>
      <c r="E39" s="9">
        <f t="shared" si="27"/>
        <v>0.9999471943267334</v>
      </c>
      <c r="F39" s="9">
        <f t="shared" si="27"/>
        <v>0.9977503299149519</v>
      </c>
      <c r="G39" s="9">
        <f t="shared" si="27"/>
        <v>0.9726058944914733</v>
      </c>
      <c r="H39" s="9">
        <f t="shared" si="27"/>
        <v>0.9389485703823359</v>
      </c>
      <c r="I39" s="9">
        <f t="shared" si="27"/>
        <v>0.851631922647357</v>
      </c>
      <c r="J39" s="9">
        <f t="shared" si="27"/>
        <v>0.7216214402043639</v>
      </c>
      <c r="K39" s="9">
        <f t="shared" si="27"/>
        <v>0.6183718383567477</v>
      </c>
      <c r="L39" s="9">
        <f t="shared" si="27"/>
        <v>0.40321555041484813</v>
      </c>
      <c r="M39" s="9">
        <f t="shared" si="27"/>
        <v>0.15087890625000006</v>
      </c>
      <c r="N39" s="7">
        <f t="shared" si="25"/>
        <v>10</v>
      </c>
      <c r="O39" s="21"/>
    </row>
    <row r="40" spans="1:15" ht="15">
      <c r="A40" s="26"/>
      <c r="B40" s="3">
        <f t="shared" si="21"/>
        <v>6</v>
      </c>
      <c r="C40" s="9">
        <f aca="true" t="shared" si="28" ref="C40:M40">IF(B40&lt;&gt;"",BINOMDIST($B40,$A$34,C$33,$G$3),"")</f>
        <v>0.9999999928471255</v>
      </c>
      <c r="D40" s="9">
        <f t="shared" si="28"/>
        <v>0.9999998862061834</v>
      </c>
      <c r="E40" s="9">
        <f t="shared" si="28"/>
        <v>0.9999964818001033</v>
      </c>
      <c r="F40" s="9">
        <f t="shared" si="28"/>
        <v>0.999689369462397</v>
      </c>
      <c r="G40" s="9">
        <f t="shared" si="28"/>
        <v>0.993396415128399</v>
      </c>
      <c r="H40" s="9">
        <f t="shared" si="28"/>
        <v>0.981941193015296</v>
      </c>
      <c r="I40" s="9">
        <f t="shared" si="28"/>
        <v>0.9433796899393201</v>
      </c>
      <c r="J40" s="9">
        <f t="shared" si="28"/>
        <v>0.868857426616879</v>
      </c>
      <c r="K40" s="9">
        <f t="shared" si="28"/>
        <v>0.796961050761567</v>
      </c>
      <c r="L40" s="9">
        <f t="shared" si="28"/>
        <v>0.6098131557089279</v>
      </c>
      <c r="M40" s="9">
        <f t="shared" si="28"/>
        <v>0.3036193847656251</v>
      </c>
      <c r="N40" s="7">
        <f t="shared" si="25"/>
        <v>9</v>
      </c>
      <c r="O40" s="21"/>
    </row>
    <row r="41" spans="1:15" ht="15">
      <c r="A41" s="26"/>
      <c r="B41" s="3">
        <f t="shared" si="21"/>
        <v>7</v>
      </c>
      <c r="C41" s="9">
        <f aca="true" t="shared" si="29" ref="C41:M41">IF(B41&lt;&gt;"",BINOMDIST($B41,$A$34,C$33,$G$3),"")</f>
        <v>0.9999999998546905</v>
      </c>
      <c r="D41" s="9">
        <f t="shared" si="29"/>
        <v>0.9999999965050903</v>
      </c>
      <c r="E41" s="9">
        <f t="shared" si="29"/>
        <v>0.999999817042662</v>
      </c>
      <c r="F41" s="9">
        <f t="shared" si="29"/>
        <v>0.999966375112032</v>
      </c>
      <c r="G41" s="9">
        <f t="shared" si="29"/>
        <v>0.9987425490064656</v>
      </c>
      <c r="H41" s="9">
        <f t="shared" si="29"/>
        <v>0.995760250290176</v>
      </c>
      <c r="I41" s="9">
        <f t="shared" si="29"/>
        <v>0.9827001616358757</v>
      </c>
      <c r="J41" s="9">
        <f t="shared" si="29"/>
        <v>0.949987459946224</v>
      </c>
      <c r="K41" s="9">
        <f t="shared" si="29"/>
        <v>0.9117684015932365</v>
      </c>
      <c r="L41" s="9">
        <f t="shared" si="29"/>
        <v>0.786896817389568</v>
      </c>
      <c r="M41" s="9">
        <f t="shared" si="29"/>
        <v>0.5</v>
      </c>
      <c r="N41" s="7">
        <f t="shared" si="25"/>
        <v>8</v>
      </c>
      <c r="O41" s="21"/>
    </row>
    <row r="42" spans="1:15" ht="15">
      <c r="A42" s="26"/>
      <c r="B42" s="3">
        <f t="shared" si="21"/>
        <v>8</v>
      </c>
      <c r="C42" s="9">
        <f aca="true" t="shared" si="30" ref="C42:M42">IF(B42&lt;&gt;"",BINOMDIST($B42,$A$34,C$33,$G$3),"")</f>
        <v>0.9999999999977018</v>
      </c>
      <c r="D42" s="9">
        <f t="shared" si="30"/>
        <v>0.9999999999163967</v>
      </c>
      <c r="E42" s="9">
        <f t="shared" si="30"/>
        <v>0.9999999925817442</v>
      </c>
      <c r="F42" s="9">
        <f t="shared" si="30"/>
        <v>0.9999971535175469</v>
      </c>
      <c r="G42" s="9">
        <f t="shared" si="30"/>
        <v>0.999811775782079</v>
      </c>
      <c r="H42" s="9">
        <f t="shared" si="30"/>
        <v>0.9992150146088961</v>
      </c>
      <c r="I42" s="9">
        <f t="shared" si="30"/>
        <v>0.9958069855347276</v>
      </c>
      <c r="J42" s="9">
        <f t="shared" si="30"/>
        <v>0.984757474230229</v>
      </c>
      <c r="K42" s="9">
        <f t="shared" si="30"/>
        <v>0.9691720770090713</v>
      </c>
      <c r="L42" s="9">
        <f t="shared" si="30"/>
        <v>0.9049525918433279</v>
      </c>
      <c r="M42" s="9">
        <f t="shared" si="30"/>
        <v>0.6963806152343749</v>
      </c>
      <c r="N42" s="7">
        <f t="shared" si="25"/>
        <v>7</v>
      </c>
      <c r="O42" s="21"/>
    </row>
    <row r="43" spans="1:15" ht="15">
      <c r="A43" s="26"/>
      <c r="B43" s="3">
        <f t="shared" si="21"/>
        <v>9</v>
      </c>
      <c r="C43" s="9">
        <f aca="true" t="shared" si="31" ref="C43:M43">IF(B43&lt;&gt;"",BINOMDIST($B43,$A$34,C$33,$G$3),"")</f>
        <v>0.999999999999972</v>
      </c>
      <c r="D43" s="9">
        <f t="shared" si="31"/>
        <v>0.9999999999984557</v>
      </c>
      <c r="E43" s="9">
        <f t="shared" si="31"/>
        <v>0.9999999997675546</v>
      </c>
      <c r="F43" s="9">
        <f t="shared" si="31"/>
        <v>0.9999998133797521</v>
      </c>
      <c r="G43" s="9">
        <f t="shared" si="31"/>
        <v>0.9999780999471745</v>
      </c>
      <c r="H43" s="9">
        <f t="shared" si="31"/>
        <v>0.9998867743375359</v>
      </c>
      <c r="I43" s="9">
        <f t="shared" si="31"/>
        <v>0.9992050509899855</v>
      </c>
      <c r="J43" s="9">
        <f t="shared" si="31"/>
        <v>0.9963474789915641</v>
      </c>
      <c r="K43" s="9">
        <f t="shared" si="31"/>
        <v>0.9914957285596736</v>
      </c>
      <c r="L43" s="9">
        <f t="shared" si="31"/>
        <v>0.966166697115648</v>
      </c>
      <c r="M43" s="9">
        <f t="shared" si="31"/>
        <v>0.84912109375</v>
      </c>
      <c r="N43" s="7">
        <f t="shared" si="25"/>
        <v>6</v>
      </c>
      <c r="O43" s="21"/>
    </row>
    <row r="44" spans="1:15" ht="15">
      <c r="A44" s="26"/>
      <c r="B44" s="3">
        <f t="shared" si="21"/>
        <v>10</v>
      </c>
      <c r="C44" s="9">
        <f aca="true" t="shared" si="32" ref="C44:M44">IF(B44&lt;&gt;"",BINOMDIST($B44,$A$34,C$33,$G$3),"")</f>
        <v>0.9999999999999998</v>
      </c>
      <c r="D44" s="9">
        <f t="shared" si="32"/>
        <v>0.9999999999999784</v>
      </c>
      <c r="E44" s="9">
        <f t="shared" si="32"/>
        <v>0.9999999999944749</v>
      </c>
      <c r="F44" s="9">
        <f t="shared" si="32"/>
        <v>0.999999990703899</v>
      </c>
      <c r="G44" s="9">
        <f t="shared" si="32"/>
        <v>0.9999980588469859</v>
      </c>
      <c r="H44" s="9">
        <f t="shared" si="32"/>
        <v>0.999987538296832</v>
      </c>
      <c r="I44" s="9">
        <f t="shared" si="32"/>
        <v>0.999884664081037</v>
      </c>
      <c r="J44" s="9">
        <f t="shared" si="32"/>
        <v>0.999327765930193</v>
      </c>
      <c r="K44" s="9">
        <f t="shared" si="32"/>
        <v>0.9981928240248543</v>
      </c>
      <c r="L44" s="9">
        <f t="shared" si="32"/>
        <v>0.990652339224576</v>
      </c>
      <c r="M44" s="9">
        <f t="shared" si="32"/>
        <v>0.940765380859375</v>
      </c>
      <c r="N44" s="7">
        <f t="shared" si="25"/>
        <v>5</v>
      </c>
      <c r="O44" s="21"/>
    </row>
    <row r="45" spans="1:15" ht="15">
      <c r="A45" s="26"/>
      <c r="B45" s="3">
        <f t="shared" si="21"/>
        <v>11</v>
      </c>
      <c r="C45" s="9">
        <f aca="true" t="shared" si="33" ref="C45:M45">IF(B45&lt;&gt;"",BINOMDIST($B45,$A$34,C$33,$G$3),"")</f>
        <v>1</v>
      </c>
      <c r="D45" s="9">
        <f t="shared" si="33"/>
        <v>0.9999999999999998</v>
      </c>
      <c r="E45" s="9">
        <f t="shared" si="33"/>
        <v>0.9999999999999036</v>
      </c>
      <c r="F45" s="9">
        <f t="shared" si="33"/>
        <v>0.999999999659664</v>
      </c>
      <c r="G45" s="9">
        <f t="shared" si="33"/>
        <v>0.9999998732924233</v>
      </c>
      <c r="H45" s="9">
        <f t="shared" si="33"/>
        <v>0.999998988746752</v>
      </c>
      <c r="I45" s="9">
        <f t="shared" si="33"/>
        <v>0.9999876357614994</v>
      </c>
      <c r="J45" s="9">
        <f t="shared" si="33"/>
        <v>0.999908341307848</v>
      </c>
      <c r="K45" s="9">
        <f t="shared" si="33"/>
        <v>0.9997148911760317</v>
      </c>
      <c r="L45" s="9">
        <f t="shared" si="33"/>
        <v>0.998072230772736</v>
      </c>
      <c r="M45" s="9">
        <f t="shared" si="33"/>
        <v>0.982421875</v>
      </c>
      <c r="N45" s="7">
        <f t="shared" si="25"/>
        <v>4</v>
      </c>
      <c r="O45" s="21"/>
    </row>
    <row r="46" spans="1:15" ht="15">
      <c r="A46" s="26"/>
      <c r="B46" s="3">
        <f t="shared" si="21"/>
        <v>12</v>
      </c>
      <c r="C46" s="9">
        <f aca="true" t="shared" si="34" ref="C46:M46">IF(B46&lt;&gt;"",BINOMDIST($B46,$A$34,C$33,$G$3),"")</f>
        <v>1</v>
      </c>
      <c r="D46" s="9">
        <f t="shared" si="34"/>
        <v>1</v>
      </c>
      <c r="E46" s="9">
        <f t="shared" si="34"/>
        <v>0.9999999999999989</v>
      </c>
      <c r="F46" s="9">
        <f t="shared" si="34"/>
        <v>0.999999999991359</v>
      </c>
      <c r="G46" s="9">
        <f t="shared" si="34"/>
        <v>0.9999999942554525</v>
      </c>
      <c r="H46" s="9">
        <f t="shared" si="34"/>
        <v>0.999999942950912</v>
      </c>
      <c r="I46" s="9">
        <f t="shared" si="34"/>
        <v>0.9999990770593286</v>
      </c>
      <c r="J46" s="9">
        <f t="shared" si="34"/>
        <v>0.9999912806475131</v>
      </c>
      <c r="K46" s="9">
        <f t="shared" si="34"/>
        <v>0.9999685690345613</v>
      </c>
      <c r="L46" s="9">
        <f t="shared" si="34"/>
        <v>0.999721095561216</v>
      </c>
      <c r="M46" s="9">
        <f t="shared" si="34"/>
        <v>0.996307373046875</v>
      </c>
      <c r="N46" s="7">
        <f t="shared" si="25"/>
        <v>3</v>
      </c>
      <c r="O46" s="21"/>
    </row>
    <row r="47" spans="1:15" ht="15">
      <c r="A47" s="26"/>
      <c r="B47" s="3">
        <f t="shared" si="21"/>
        <v>13</v>
      </c>
      <c r="C47" s="9">
        <f aca="true" t="shared" si="35" ref="C47:M47">IF(B47&lt;&gt;"",BINOMDIST($B47,$A$34,C$33,$G$3),"")</f>
        <v>1</v>
      </c>
      <c r="D47" s="9">
        <f t="shared" si="35"/>
        <v>1</v>
      </c>
      <c r="E47" s="9">
        <f t="shared" si="35"/>
        <v>1</v>
      </c>
      <c r="F47" s="9">
        <f t="shared" si="35"/>
        <v>0.999999999999864</v>
      </c>
      <c r="G47" s="9">
        <f t="shared" si="35"/>
        <v>0.9999999998383615</v>
      </c>
      <c r="H47" s="9">
        <f t="shared" si="35"/>
        <v>0.999999998001152</v>
      </c>
      <c r="I47" s="9">
        <f t="shared" si="35"/>
        <v>0.9999999571591616</v>
      </c>
      <c r="J47" s="9">
        <f t="shared" si="35"/>
        <v>0.999999483439348</v>
      </c>
      <c r="K47" s="9">
        <f t="shared" si="35"/>
        <v>0.9999978395566993</v>
      </c>
      <c r="L47" s="9">
        <f t="shared" si="35"/>
        <v>0.999974767067136</v>
      </c>
      <c r="M47" s="9">
        <f t="shared" si="35"/>
        <v>0.99951171875</v>
      </c>
      <c r="N47" s="7">
        <f t="shared" si="25"/>
        <v>2</v>
      </c>
      <c r="O47" s="21"/>
    </row>
    <row r="48" spans="1:15" ht="15">
      <c r="A48" s="26"/>
      <c r="B48" s="3">
        <f t="shared" si="21"/>
        <v>14</v>
      </c>
      <c r="C48" s="9">
        <f aca="true" t="shared" si="36" ref="C48:M48">IF(B48&lt;&gt;"",BINOMDIST($B48,$A$34,C$33,$G$3),"")</f>
        <v>1</v>
      </c>
      <c r="D48" s="9">
        <f t="shared" si="36"/>
        <v>1</v>
      </c>
      <c r="E48" s="9">
        <f t="shared" si="36"/>
        <v>1</v>
      </c>
      <c r="F48" s="9">
        <f t="shared" si="36"/>
        <v>0.999999999999999</v>
      </c>
      <c r="G48" s="9">
        <f t="shared" si="36"/>
        <v>0.9999999999978733</v>
      </c>
      <c r="H48" s="9">
        <f t="shared" si="36"/>
        <v>0.999999999967232</v>
      </c>
      <c r="I48" s="9">
        <f t="shared" si="36"/>
        <v>0.9999999990686774</v>
      </c>
      <c r="J48" s="9">
        <f t="shared" si="36"/>
        <v>0.999999985651093</v>
      </c>
      <c r="K48" s="9">
        <f t="shared" si="36"/>
        <v>0.9999999303082806</v>
      </c>
      <c r="L48" s="9">
        <f t="shared" si="36"/>
        <v>0.999998926258176</v>
      </c>
      <c r="M48" s="9">
        <f t="shared" si="36"/>
        <v>0.999969482421875</v>
      </c>
      <c r="N48" s="7">
        <f t="shared" si="25"/>
        <v>1</v>
      </c>
      <c r="O48" s="21"/>
    </row>
    <row r="49" spans="1:15" ht="15">
      <c r="A49" s="26"/>
      <c r="B49" s="3">
        <f t="shared" si="21"/>
        <v>15</v>
      </c>
      <c r="C49" s="9">
        <f aca="true" t="shared" si="37" ref="C49:M49">IF(B49&lt;&gt;"",BINOMDIST($B49,$A$34,C$33,$G$3),"")</f>
        <v>1</v>
      </c>
      <c r="D49" s="9">
        <f t="shared" si="37"/>
        <v>1</v>
      </c>
      <c r="E49" s="9">
        <f t="shared" si="37"/>
        <v>1</v>
      </c>
      <c r="F49" s="9">
        <f t="shared" si="37"/>
        <v>1</v>
      </c>
      <c r="G49" s="9">
        <f t="shared" si="37"/>
        <v>1</v>
      </c>
      <c r="H49" s="9">
        <f t="shared" si="37"/>
        <v>1</v>
      </c>
      <c r="I49" s="9">
        <f t="shared" si="37"/>
        <v>1</v>
      </c>
      <c r="J49" s="9">
        <f t="shared" si="37"/>
        <v>1</v>
      </c>
      <c r="K49" s="9">
        <f t="shared" si="37"/>
        <v>1</v>
      </c>
      <c r="L49" s="9">
        <f t="shared" si="37"/>
        <v>1</v>
      </c>
      <c r="M49" s="9">
        <f t="shared" si="37"/>
        <v>1</v>
      </c>
      <c r="N49" s="7">
        <f t="shared" si="25"/>
        <v>0</v>
      </c>
      <c r="O49" s="21"/>
    </row>
    <row r="50" spans="3:15" ht="15">
      <c r="C50" s="5">
        <f aca="true" t="shared" si="38" ref="C50:M50">1-C33</f>
        <v>0.98</v>
      </c>
      <c r="D50" s="5">
        <f t="shared" si="38"/>
        <v>0.97</v>
      </c>
      <c r="E50" s="5">
        <f t="shared" si="38"/>
        <v>0.95</v>
      </c>
      <c r="F50" s="5">
        <f t="shared" si="38"/>
        <v>0.9</v>
      </c>
      <c r="G50" s="5">
        <f t="shared" si="38"/>
        <v>0.8333333333333334</v>
      </c>
      <c r="H50" s="5">
        <f t="shared" si="38"/>
        <v>0.8</v>
      </c>
      <c r="I50" s="5">
        <f t="shared" si="38"/>
        <v>0.75</v>
      </c>
      <c r="J50" s="5">
        <f t="shared" si="38"/>
        <v>0.7</v>
      </c>
      <c r="K50" s="5">
        <f t="shared" si="38"/>
        <v>0.6666666666666667</v>
      </c>
      <c r="L50" s="5">
        <f t="shared" si="38"/>
        <v>0.6</v>
      </c>
      <c r="M50" s="5">
        <f t="shared" si="38"/>
        <v>0.5</v>
      </c>
      <c r="N50" s="5" t="s">
        <v>1</v>
      </c>
      <c r="O50" s="5" t="s">
        <v>0</v>
      </c>
    </row>
    <row r="51" spans="3:13" ht="15">
      <c r="C51" s="13" t="s">
        <v>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</row>
  </sheetData>
  <sheetProtection/>
  <mergeCells count="14">
    <mergeCell ref="C7:M7"/>
    <mergeCell ref="A9:A14"/>
    <mergeCell ref="O9:O14"/>
    <mergeCell ref="L6:O6"/>
    <mergeCell ref="C32:M32"/>
    <mergeCell ref="A34:A49"/>
    <mergeCell ref="O34:O49"/>
    <mergeCell ref="C51:M51"/>
    <mergeCell ref="A1:O1"/>
    <mergeCell ref="A5:O5"/>
    <mergeCell ref="C16:M16"/>
    <mergeCell ref="A18:A28"/>
    <mergeCell ref="O18:O28"/>
    <mergeCell ref="C30:M30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L6" sqref="L6:O6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7" ht="15">
      <c r="A3" t="s">
        <v>5</v>
      </c>
      <c r="G3" s="1">
        <v>1</v>
      </c>
    </row>
    <row r="5" spans="1:15" ht="13.5" customHeight="1">
      <c r="A5" s="27" t="str">
        <f>IF($G$3=0,"Binomialverteilung B (n, p , k)","kumulierte Binomialverteilung F (n, p , k)")</f>
        <v>kumulierte Binomialverteilung F (n, p , k)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2" t="s">
        <v>6</v>
      </c>
      <c r="M6" s="32"/>
      <c r="N6" s="32"/>
      <c r="O6" s="32"/>
    </row>
    <row r="7" spans="1:13" ht="13.5" customHeight="1">
      <c r="A7" s="2"/>
      <c r="B7" s="2"/>
      <c r="C7" s="16" t="s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3.5" customHeight="1">
      <c r="A8" s="4" t="s">
        <v>0</v>
      </c>
      <c r="B8" s="4" t="s">
        <v>1</v>
      </c>
      <c r="C8" s="4">
        <v>0.02</v>
      </c>
      <c r="D8" s="4">
        <v>0.03</v>
      </c>
      <c r="E8" s="4">
        <v>0.05</v>
      </c>
      <c r="F8" s="4">
        <v>0.1</v>
      </c>
      <c r="G8" s="4">
        <f>1/6</f>
        <v>0.16666666666666666</v>
      </c>
      <c r="H8" s="4">
        <v>0.2</v>
      </c>
      <c r="I8" s="4">
        <v>0.25</v>
      </c>
      <c r="J8" s="4">
        <v>0.3</v>
      </c>
      <c r="K8" s="4">
        <f>1/3</f>
        <v>0.3333333333333333</v>
      </c>
      <c r="L8" s="4">
        <v>0.4</v>
      </c>
      <c r="M8" s="4">
        <v>0.5</v>
      </c>
    </row>
    <row r="9" spans="1:15" ht="13.5" customHeight="1">
      <c r="A9" s="23">
        <v>20</v>
      </c>
      <c r="B9" s="3">
        <v>0</v>
      </c>
      <c r="C9" s="9">
        <f>IF(B9&lt;&gt;"",BINOMDIST($B9,$A$9,C$8,$G$3),"")</f>
        <v>0.6676079717550946</v>
      </c>
      <c r="D9" s="9">
        <f aca="true" t="shared" si="0" ref="D9:M9">IF(C9&lt;&gt;"",BINOMDIST($B9,$A$9,D$8,$G$3),"")</f>
        <v>0.5437943429267472</v>
      </c>
      <c r="E9" s="9">
        <f t="shared" si="0"/>
        <v>0.3584859224085422</v>
      </c>
      <c r="F9" s="9">
        <f t="shared" si="0"/>
        <v>0.12157665459056925</v>
      </c>
      <c r="G9" s="9">
        <f t="shared" si="0"/>
        <v>0.026084053304588826</v>
      </c>
      <c r="H9" s="9">
        <f t="shared" si="0"/>
        <v>0.01152921504606847</v>
      </c>
      <c r="I9" s="9">
        <f t="shared" si="0"/>
        <v>0.0031712119389339963</v>
      </c>
      <c r="J9" s="9">
        <f t="shared" si="0"/>
        <v>0.0007979226629761196</v>
      </c>
      <c r="K9" s="9">
        <f t="shared" si="0"/>
        <v>0.00030072865982171777</v>
      </c>
      <c r="L9" s="9">
        <f t="shared" si="0"/>
        <v>3.656158440062977E-05</v>
      </c>
      <c r="M9" s="9">
        <f t="shared" si="0"/>
        <v>9.5367431640625E-07</v>
      </c>
      <c r="N9" s="7">
        <f>O9</f>
        <v>20</v>
      </c>
      <c r="O9" s="20">
        <f>A9</f>
        <v>20</v>
      </c>
    </row>
    <row r="10" spans="1:15" ht="13.5" customHeight="1">
      <c r="A10" s="24"/>
      <c r="B10" s="3">
        <f>IF(B9="","",IF(B9+1&lt;=$A$9,B9+1,""))</f>
        <v>1</v>
      </c>
      <c r="C10" s="9">
        <f aca="true" t="shared" si="1" ref="C10:M25">IF(B10&lt;&gt;"",BINOMDIST($B10,$A$9,C$8,$G$3),"")</f>
        <v>0.9401010214510515</v>
      </c>
      <c r="D10" s="9">
        <f t="shared" si="1"/>
        <v>0.880161977726797</v>
      </c>
      <c r="E10" s="9">
        <f t="shared" si="1"/>
        <v>0.7358395249438497</v>
      </c>
      <c r="F10" s="9">
        <f t="shared" si="1"/>
        <v>0.39174699812516767</v>
      </c>
      <c r="G10" s="9">
        <f t="shared" si="1"/>
        <v>0.13042026652294414</v>
      </c>
      <c r="H10" s="9">
        <f t="shared" si="1"/>
        <v>0.06917529027641083</v>
      </c>
      <c r="I10" s="9">
        <f t="shared" si="1"/>
        <v>0.02431262486516063</v>
      </c>
      <c r="J10" s="9">
        <f t="shared" si="1"/>
        <v>0.0076372597742000005</v>
      </c>
      <c r="K10" s="9">
        <f t="shared" si="1"/>
        <v>0.0033080152580388963</v>
      </c>
      <c r="L10" s="9">
        <f t="shared" si="1"/>
        <v>0.0005240493764090263</v>
      </c>
      <c r="M10" s="9">
        <f t="shared" si="1"/>
        <v>2.002716064453125E-05</v>
      </c>
      <c r="N10" s="7">
        <f>IF(N9="","",IF(N9&gt;0,N9-1,""))</f>
        <v>19</v>
      </c>
      <c r="O10" s="21"/>
    </row>
    <row r="11" spans="1:15" ht="13.5" customHeight="1">
      <c r="A11" s="24"/>
      <c r="B11" s="3">
        <f>IF(B10="","",IF(B10+1&lt;=$A$9,B10+1,""))</f>
        <v>2</v>
      </c>
      <c r="C11" s="9">
        <f t="shared" si="1"/>
        <v>0.992931306596186</v>
      </c>
      <c r="D11" s="9">
        <f t="shared" si="1"/>
        <v>0.978991643621657</v>
      </c>
      <c r="E11" s="9">
        <f t="shared" si="1"/>
        <v>0.9245163262115035</v>
      </c>
      <c r="F11" s="9">
        <f t="shared" si="1"/>
        <v>0.6769268051894659</v>
      </c>
      <c r="G11" s="9">
        <f t="shared" si="1"/>
        <v>0.3286590716378193</v>
      </c>
      <c r="H11" s="9">
        <f t="shared" si="1"/>
        <v>0.2060847189484739</v>
      </c>
      <c r="I11" s="9">
        <f t="shared" si="1"/>
        <v>0.09126043246487829</v>
      </c>
      <c r="J11" s="9">
        <f t="shared" si="1"/>
        <v>0.03548313229846867</v>
      </c>
      <c r="K11" s="9">
        <f t="shared" si="1"/>
        <v>0.017592626599570477</v>
      </c>
      <c r="L11" s="9">
        <f t="shared" si="1"/>
        <v>0.0036114720591288716</v>
      </c>
      <c r="M11" s="9">
        <f t="shared" si="1"/>
        <v>0.00020122528076171875</v>
      </c>
      <c r="N11" s="7">
        <f>IF(N10="","",IF(N10&gt;0,N10-1,""))</f>
        <v>18</v>
      </c>
      <c r="O11" s="21"/>
    </row>
    <row r="12" spans="1:15" ht="13.5" customHeight="1">
      <c r="A12" s="24"/>
      <c r="B12" s="3">
        <f>IF(B11="","",IF(B11+1&lt;=$A$9,B11+1,""))</f>
        <v>3</v>
      </c>
      <c r="C12" s="9">
        <f t="shared" si="1"/>
        <v>0.9994003211037534</v>
      </c>
      <c r="D12" s="9">
        <f t="shared" si="1"/>
        <v>0.9973311692516311</v>
      </c>
      <c r="E12" s="9">
        <f t="shared" si="1"/>
        <v>0.9840984739802363</v>
      </c>
      <c r="F12" s="9">
        <f t="shared" si="1"/>
        <v>0.867046676565665</v>
      </c>
      <c r="G12" s="9">
        <f t="shared" si="1"/>
        <v>0.5665456377756692</v>
      </c>
      <c r="H12" s="9">
        <f t="shared" si="1"/>
        <v>0.4114488619565686</v>
      </c>
      <c r="I12" s="9">
        <f t="shared" si="1"/>
        <v>0.2251560476643136</v>
      </c>
      <c r="J12" s="9">
        <f t="shared" si="1"/>
        <v>0.10708680450373097</v>
      </c>
      <c r="K12" s="9">
        <f t="shared" si="1"/>
        <v>0.06044646062416527</v>
      </c>
      <c r="L12" s="9">
        <f t="shared" si="1"/>
        <v>0.01596116279000825</v>
      </c>
      <c r="M12" s="9">
        <f t="shared" si="1"/>
        <v>0.0012884140014648442</v>
      </c>
      <c r="N12" s="7">
        <f aca="true" t="shared" si="2" ref="N12:N29">IF(N11="","",IF(N11&gt;0,N11-1,""))</f>
        <v>17</v>
      </c>
      <c r="O12" s="21"/>
    </row>
    <row r="13" spans="1:15" ht="13.5" customHeight="1">
      <c r="A13" s="24"/>
      <c r="B13" s="3">
        <f aca="true" t="shared" si="3" ref="B13:B29">IF(B12="","",IF(B12+1&lt;=$A$9,B12+1,""))</f>
        <v>4</v>
      </c>
      <c r="C13" s="9">
        <f t="shared" si="1"/>
        <v>0.9999614090967568</v>
      </c>
      <c r="D13" s="9">
        <f t="shared" si="1"/>
        <v>0.9997417770019628</v>
      </c>
      <c r="E13" s="9">
        <f t="shared" si="1"/>
        <v>0.9974260596653477</v>
      </c>
      <c r="F13" s="9">
        <f t="shared" si="1"/>
        <v>0.9568255047155366</v>
      </c>
      <c r="G13" s="9">
        <f t="shared" si="1"/>
        <v>0.768749218992842</v>
      </c>
      <c r="H13" s="9">
        <f t="shared" si="1"/>
        <v>0.6296482639026691</v>
      </c>
      <c r="I13" s="9">
        <f t="shared" si="1"/>
        <v>0.4148415025301803</v>
      </c>
      <c r="J13" s="9">
        <f t="shared" si="1"/>
        <v>0.23750777887760152</v>
      </c>
      <c r="K13" s="9">
        <f t="shared" si="1"/>
        <v>0.1515108579264292</v>
      </c>
      <c r="L13" s="9">
        <f t="shared" si="1"/>
        <v>0.05095195319416648</v>
      </c>
      <c r="M13" s="9">
        <f t="shared" si="1"/>
        <v>0.0059089660644531285</v>
      </c>
      <c r="N13" s="7">
        <f t="shared" si="2"/>
        <v>16</v>
      </c>
      <c r="O13" s="21"/>
    </row>
    <row r="14" spans="1:15" ht="13.5" customHeight="1">
      <c r="A14" s="24"/>
      <c r="B14" s="3">
        <f t="shared" si="3"/>
        <v>5</v>
      </c>
      <c r="C14" s="9">
        <f t="shared" si="1"/>
        <v>0.9999980515779325</v>
      </c>
      <c r="D14" s="9">
        <f t="shared" si="1"/>
        <v>0.9999803526143667</v>
      </c>
      <c r="E14" s="9">
        <f t="shared" si="1"/>
        <v>0.9996707056754717</v>
      </c>
      <c r="F14" s="9">
        <f t="shared" si="1"/>
        <v>0.988746865835491</v>
      </c>
      <c r="G14" s="9">
        <f t="shared" si="1"/>
        <v>0.8981595109718324</v>
      </c>
      <c r="H14" s="9">
        <f t="shared" si="1"/>
        <v>0.8042077854595493</v>
      </c>
      <c r="I14" s="9">
        <f t="shared" si="1"/>
        <v>0.6171726543871047</v>
      </c>
      <c r="J14" s="9">
        <f t="shared" si="1"/>
        <v>0.4163708294474812</v>
      </c>
      <c r="K14" s="9">
        <f t="shared" si="1"/>
        <v>0.29721389361005124</v>
      </c>
      <c r="L14" s="9">
        <f t="shared" si="1"/>
        <v>0.12559897272303736</v>
      </c>
      <c r="M14" s="9">
        <f t="shared" si="1"/>
        <v>0.020694732666015635</v>
      </c>
      <c r="N14" s="7">
        <f t="shared" si="2"/>
        <v>15</v>
      </c>
      <c r="O14" s="21"/>
    </row>
    <row r="15" spans="1:15" ht="13.5" customHeight="1">
      <c r="A15" s="24"/>
      <c r="B15" s="3">
        <f t="shared" si="3"/>
        <v>6</v>
      </c>
      <c r="C15" s="9">
        <f t="shared" si="1"/>
        <v>0.9999999210922781</v>
      </c>
      <c r="D15" s="9">
        <f t="shared" si="1"/>
        <v>0.999998799182336</v>
      </c>
      <c r="E15" s="9">
        <f t="shared" si="1"/>
        <v>0.9999660538346986</v>
      </c>
      <c r="F15" s="9">
        <f t="shared" si="1"/>
        <v>0.9976139105910339</v>
      </c>
      <c r="G15" s="9">
        <f t="shared" si="1"/>
        <v>0.9628646569613276</v>
      </c>
      <c r="H15" s="9">
        <f t="shared" si="1"/>
        <v>0.9133074864325998</v>
      </c>
      <c r="I15" s="9">
        <f t="shared" si="1"/>
        <v>0.785781947601208</v>
      </c>
      <c r="J15" s="9">
        <f t="shared" si="1"/>
        <v>0.608009812200924</v>
      </c>
      <c r="K15" s="9">
        <f t="shared" si="1"/>
        <v>0.47934268821457937</v>
      </c>
      <c r="L15" s="9">
        <f t="shared" si="1"/>
        <v>0.25001067193782234</v>
      </c>
      <c r="M15" s="9">
        <f t="shared" si="1"/>
        <v>0.0576591491699219</v>
      </c>
      <c r="N15" s="7">
        <f t="shared" si="2"/>
        <v>14</v>
      </c>
      <c r="O15" s="21"/>
    </row>
    <row r="16" spans="1:15" ht="13.5" customHeight="1">
      <c r="A16" s="24"/>
      <c r="B16" s="3">
        <f t="shared" si="3"/>
        <v>7</v>
      </c>
      <c r="C16" s="9">
        <f t="shared" si="1"/>
        <v>0.9999999973989862</v>
      </c>
      <c r="D16" s="9">
        <f t="shared" si="1"/>
        <v>0.9999999402071589</v>
      </c>
      <c r="E16" s="9">
        <f t="shared" si="1"/>
        <v>0.9999971431146172</v>
      </c>
      <c r="F16" s="9">
        <f t="shared" si="1"/>
        <v>0.9995843649811545</v>
      </c>
      <c r="G16" s="9">
        <f t="shared" si="1"/>
        <v>0.9887467153571257</v>
      </c>
      <c r="H16" s="9">
        <f t="shared" si="1"/>
        <v>0.9678573369191249</v>
      </c>
      <c r="I16" s="9">
        <f t="shared" si="1"/>
        <v>0.8981881430772773</v>
      </c>
      <c r="J16" s="9">
        <f t="shared" si="1"/>
        <v>0.7722717974181605</v>
      </c>
      <c r="K16" s="9">
        <f t="shared" si="1"/>
        <v>0.6614714828191071</v>
      </c>
      <c r="L16" s="9">
        <f t="shared" si="1"/>
        <v>0.4158929375575355</v>
      </c>
      <c r="M16" s="9">
        <f t="shared" si="1"/>
        <v>0.13158798217773449</v>
      </c>
      <c r="N16" s="7">
        <f t="shared" si="2"/>
        <v>13</v>
      </c>
      <c r="O16" s="21"/>
    </row>
    <row r="17" spans="1:15" ht="13.5" customHeight="1">
      <c r="A17" s="24"/>
      <c r="B17" s="3">
        <f t="shared" si="3"/>
        <v>8</v>
      </c>
      <c r="C17" s="9">
        <f t="shared" si="1"/>
        <v>0.9999999999295657</v>
      </c>
      <c r="D17" s="9">
        <f t="shared" si="1"/>
        <v>0.9999999975524787</v>
      </c>
      <c r="E17" s="9">
        <f t="shared" si="1"/>
        <v>0.9999998020661891</v>
      </c>
      <c r="F17" s="9">
        <f t="shared" si="1"/>
        <v>0.9999401414682596</v>
      </c>
      <c r="G17" s="9">
        <f t="shared" si="1"/>
        <v>0.9971583843357601</v>
      </c>
      <c r="H17" s="9">
        <f t="shared" si="1"/>
        <v>0.9900182136792757</v>
      </c>
      <c r="I17" s="9">
        <f t="shared" si="1"/>
        <v>0.9590748322934814</v>
      </c>
      <c r="J17" s="9">
        <f t="shared" si="1"/>
        <v>0.8866685371230215</v>
      </c>
      <c r="K17" s="9">
        <f t="shared" si="1"/>
        <v>0.8094511284352854</v>
      </c>
      <c r="L17" s="9">
        <f t="shared" si="1"/>
        <v>0.5955987253122248</v>
      </c>
      <c r="M17" s="9">
        <f t="shared" si="1"/>
        <v>0.25172233581542974</v>
      </c>
      <c r="N17" s="7">
        <f t="shared" si="2"/>
        <v>12</v>
      </c>
      <c r="O17" s="21"/>
    </row>
    <row r="18" spans="1:15" ht="13.5" customHeight="1">
      <c r="A18" s="24"/>
      <c r="B18" s="3">
        <f t="shared" si="3"/>
        <v>9</v>
      </c>
      <c r="C18" s="9">
        <f t="shared" si="1"/>
        <v>0.999999999998425</v>
      </c>
      <c r="D18" s="9">
        <f t="shared" si="1"/>
        <v>0.9999999999172341</v>
      </c>
      <c r="E18" s="9">
        <f t="shared" si="1"/>
        <v>0.9999999886592819</v>
      </c>
      <c r="F18" s="9">
        <f t="shared" si="1"/>
        <v>0.9999928490959789</v>
      </c>
      <c r="G18" s="9">
        <f t="shared" si="1"/>
        <v>0.9994014960633959</v>
      </c>
      <c r="H18" s="9">
        <f t="shared" si="1"/>
        <v>0.997405172599326</v>
      </c>
      <c r="I18" s="9">
        <f t="shared" si="1"/>
        <v>0.9861355830562388</v>
      </c>
      <c r="J18" s="9">
        <f t="shared" si="1"/>
        <v>0.9520381026686565</v>
      </c>
      <c r="K18" s="9">
        <f t="shared" si="1"/>
        <v>0.9081042255127378</v>
      </c>
      <c r="L18" s="9">
        <f t="shared" si="1"/>
        <v>0.7553372033163931</v>
      </c>
      <c r="M18" s="9">
        <f t="shared" si="1"/>
        <v>0.4119014739990235</v>
      </c>
      <c r="N18" s="7">
        <f t="shared" si="2"/>
        <v>11</v>
      </c>
      <c r="O18" s="21"/>
    </row>
    <row r="19" spans="1:15" ht="13.5" customHeight="1">
      <c r="A19" s="24"/>
      <c r="B19" s="3">
        <f t="shared" si="3"/>
        <v>10</v>
      </c>
      <c r="C19" s="9">
        <f t="shared" si="1"/>
        <v>0.9999999999999709</v>
      </c>
      <c r="D19" s="9">
        <f t="shared" si="1"/>
        <v>0.9999999999976845</v>
      </c>
      <c r="E19" s="9">
        <f t="shared" si="1"/>
        <v>0.9999999994620399</v>
      </c>
      <c r="F19" s="9">
        <f t="shared" si="1"/>
        <v>0.9999992911393668</v>
      </c>
      <c r="G19" s="9">
        <f t="shared" si="1"/>
        <v>0.9998949806434758</v>
      </c>
      <c r="H19" s="9">
        <f t="shared" si="1"/>
        <v>0.9994365863023398</v>
      </c>
      <c r="I19" s="9">
        <f t="shared" si="1"/>
        <v>0.9960578583359165</v>
      </c>
      <c r="J19" s="9">
        <f t="shared" si="1"/>
        <v>0.9828551835687416</v>
      </c>
      <c r="K19" s="9">
        <f t="shared" si="1"/>
        <v>0.9623634289053367</v>
      </c>
      <c r="L19" s="9">
        <f t="shared" si="1"/>
        <v>0.8724787538527832</v>
      </c>
      <c r="M19" s="9">
        <f t="shared" si="1"/>
        <v>0.5880985260009766</v>
      </c>
      <c r="N19" s="7">
        <f t="shared" si="2"/>
        <v>10</v>
      </c>
      <c r="O19" s="21"/>
    </row>
    <row r="20" spans="1:15" ht="13.5" customHeight="1">
      <c r="A20" s="24"/>
      <c r="B20" s="3">
        <f t="shared" si="3"/>
        <v>11</v>
      </c>
      <c r="C20" s="9">
        <f t="shared" si="1"/>
        <v>0.9999999999999996</v>
      </c>
      <c r="D20" s="9">
        <f t="shared" si="1"/>
        <v>0.9999999999999465</v>
      </c>
      <c r="E20" s="9">
        <f t="shared" si="1"/>
        <v>0.9999999999789183</v>
      </c>
      <c r="F20" s="9">
        <f t="shared" si="1"/>
        <v>0.9999999418508201</v>
      </c>
      <c r="G20" s="9">
        <f t="shared" si="1"/>
        <v>0.9999847051125812</v>
      </c>
      <c r="H20" s="9">
        <f t="shared" si="1"/>
        <v>0.999898271234843</v>
      </c>
      <c r="I20" s="9">
        <f t="shared" si="1"/>
        <v>0.9990646084206674</v>
      </c>
      <c r="J20" s="9">
        <f t="shared" si="1"/>
        <v>0.9948618384648786</v>
      </c>
      <c r="K20" s="9">
        <f t="shared" si="1"/>
        <v>0.9870267031746998</v>
      </c>
      <c r="L20" s="9">
        <f t="shared" si="1"/>
        <v>0.9434736329657469</v>
      </c>
      <c r="M20" s="9">
        <f t="shared" si="1"/>
        <v>0.7482776641845703</v>
      </c>
      <c r="N20" s="7">
        <f t="shared" si="2"/>
        <v>9</v>
      </c>
      <c r="O20" s="21"/>
    </row>
    <row r="21" spans="1:15" ht="13.5" customHeight="1">
      <c r="A21" s="24"/>
      <c r="B21" s="3">
        <f t="shared" si="3"/>
        <v>12</v>
      </c>
      <c r="C21" s="9">
        <f t="shared" si="1"/>
        <v>1</v>
      </c>
      <c r="D21" s="9">
        <f t="shared" si="1"/>
        <v>0.999999999999999</v>
      </c>
      <c r="E21" s="9">
        <f t="shared" si="1"/>
        <v>0.9999999999993214</v>
      </c>
      <c r="F21" s="9">
        <f t="shared" si="1"/>
        <v>0.9999999960767746</v>
      </c>
      <c r="G21" s="9">
        <f t="shared" si="1"/>
        <v>0.999998163782947</v>
      </c>
      <c r="H21" s="9">
        <f t="shared" si="1"/>
        <v>0.9999848371596873</v>
      </c>
      <c r="I21" s="9">
        <f t="shared" si="1"/>
        <v>0.9998162959418551</v>
      </c>
      <c r="J21" s="9">
        <f t="shared" si="1"/>
        <v>0.9987211203957798</v>
      </c>
      <c r="K21" s="9">
        <f t="shared" si="1"/>
        <v>0.9962754310257109</v>
      </c>
      <c r="L21" s="9">
        <f t="shared" si="1"/>
        <v>0.9789710725222288</v>
      </c>
      <c r="M21" s="9">
        <f t="shared" si="1"/>
        <v>0.8684120178222655</v>
      </c>
      <c r="N21" s="7">
        <f t="shared" si="2"/>
        <v>8</v>
      </c>
      <c r="O21" s="21"/>
    </row>
    <row r="22" spans="1:15" ht="13.5" customHeight="1">
      <c r="A22" s="24"/>
      <c r="B22" s="3">
        <f t="shared" si="3"/>
        <v>13</v>
      </c>
      <c r="C22" s="9">
        <f t="shared" si="1"/>
        <v>1</v>
      </c>
      <c r="D22" s="9">
        <f t="shared" si="1"/>
        <v>1</v>
      </c>
      <c r="E22" s="9">
        <f t="shared" si="1"/>
        <v>0.9999999999999822</v>
      </c>
      <c r="F22" s="9">
        <f t="shared" si="1"/>
        <v>0.9999999997845321</v>
      </c>
      <c r="G22" s="9">
        <f t="shared" si="1"/>
        <v>0.9999998202346844</v>
      </c>
      <c r="H22" s="9">
        <f t="shared" si="1"/>
        <v>0.9999981549942787</v>
      </c>
      <c r="I22" s="9">
        <f t="shared" si="1"/>
        <v>0.9999704882538936</v>
      </c>
      <c r="J22" s="9">
        <f t="shared" si="1"/>
        <v>0.9997389529929406</v>
      </c>
      <c r="K22" s="9">
        <f t="shared" si="1"/>
        <v>0.9991211934414066</v>
      </c>
      <c r="L22" s="9">
        <f t="shared" si="1"/>
        <v>0.993534124647965</v>
      </c>
      <c r="M22" s="9">
        <f t="shared" si="1"/>
        <v>0.9423408508300781</v>
      </c>
      <c r="N22" s="7">
        <f t="shared" si="2"/>
        <v>7</v>
      </c>
      <c r="O22" s="21"/>
    </row>
    <row r="23" spans="1:15" ht="13.5" customHeight="1">
      <c r="A23" s="24"/>
      <c r="B23" s="3">
        <f t="shared" si="3"/>
        <v>14</v>
      </c>
      <c r="C23" s="9">
        <f t="shared" si="1"/>
        <v>1</v>
      </c>
      <c r="D23" s="9">
        <f t="shared" si="1"/>
        <v>1</v>
      </c>
      <c r="E23" s="9">
        <f t="shared" si="1"/>
        <v>0.9999999999999996</v>
      </c>
      <c r="F23" s="9">
        <f t="shared" si="1"/>
        <v>0.9999999999905187</v>
      </c>
      <c r="G23" s="9">
        <f t="shared" si="1"/>
        <v>0.999999985879858</v>
      </c>
      <c r="H23" s="9">
        <f t="shared" si="1"/>
        <v>0.9999998197236026</v>
      </c>
      <c r="I23" s="9">
        <f t="shared" si="1"/>
        <v>0.9999961869725666</v>
      </c>
      <c r="J23" s="9">
        <f t="shared" si="1"/>
        <v>0.9999570599780464</v>
      </c>
      <c r="K23" s="9">
        <f t="shared" si="1"/>
        <v>0.9998326340453305</v>
      </c>
      <c r="L23" s="9">
        <f t="shared" si="1"/>
        <v>0.9983884753565437</v>
      </c>
      <c r="M23" s="9">
        <f t="shared" si="1"/>
        <v>0.9793052673339844</v>
      </c>
      <c r="N23" s="7">
        <f t="shared" si="2"/>
        <v>6</v>
      </c>
      <c r="O23" s="21"/>
    </row>
    <row r="24" spans="1:15" ht="13.5" customHeight="1">
      <c r="A24" s="24"/>
      <c r="B24" s="3">
        <f t="shared" si="3"/>
        <v>15</v>
      </c>
      <c r="C24" s="9">
        <f t="shared" si="1"/>
        <v>1</v>
      </c>
      <c r="D24" s="9">
        <f t="shared" si="1"/>
        <v>1</v>
      </c>
      <c r="E24" s="9">
        <f t="shared" si="1"/>
        <v>1</v>
      </c>
      <c r="F24" s="9">
        <f t="shared" si="1"/>
        <v>0.9999999999996736</v>
      </c>
      <c r="G24" s="9">
        <f t="shared" si="1"/>
        <v>0.999999999131472</v>
      </c>
      <c r="H24" s="9">
        <f t="shared" si="1"/>
        <v>0.9999999861965351</v>
      </c>
      <c r="I24" s="9">
        <f t="shared" si="1"/>
        <v>0.9999996134683897</v>
      </c>
      <c r="J24" s="9">
        <f t="shared" si="1"/>
        <v>0.9999944497469218</v>
      </c>
      <c r="K24" s="9">
        <f t="shared" si="1"/>
        <v>0.9999749221661154</v>
      </c>
      <c r="L24" s="9">
        <f t="shared" si="1"/>
        <v>0.9996829688788313</v>
      </c>
      <c r="M24" s="9">
        <f t="shared" si="1"/>
        <v>0.9940910339355469</v>
      </c>
      <c r="N24" s="7">
        <f t="shared" si="2"/>
        <v>5</v>
      </c>
      <c r="O24" s="21"/>
    </row>
    <row r="25" spans="1:15" ht="13.5" customHeight="1">
      <c r="A25" s="24"/>
      <c r="B25" s="3">
        <f t="shared" si="3"/>
        <v>16</v>
      </c>
      <c r="C25" s="9">
        <f t="shared" si="1"/>
        <v>1</v>
      </c>
      <c r="D25" s="9">
        <f t="shared" si="1"/>
        <v>1</v>
      </c>
      <c r="E25" s="9">
        <f t="shared" si="1"/>
        <v>1</v>
      </c>
      <c r="F25" s="9">
        <f t="shared" si="1"/>
        <v>0.9999999999999916</v>
      </c>
      <c r="G25" s="9">
        <f t="shared" si="1"/>
        <v>0.9999999999596978</v>
      </c>
      <c r="H25" s="9">
        <f t="shared" si="1"/>
        <v>0.9999999992022328</v>
      </c>
      <c r="I25" s="9">
        <f t="shared" si="1"/>
        <v>0.999999970395038</v>
      </c>
      <c r="J25" s="9">
        <f t="shared" si="1"/>
        <v>0.9999994573052532</v>
      </c>
      <c r="K25" s="9">
        <f t="shared" si="1"/>
        <v>0.999997154684988</v>
      </c>
      <c r="L25" s="9">
        <f t="shared" si="1"/>
        <v>0.999952655029308</v>
      </c>
      <c r="M25" s="9">
        <f t="shared" si="1"/>
        <v>0.9987115859985352</v>
      </c>
      <c r="N25" s="7">
        <f t="shared" si="2"/>
        <v>4</v>
      </c>
      <c r="O25" s="21"/>
    </row>
    <row r="26" spans="1:15" ht="13.5" customHeight="1">
      <c r="A26" s="24"/>
      <c r="B26" s="3">
        <f t="shared" si="3"/>
        <v>17</v>
      </c>
      <c r="C26" s="9">
        <f aca="true" t="shared" si="4" ref="C26:M29">IF(B26&lt;&gt;"",BINOMDIST($B26,$A$9,C$8,$G$3),"")</f>
        <v>1</v>
      </c>
      <c r="D26" s="9">
        <f t="shared" si="4"/>
        <v>1</v>
      </c>
      <c r="E26" s="9">
        <f t="shared" si="4"/>
        <v>1</v>
      </c>
      <c r="F26" s="9">
        <f t="shared" si="4"/>
        <v>0.9999999999999998</v>
      </c>
      <c r="G26" s="9">
        <f t="shared" si="4"/>
        <v>0.9999999999986732</v>
      </c>
      <c r="H26" s="9">
        <f t="shared" si="4"/>
        <v>0.999999999967274</v>
      </c>
      <c r="I26" s="9">
        <f t="shared" si="4"/>
        <v>0.9999999983892849</v>
      </c>
      <c r="J26" s="9">
        <f t="shared" si="4"/>
        <v>0.9999999622691186</v>
      </c>
      <c r="K26" s="9">
        <f t="shared" si="4"/>
        <v>0.9999997702754435</v>
      </c>
      <c r="L26" s="9">
        <f t="shared" si="4"/>
        <v>0.9999949587391866</v>
      </c>
      <c r="M26" s="9">
        <f t="shared" si="4"/>
        <v>0.9997987747192383</v>
      </c>
      <c r="N26" s="7">
        <f t="shared" si="2"/>
        <v>3</v>
      </c>
      <c r="O26" s="21"/>
    </row>
    <row r="27" spans="1:15" ht="13.5" customHeight="1">
      <c r="A27" s="24"/>
      <c r="B27" s="3">
        <f t="shared" si="3"/>
        <v>18</v>
      </c>
      <c r="C27" s="9">
        <f t="shared" si="4"/>
        <v>1</v>
      </c>
      <c r="D27" s="9">
        <f t="shared" si="4"/>
        <v>1</v>
      </c>
      <c r="E27" s="9">
        <f t="shared" si="4"/>
        <v>1</v>
      </c>
      <c r="F27" s="9">
        <f t="shared" si="4"/>
        <v>1</v>
      </c>
      <c r="G27" s="9">
        <f t="shared" si="4"/>
        <v>0.9999999999999724</v>
      </c>
      <c r="H27" s="9">
        <f t="shared" si="4"/>
        <v>0.9999999999991507</v>
      </c>
      <c r="I27" s="9">
        <f t="shared" si="4"/>
        <v>0.9999999999445208</v>
      </c>
      <c r="J27" s="9">
        <f t="shared" si="4"/>
        <v>0.9999999983379662</v>
      </c>
      <c r="K27" s="9">
        <f t="shared" si="4"/>
        <v>0.9999999882413149</v>
      </c>
      <c r="L27" s="9">
        <f t="shared" si="4"/>
        <v>0.9999996591513953</v>
      </c>
      <c r="M27" s="9">
        <f t="shared" si="4"/>
        <v>0.9999799728393555</v>
      </c>
      <c r="N27" s="7">
        <f t="shared" si="2"/>
        <v>2</v>
      </c>
      <c r="O27" s="21"/>
    </row>
    <row r="28" spans="1:15" ht="13.5" customHeight="1">
      <c r="A28" s="24"/>
      <c r="B28" s="3">
        <f t="shared" si="3"/>
        <v>19</v>
      </c>
      <c r="C28" s="9">
        <f t="shared" si="4"/>
        <v>1</v>
      </c>
      <c r="D28" s="9">
        <f t="shared" si="4"/>
        <v>1</v>
      </c>
      <c r="E28" s="9">
        <f t="shared" si="4"/>
        <v>1</v>
      </c>
      <c r="F28" s="9">
        <f t="shared" si="4"/>
        <v>1</v>
      </c>
      <c r="G28" s="9">
        <f t="shared" si="4"/>
        <v>0.9999999999999998</v>
      </c>
      <c r="H28" s="9">
        <f t="shared" si="4"/>
        <v>0.9999999999999896</v>
      </c>
      <c r="I28" s="9">
        <f t="shared" si="4"/>
        <v>0.9999999999990905</v>
      </c>
      <c r="J28" s="9">
        <f t="shared" si="4"/>
        <v>0.9999999999651321</v>
      </c>
      <c r="K28" s="9">
        <f t="shared" si="4"/>
        <v>0.9999999997132027</v>
      </c>
      <c r="L28" s="9">
        <f t="shared" si="4"/>
        <v>0.9999999890048837</v>
      </c>
      <c r="M28" s="9">
        <f t="shared" si="4"/>
        <v>0.9999990463256836</v>
      </c>
      <c r="N28" s="7">
        <f t="shared" si="2"/>
        <v>1</v>
      </c>
      <c r="O28" s="21"/>
    </row>
    <row r="29" spans="1:15" ht="13.5" customHeight="1">
      <c r="A29" s="24"/>
      <c r="B29" s="3">
        <f t="shared" si="3"/>
        <v>20</v>
      </c>
      <c r="C29" s="9">
        <f t="shared" si="4"/>
        <v>1</v>
      </c>
      <c r="D29" s="9">
        <f t="shared" si="4"/>
        <v>1</v>
      </c>
      <c r="E29" s="9">
        <f t="shared" si="4"/>
        <v>1</v>
      </c>
      <c r="F29" s="9">
        <f t="shared" si="4"/>
        <v>1</v>
      </c>
      <c r="G29" s="9">
        <f t="shared" si="4"/>
        <v>1</v>
      </c>
      <c r="H29" s="9">
        <f t="shared" si="4"/>
        <v>1</v>
      </c>
      <c r="I29" s="9">
        <f t="shared" si="4"/>
        <v>1</v>
      </c>
      <c r="J29" s="9">
        <f t="shared" si="4"/>
        <v>1</v>
      </c>
      <c r="K29" s="9">
        <f t="shared" si="4"/>
        <v>1</v>
      </c>
      <c r="L29" s="9">
        <f t="shared" si="4"/>
        <v>1</v>
      </c>
      <c r="M29" s="9">
        <f t="shared" si="4"/>
        <v>1</v>
      </c>
      <c r="N29" s="7">
        <f t="shared" si="2"/>
        <v>0</v>
      </c>
      <c r="O29" s="22"/>
    </row>
    <row r="30" spans="3:15" ht="13.5" customHeight="1">
      <c r="C30" s="5">
        <f aca="true" t="shared" si="5" ref="C30:M30">1-C8</f>
        <v>0.98</v>
      </c>
      <c r="D30" s="5">
        <f t="shared" si="5"/>
        <v>0.97</v>
      </c>
      <c r="E30" s="5">
        <f t="shared" si="5"/>
        <v>0.95</v>
      </c>
      <c r="F30" s="5">
        <f t="shared" si="5"/>
        <v>0.9</v>
      </c>
      <c r="G30" s="5">
        <f t="shared" si="5"/>
        <v>0.8333333333333334</v>
      </c>
      <c r="H30" s="5">
        <f t="shared" si="5"/>
        <v>0.8</v>
      </c>
      <c r="I30" s="5">
        <f t="shared" si="5"/>
        <v>0.75</v>
      </c>
      <c r="J30" s="5">
        <f t="shared" si="5"/>
        <v>0.7</v>
      </c>
      <c r="K30" s="5">
        <f t="shared" si="5"/>
        <v>0.6666666666666667</v>
      </c>
      <c r="L30" s="5">
        <f t="shared" si="5"/>
        <v>0.6</v>
      </c>
      <c r="M30" s="5">
        <f t="shared" si="5"/>
        <v>0.5</v>
      </c>
      <c r="N30" s="5" t="s">
        <v>1</v>
      </c>
      <c r="O30" s="5" t="s">
        <v>0</v>
      </c>
    </row>
    <row r="31" spans="3:13" ht="13.5" customHeight="1">
      <c r="C31" s="13" t="s">
        <v>3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ht="7.5" customHeight="1"/>
    <row r="33" spans="1:13" ht="15">
      <c r="A33" s="2"/>
      <c r="B33" s="2"/>
      <c r="C33" s="16" t="s">
        <v>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>
      <c r="A34" s="4" t="s">
        <v>0</v>
      </c>
      <c r="B34" s="4" t="s">
        <v>1</v>
      </c>
      <c r="C34" s="4">
        <v>0.02</v>
      </c>
      <c r="D34" s="4">
        <v>0.03</v>
      </c>
      <c r="E34" s="4">
        <v>0.05</v>
      </c>
      <c r="F34" s="4">
        <v>0.1</v>
      </c>
      <c r="G34" s="4">
        <f>1/6</f>
        <v>0.16666666666666666</v>
      </c>
      <c r="H34" s="4">
        <v>0.2</v>
      </c>
      <c r="I34" s="4">
        <v>0.25</v>
      </c>
      <c r="J34" s="4">
        <v>0.3</v>
      </c>
      <c r="K34" s="4">
        <f>1/3</f>
        <v>0.3333333333333333</v>
      </c>
      <c r="L34" s="4">
        <v>0.4</v>
      </c>
      <c r="M34" s="4">
        <v>0.5</v>
      </c>
    </row>
    <row r="35" spans="1:15" ht="15">
      <c r="A35" s="26">
        <v>25</v>
      </c>
      <c r="B35" s="3">
        <v>0</v>
      </c>
      <c r="C35" s="9">
        <f>IF(B35&lt;&gt;"",BINOMDIST($B35,$A$35,C$34,$G$3),"")</f>
        <v>0.6034647297788969</v>
      </c>
      <c r="D35" s="9">
        <f aca="true" t="shared" si="6" ref="D35:M35">IF(C35&lt;&gt;"",BINOMDIST($B35,$A$35,D$34,$G$3),"")</f>
        <v>0.466974705254372</v>
      </c>
      <c r="E35" s="9">
        <f t="shared" si="6"/>
        <v>0.27738957312183404</v>
      </c>
      <c r="F35" s="9">
        <f t="shared" si="6"/>
        <v>0.07178979876918526</v>
      </c>
      <c r="G35" s="9">
        <f t="shared" si="6"/>
        <v>0.010482596010396104</v>
      </c>
      <c r="H35" s="9">
        <f t="shared" si="6"/>
        <v>0.0037778931862957137</v>
      </c>
      <c r="I35" s="9">
        <f t="shared" si="6"/>
        <v>0.0007525434581650009</v>
      </c>
      <c r="J35" s="9">
        <f t="shared" si="6"/>
        <v>0.0001341068619663964</v>
      </c>
      <c r="K35" s="9">
        <f t="shared" si="6"/>
        <v>3.9602128042366116E-05</v>
      </c>
      <c r="L35" s="9">
        <f t="shared" si="6"/>
        <v>2.843028802992968E-06</v>
      </c>
      <c r="M35" s="9">
        <f t="shared" si="6"/>
        <v>2.98023223876953E-08</v>
      </c>
      <c r="N35" s="7">
        <f>O35</f>
        <v>25</v>
      </c>
      <c r="O35" s="20">
        <f>A35</f>
        <v>25</v>
      </c>
    </row>
    <row r="36" spans="1:15" ht="15">
      <c r="A36" s="26"/>
      <c r="B36" s="3">
        <f>IF(B35="","",IF(B35+1&lt;=$A$35,B35+1,""))</f>
        <v>1</v>
      </c>
      <c r="C36" s="9">
        <f aca="true" t="shared" si="7" ref="C36:M36">IF(B36&lt;&gt;"",BINOMDIST($B36,$A$35,C$34,$G$3),"")</f>
        <v>0.9113548980334361</v>
      </c>
      <c r="D36" s="9">
        <f t="shared" si="7"/>
        <v>0.8280376216881646</v>
      </c>
      <c r="E36" s="9">
        <f t="shared" si="7"/>
        <v>0.6423758535452998</v>
      </c>
      <c r="F36" s="9">
        <f t="shared" si="7"/>
        <v>0.27120590646136655</v>
      </c>
      <c r="G36" s="9">
        <f t="shared" si="7"/>
        <v>0.06289557606237663</v>
      </c>
      <c r="H36" s="9">
        <f t="shared" si="7"/>
        <v>0.02738972560064396</v>
      </c>
      <c r="I36" s="9">
        <f t="shared" si="7"/>
        <v>0.007023738942873341</v>
      </c>
      <c r="J36" s="9">
        <f t="shared" si="7"/>
        <v>0.0015709660973206433</v>
      </c>
      <c r="K36" s="9">
        <f t="shared" si="7"/>
        <v>0.0005346287285719429</v>
      </c>
      <c r="L36" s="9">
        <f t="shared" si="7"/>
        <v>5.022684218620909E-05</v>
      </c>
      <c r="M36" s="9">
        <f t="shared" si="7"/>
        <v>7.748603820800781E-07</v>
      </c>
      <c r="N36" s="7">
        <f>IF(N35="","",IF(N35&gt;0,N35-1,""))</f>
        <v>24</v>
      </c>
      <c r="O36" s="21"/>
    </row>
    <row r="37" spans="1:15" ht="15">
      <c r="A37" s="26"/>
      <c r="B37" s="3">
        <f aca="true" t="shared" si="8" ref="B37:B60">IF(B36="","",IF(B36+1&lt;=$A$35,B36+1,""))</f>
        <v>2</v>
      </c>
      <c r="C37" s="9">
        <f aca="true" t="shared" si="9" ref="C37:M37">IF(B37&lt;&gt;"",BINOMDIST($B37,$A$35,C$34,$G$3),"")</f>
        <v>0.9867565718916906</v>
      </c>
      <c r="D37" s="9">
        <f t="shared" si="9"/>
        <v>0.9620403535605002</v>
      </c>
      <c r="E37" s="9">
        <f t="shared" si="9"/>
        <v>0.8728935043390676</v>
      </c>
      <c r="F37" s="9">
        <f t="shared" si="9"/>
        <v>0.5370940500509415</v>
      </c>
      <c r="G37" s="9">
        <f t="shared" si="9"/>
        <v>0.1886867281871299</v>
      </c>
      <c r="H37" s="9">
        <f t="shared" si="9"/>
        <v>0.09822522284368868</v>
      </c>
      <c r="I37" s="9">
        <f t="shared" si="9"/>
        <v>0.032108520881706695</v>
      </c>
      <c r="J37" s="9">
        <f t="shared" si="9"/>
        <v>0.008960527879142484</v>
      </c>
      <c r="K37" s="9">
        <f t="shared" si="9"/>
        <v>0.0035047883317494005</v>
      </c>
      <c r="L37" s="9">
        <f t="shared" si="9"/>
        <v>0.000429297349251938</v>
      </c>
      <c r="M37" s="9">
        <f t="shared" si="9"/>
        <v>9.71555709838867E-06</v>
      </c>
      <c r="N37" s="7">
        <f>IF(N36="","",IF(N36&gt;0,N36-1,""))</f>
        <v>23</v>
      </c>
      <c r="O37" s="21"/>
    </row>
    <row r="38" spans="1:15" ht="15">
      <c r="A38" s="26"/>
      <c r="B38" s="3">
        <f t="shared" si="8"/>
        <v>3</v>
      </c>
      <c r="C38" s="9">
        <f aca="true" t="shared" si="10" ref="C38:M38">IF(B38&lt;&gt;"",BINOMDIST($B38,$A$35,C$34,$G$3),"")</f>
        <v>0.9985541126994448</v>
      </c>
      <c r="D38" s="9">
        <f t="shared" si="10"/>
        <v>0.9938141972003324</v>
      </c>
      <c r="E38" s="9">
        <f t="shared" si="10"/>
        <v>0.9659093985190093</v>
      </c>
      <c r="F38" s="9">
        <f t="shared" si="10"/>
        <v>0.7635913575531722</v>
      </c>
      <c r="G38" s="9">
        <f t="shared" si="10"/>
        <v>0.38156649477841825</v>
      </c>
      <c r="H38" s="9">
        <f t="shared" si="10"/>
        <v>0.23399325922619102</v>
      </c>
      <c r="I38" s="9">
        <f t="shared" si="10"/>
        <v>0.09621407472539192</v>
      </c>
      <c r="J38" s="9">
        <f t="shared" si="10"/>
        <v>0.033240516590842824</v>
      </c>
      <c r="K38" s="9">
        <f t="shared" si="10"/>
        <v>0.014890400143929677</v>
      </c>
      <c r="L38" s="9">
        <f t="shared" si="10"/>
        <v>0.002366768829810108</v>
      </c>
      <c r="M38" s="9">
        <f t="shared" si="10"/>
        <v>7.82608985900879E-05</v>
      </c>
      <c r="N38" s="7">
        <f aca="true" t="shared" si="11" ref="N38:N60">IF(N37="","",IF(N37&gt;0,N37-1,""))</f>
        <v>22</v>
      </c>
      <c r="O38" s="21"/>
    </row>
    <row r="39" spans="1:15" ht="15">
      <c r="A39" s="26"/>
      <c r="B39" s="3">
        <f t="shared" si="8"/>
        <v>4</v>
      </c>
      <c r="C39" s="9">
        <f aca="true" t="shared" si="12" ref="C39:M39">IF(B39&lt;&gt;"",BINOMDIST($B39,$A$35,C$34,$G$3),"")</f>
        <v>0.9998783264635804</v>
      </c>
      <c r="D39" s="9">
        <f t="shared" si="12"/>
        <v>0.9992190262730873</v>
      </c>
      <c r="E39" s="9">
        <f t="shared" si="12"/>
        <v>0.9928350520974134</v>
      </c>
      <c r="F39" s="9">
        <f t="shared" si="12"/>
        <v>0.9020063788045354</v>
      </c>
      <c r="G39" s="9">
        <f t="shared" si="12"/>
        <v>0.5937342380288353</v>
      </c>
      <c r="H39" s="9">
        <f t="shared" si="12"/>
        <v>0.4206743092521318</v>
      </c>
      <c r="I39" s="9">
        <f t="shared" si="12"/>
        <v>0.2137409234388151</v>
      </c>
      <c r="J39" s="9">
        <f t="shared" si="12"/>
        <v>0.09047191855413647</v>
      </c>
      <c r="K39" s="9">
        <f t="shared" si="12"/>
        <v>0.04620083262742539</v>
      </c>
      <c r="L39" s="9">
        <f t="shared" si="12"/>
        <v>0.009470830925190079</v>
      </c>
      <c r="M39" s="9">
        <f t="shared" si="12"/>
        <v>0.0004552602767944338</v>
      </c>
      <c r="N39" s="7">
        <f t="shared" si="11"/>
        <v>21</v>
      </c>
      <c r="O39" s="21"/>
    </row>
    <row r="40" spans="1:15" ht="15">
      <c r="A40" s="26"/>
      <c r="B40" s="3">
        <f t="shared" si="8"/>
        <v>5</v>
      </c>
      <c r="C40" s="9">
        <f aca="true" t="shared" si="13" ref="C40:M40">IF(B40&lt;&gt;"",BINOMDIST($B40,$A$35,C$34,$G$3),"")</f>
        <v>0.9999918305005063</v>
      </c>
      <c r="D40" s="9">
        <f t="shared" si="13"/>
        <v>0.999921096853672</v>
      </c>
      <c r="E40" s="9">
        <f t="shared" si="13"/>
        <v>0.9987870386779027</v>
      </c>
      <c r="F40" s="9">
        <f t="shared" si="13"/>
        <v>0.9666000553885048</v>
      </c>
      <c r="G40" s="9">
        <f t="shared" si="13"/>
        <v>0.7719551423591856</v>
      </c>
      <c r="H40" s="9">
        <f t="shared" si="13"/>
        <v>0.6166894117793689</v>
      </c>
      <c r="I40" s="9">
        <f t="shared" si="13"/>
        <v>0.3782785116376071</v>
      </c>
      <c r="J40" s="9">
        <f t="shared" si="13"/>
        <v>0.19348844208806504</v>
      </c>
      <c r="K40" s="9">
        <f t="shared" si="13"/>
        <v>0.11195274084276638</v>
      </c>
      <c r="L40" s="9">
        <f t="shared" si="13"/>
        <v>0.029362204792253974</v>
      </c>
      <c r="M40" s="9">
        <f t="shared" si="13"/>
        <v>0.0020386576652526855</v>
      </c>
      <c r="N40" s="7">
        <f t="shared" si="11"/>
        <v>20</v>
      </c>
      <c r="O40" s="21"/>
    </row>
    <row r="41" spans="1:15" ht="15">
      <c r="A41" s="26"/>
      <c r="B41" s="3">
        <f t="shared" si="8"/>
        <v>6</v>
      </c>
      <c r="C41" s="9">
        <f aca="true" t="shared" si="14" ref="C41:M41">IF(B41&lt;&gt;"",BINOMDIST($B41,$A$35,C$34,$G$3),"")</f>
        <v>0.9999995518635625</v>
      </c>
      <c r="D41" s="9">
        <f t="shared" si="14"/>
        <v>0.9999934752640416</v>
      </c>
      <c r="E41" s="9">
        <f t="shared" si="14"/>
        <v>0.9998312468499184</v>
      </c>
      <c r="F41" s="9">
        <f t="shared" si="14"/>
        <v>0.9905236393084935</v>
      </c>
      <c r="G41" s="9">
        <f t="shared" si="14"/>
        <v>0.8907690785794191</v>
      </c>
      <c r="H41" s="9">
        <f t="shared" si="14"/>
        <v>0.7800353305520674</v>
      </c>
      <c r="I41" s="9">
        <f t="shared" si="14"/>
        <v>0.5610980540807089</v>
      </c>
      <c r="J41" s="9">
        <f t="shared" si="14"/>
        <v>0.3406549042793916</v>
      </c>
      <c r="K41" s="9">
        <f t="shared" si="14"/>
        <v>0.2215392545350014</v>
      </c>
      <c r="L41" s="9">
        <f t="shared" si="14"/>
        <v>0.07356525783017374</v>
      </c>
      <c r="M41" s="9">
        <f t="shared" si="14"/>
        <v>0.007316648960113525</v>
      </c>
      <c r="N41" s="7">
        <f t="shared" si="11"/>
        <v>19</v>
      </c>
      <c r="O41" s="21"/>
    </row>
    <row r="42" spans="1:15" ht="15">
      <c r="A42" s="26"/>
      <c r="B42" s="3">
        <f t="shared" si="8"/>
        <v>7</v>
      </c>
      <c r="C42" s="9">
        <f aca="true" t="shared" si="15" ref="C42:M42">IF(B42&lt;&gt;"",BINOMDIST($B42,$A$35,C$34,$G$3),"")</f>
        <v>0.999999979577551</v>
      </c>
      <c r="D42" s="9">
        <f t="shared" si="15"/>
        <v>0.999999551213071</v>
      </c>
      <c r="E42" s="9">
        <f t="shared" si="15"/>
        <v>0.9999804194459206</v>
      </c>
      <c r="F42" s="9">
        <f t="shared" si="15"/>
        <v>0.9977386884272201</v>
      </c>
      <c r="G42" s="9">
        <f t="shared" si="15"/>
        <v>0.955268072527546</v>
      </c>
      <c r="H42" s="9">
        <f t="shared" si="15"/>
        <v>0.8908772040049697</v>
      </c>
      <c r="I42" s="9">
        <f t="shared" si="15"/>
        <v>0.7265062115292301</v>
      </c>
      <c r="J42" s="9">
        <f t="shared" si="15"/>
        <v>0.5118485439713436</v>
      </c>
      <c r="K42" s="9">
        <f t="shared" si="15"/>
        <v>0.3702638088316059</v>
      </c>
      <c r="L42" s="9">
        <f t="shared" si="15"/>
        <v>0.15355173475593337</v>
      </c>
      <c r="M42" s="9">
        <f t="shared" si="15"/>
        <v>0.02164262533187867</v>
      </c>
      <c r="N42" s="7">
        <f t="shared" si="11"/>
        <v>18</v>
      </c>
      <c r="O42" s="21"/>
    </row>
    <row r="43" spans="1:15" ht="15">
      <c r="A43" s="26"/>
      <c r="B43" s="3">
        <f t="shared" si="8"/>
        <v>8</v>
      </c>
      <c r="C43" s="9">
        <f aca="true" t="shared" si="16" ref="C43:M43">IF(B43&lt;&gt;"",BINOMDIST($B43,$A$35,C$34,$G$3),"")</f>
        <v>0.9999999992174791</v>
      </c>
      <c r="D43" s="9">
        <f t="shared" si="16"/>
        <v>0.9999999740239571</v>
      </c>
      <c r="E43" s="9">
        <f t="shared" si="16"/>
        <v>0.9999980846217631</v>
      </c>
      <c r="F43" s="9">
        <f t="shared" si="16"/>
        <v>0.999542450706902</v>
      </c>
      <c r="G43" s="9">
        <f t="shared" si="16"/>
        <v>0.984292619804203</v>
      </c>
      <c r="H43" s="9">
        <f t="shared" si="16"/>
        <v>0.9532257578222272</v>
      </c>
      <c r="I43" s="9">
        <f t="shared" si="16"/>
        <v>0.8505623296156208</v>
      </c>
      <c r="J43" s="9">
        <f t="shared" si="16"/>
        <v>0.6769281251028678</v>
      </c>
      <c r="K43" s="9">
        <f t="shared" si="16"/>
        <v>0.5375789324152862</v>
      </c>
      <c r="L43" s="9">
        <f t="shared" si="16"/>
        <v>0.2735314501445727</v>
      </c>
      <c r="M43" s="9">
        <f t="shared" si="16"/>
        <v>0.05387607216835024</v>
      </c>
      <c r="N43" s="7">
        <f t="shared" si="11"/>
        <v>17</v>
      </c>
      <c r="O43" s="21"/>
    </row>
    <row r="44" spans="1:15" ht="15">
      <c r="A44" s="26"/>
      <c r="B44" s="3">
        <f t="shared" si="8"/>
        <v>9</v>
      </c>
      <c r="C44" s="9">
        <f aca="true" t="shared" si="17" ref="C44:M44">IF(B44&lt;&gt;"",BINOMDIST($B44,$A$35,C$34,$G$3),"")</f>
        <v>0.9999999999745739</v>
      </c>
      <c r="D44" s="9">
        <f t="shared" si="17"/>
        <v>0.9999999987242494</v>
      </c>
      <c r="E44" s="9">
        <f t="shared" si="17"/>
        <v>0.9999998408088351</v>
      </c>
      <c r="F44" s="9">
        <f t="shared" si="17"/>
        <v>0.9999210180989339</v>
      </c>
      <c r="G44" s="9">
        <f t="shared" si="17"/>
        <v>0.9952574487753845</v>
      </c>
      <c r="H44" s="9">
        <f t="shared" si="17"/>
        <v>0.9826681304581544</v>
      </c>
      <c r="I44" s="9">
        <f t="shared" si="17"/>
        <v>0.9286717372996449</v>
      </c>
      <c r="J44" s="9">
        <f t="shared" si="17"/>
        <v>0.8105639764950544</v>
      </c>
      <c r="K44" s="9">
        <f t="shared" si="17"/>
        <v>0.6955987713554288</v>
      </c>
      <c r="L44" s="9">
        <f t="shared" si="17"/>
        <v>0.42461701767100724</v>
      </c>
      <c r="M44" s="9">
        <f t="shared" si="17"/>
        <v>0.1147614717483521</v>
      </c>
      <c r="N44" s="7">
        <f t="shared" si="11"/>
        <v>16</v>
      </c>
      <c r="O44" s="21"/>
    </row>
    <row r="45" spans="1:15" ht="15">
      <c r="A45" s="26"/>
      <c r="B45" s="3">
        <f t="shared" si="8"/>
        <v>10</v>
      </c>
      <c r="C45" s="9">
        <f aca="true" t="shared" si="18" ref="C45:M45">IF(B45&lt;&gt;"",BINOMDIST($B45,$A$35,C$34,$G$3),"")</f>
        <v>0.9999999999992952</v>
      </c>
      <c r="D45" s="9">
        <f t="shared" si="18"/>
        <v>0.999999999946532</v>
      </c>
      <c r="E45" s="9">
        <f t="shared" si="18"/>
        <v>0.9999999886982727</v>
      </c>
      <c r="F45" s="9">
        <f t="shared" si="18"/>
        <v>0.9999883189686284</v>
      </c>
      <c r="G45" s="9">
        <f t="shared" si="18"/>
        <v>0.9987661940461626</v>
      </c>
      <c r="H45" s="9">
        <f t="shared" si="18"/>
        <v>0.9944450795125253</v>
      </c>
      <c r="I45" s="9">
        <f t="shared" si="18"/>
        <v>0.9703300880644576</v>
      </c>
      <c r="J45" s="9">
        <f t="shared" si="18"/>
        <v>0.9021999888782679</v>
      </c>
      <c r="K45" s="9">
        <f t="shared" si="18"/>
        <v>0.8220146425075423</v>
      </c>
      <c r="L45" s="9">
        <f t="shared" si="18"/>
        <v>0.585774956365871</v>
      </c>
      <c r="M45" s="9">
        <f t="shared" si="18"/>
        <v>0.21217811107635506</v>
      </c>
      <c r="N45" s="7">
        <f t="shared" si="11"/>
        <v>15</v>
      </c>
      <c r="O45" s="21"/>
    </row>
    <row r="46" spans="1:15" ht="15">
      <c r="A46" s="26"/>
      <c r="B46" s="3">
        <f t="shared" si="8"/>
        <v>11</v>
      </c>
      <c r="C46" s="9">
        <f aca="true" t="shared" si="19" ref="C46:M46">IF(B46&lt;&gt;"",BINOMDIST($B46,$A$35,C$34,$G$3),"")</f>
        <v>0.9999999999999833</v>
      </c>
      <c r="D46" s="9">
        <f t="shared" si="19"/>
        <v>0.9999999999980809</v>
      </c>
      <c r="E46" s="9">
        <f t="shared" si="19"/>
        <v>0.9999999993123472</v>
      </c>
      <c r="F46" s="9">
        <f t="shared" si="19"/>
        <v>0.9999985160700973</v>
      </c>
      <c r="G46" s="9">
        <f t="shared" si="19"/>
        <v>0.9997231245745566</v>
      </c>
      <c r="H46" s="9">
        <f t="shared" si="19"/>
        <v>0.9984599485083334</v>
      </c>
      <c r="I46" s="9">
        <f t="shared" si="19"/>
        <v>0.9892657020484634</v>
      </c>
      <c r="J46" s="9">
        <f t="shared" si="19"/>
        <v>0.9557535026087175</v>
      </c>
      <c r="K46" s="9">
        <f t="shared" si="19"/>
        <v>0.9082072819294379</v>
      </c>
      <c r="L46" s="9">
        <f t="shared" si="19"/>
        <v>0.732282173361202</v>
      </c>
      <c r="M46" s="9">
        <f t="shared" si="19"/>
        <v>0.34501898288726823</v>
      </c>
      <c r="N46" s="7">
        <f t="shared" si="11"/>
        <v>14</v>
      </c>
      <c r="O46" s="21"/>
    </row>
    <row r="47" spans="1:15" ht="15">
      <c r="A47" s="26"/>
      <c r="B47" s="3">
        <f t="shared" si="8"/>
        <v>12</v>
      </c>
      <c r="C47" s="9">
        <f aca="true" t="shared" si="20" ref="C47:M47">IF(B47&lt;&gt;"",BINOMDIST($B47,$A$35,C$34,$G$3),"")</f>
        <v>0.9999999999999997</v>
      </c>
      <c r="D47" s="9">
        <f t="shared" si="20"/>
        <v>0.9999999999999409</v>
      </c>
      <c r="E47" s="9">
        <f t="shared" si="20"/>
        <v>0.9999999999640886</v>
      </c>
      <c r="F47" s="9">
        <f t="shared" si="20"/>
        <v>0.999999837916584</v>
      </c>
      <c r="G47" s="9">
        <f t="shared" si="20"/>
        <v>0.9999464083645153</v>
      </c>
      <c r="H47" s="9">
        <f t="shared" si="20"/>
        <v>0.9996309519654442</v>
      </c>
      <c r="I47" s="9">
        <f t="shared" si="20"/>
        <v>0.9966295519311323</v>
      </c>
      <c r="J47" s="9">
        <f t="shared" si="20"/>
        <v>0.9825302594739422</v>
      </c>
      <c r="K47" s="9">
        <f t="shared" si="20"/>
        <v>0.9584863215922104</v>
      </c>
      <c r="L47" s="9">
        <f t="shared" si="20"/>
        <v>0.846232231024237</v>
      </c>
      <c r="M47" s="9">
        <f t="shared" si="20"/>
        <v>0.49999999999999967</v>
      </c>
      <c r="N47" s="7">
        <f t="shared" si="11"/>
        <v>13</v>
      </c>
      <c r="O47" s="21"/>
    </row>
    <row r="48" spans="1:15" ht="15">
      <c r="A48" s="26"/>
      <c r="B48" s="3">
        <f t="shared" si="8"/>
        <v>13</v>
      </c>
      <c r="C48" s="9">
        <f aca="true" t="shared" si="21" ref="C48:M48">IF(B48&lt;&gt;"",BINOMDIST($B48,$A$35,C$34,$G$3),"")</f>
        <v>1</v>
      </c>
      <c r="D48" s="9">
        <f t="shared" si="21"/>
        <v>0.9999999999999984</v>
      </c>
      <c r="E48" s="9">
        <f t="shared" si="21"/>
        <v>0.9999999999983908</v>
      </c>
      <c r="F48" s="9">
        <f t="shared" si="21"/>
        <v>0.9999999847884158</v>
      </c>
      <c r="G48" s="9">
        <f t="shared" si="21"/>
        <v>0.999991065122507</v>
      </c>
      <c r="H48" s="9">
        <f t="shared" si="21"/>
        <v>0.9999237028297219</v>
      </c>
      <c r="I48" s="9">
        <f t="shared" si="21"/>
        <v>0.9990841685586886</v>
      </c>
      <c r="J48" s="9">
        <f t="shared" si="21"/>
        <v>0.9940060124161815</v>
      </c>
      <c r="K48" s="9">
        <f t="shared" si="21"/>
        <v>0.9836258414235967</v>
      </c>
      <c r="L48" s="9">
        <f t="shared" si="21"/>
        <v>0.922198936132927</v>
      </c>
      <c r="M48" s="9">
        <f t="shared" si="21"/>
        <v>0.6549810171127317</v>
      </c>
      <c r="N48" s="7">
        <f t="shared" si="11"/>
        <v>12</v>
      </c>
      <c r="O48" s="21"/>
    </row>
    <row r="49" spans="1:15" ht="15">
      <c r="A49" s="26"/>
      <c r="B49" s="3">
        <f t="shared" si="8"/>
        <v>14</v>
      </c>
      <c r="C49" s="9">
        <f aca="true" t="shared" si="22" ref="C49:M49">IF(B49&lt;&gt;"",BINOMDIST($B49,$A$35,C$34,$G$3),"")</f>
        <v>1</v>
      </c>
      <c r="D49" s="9">
        <f t="shared" si="22"/>
        <v>1</v>
      </c>
      <c r="E49" s="9">
        <f t="shared" si="22"/>
        <v>0.9999999999999383</v>
      </c>
      <c r="F49" s="9">
        <f t="shared" si="22"/>
        <v>0.9999999987762094</v>
      </c>
      <c r="G49" s="9">
        <f t="shared" si="22"/>
        <v>0.9999987205667341</v>
      </c>
      <c r="H49" s="9">
        <f t="shared" si="22"/>
        <v>0.9999864351577814</v>
      </c>
      <c r="I49" s="9">
        <f t="shared" si="22"/>
        <v>0.9997854875951333</v>
      </c>
      <c r="J49" s="9">
        <f t="shared" si="22"/>
        <v>0.9982215951296571</v>
      </c>
      <c r="K49" s="9">
        <f t="shared" si="22"/>
        <v>0.9943999213513336</v>
      </c>
      <c r="L49" s="9">
        <f t="shared" si="22"/>
        <v>0.9656084819093214</v>
      </c>
      <c r="M49" s="9">
        <f t="shared" si="22"/>
        <v>0.7878218889236449</v>
      </c>
      <c r="N49" s="7">
        <f t="shared" si="11"/>
        <v>11</v>
      </c>
      <c r="O49" s="21"/>
    </row>
    <row r="50" spans="1:15" ht="15">
      <c r="A50" s="26"/>
      <c r="B50" s="3">
        <f t="shared" si="8"/>
        <v>15</v>
      </c>
      <c r="C50" s="9">
        <f aca="true" t="shared" si="23" ref="C50:M50">IF(B50&lt;&gt;"",BINOMDIST($B50,$A$35,C$34,$G$3),"")</f>
        <v>1</v>
      </c>
      <c r="D50" s="9">
        <f t="shared" si="23"/>
        <v>1</v>
      </c>
      <c r="E50" s="9">
        <f t="shared" si="23"/>
        <v>0.999999999999998</v>
      </c>
      <c r="F50" s="9">
        <f t="shared" si="23"/>
        <v>0.9999999999159555</v>
      </c>
      <c r="G50" s="9">
        <f t="shared" si="23"/>
        <v>0.9999998433652209</v>
      </c>
      <c r="H50" s="9">
        <f t="shared" si="23"/>
        <v>0.9999979360845923</v>
      </c>
      <c r="I50" s="9">
        <f t="shared" si="23"/>
        <v>0.9999569211373753</v>
      </c>
      <c r="J50" s="9">
        <f t="shared" si="23"/>
        <v>0.9995464925538923</v>
      </c>
      <c r="K50" s="9">
        <f t="shared" si="23"/>
        <v>0.9983504173248372</v>
      </c>
      <c r="L50" s="9">
        <f t="shared" si="23"/>
        <v>0.9868309265111141</v>
      </c>
      <c r="M50" s="9">
        <f t="shared" si="23"/>
        <v>0.885238528251648</v>
      </c>
      <c r="N50" s="7">
        <f t="shared" si="11"/>
        <v>10</v>
      </c>
      <c r="O50" s="21"/>
    </row>
    <row r="51" spans="1:15" ht="15">
      <c r="A51" s="26"/>
      <c r="B51" s="3">
        <f t="shared" si="8"/>
        <v>16</v>
      </c>
      <c r="C51" s="9">
        <f aca="true" t="shared" si="24" ref="C51:M51">IF(B51&lt;&gt;"",BINOMDIST($B51,$A$35,C$34,$G$3),"")</f>
        <v>1</v>
      </c>
      <c r="D51" s="9">
        <f t="shared" si="24"/>
        <v>1</v>
      </c>
      <c r="E51" s="9">
        <f t="shared" si="24"/>
        <v>1</v>
      </c>
      <c r="F51" s="9">
        <f t="shared" si="24"/>
        <v>0.9999999999951046</v>
      </c>
      <c r="G51" s="9">
        <f t="shared" si="24"/>
        <v>0.9999999837150316</v>
      </c>
      <c r="H51" s="9">
        <f t="shared" si="24"/>
        <v>0.9999997331044065</v>
      </c>
      <c r="I51" s="9">
        <f t="shared" si="24"/>
        <v>0.9999926364586758</v>
      </c>
      <c r="J51" s="9">
        <f t="shared" si="24"/>
        <v>0.9999013757925268</v>
      </c>
      <c r="K51" s="9">
        <f t="shared" si="24"/>
        <v>0.999584947316557</v>
      </c>
      <c r="L51" s="9">
        <f t="shared" si="24"/>
        <v>0.9956736117618612</v>
      </c>
      <c r="M51" s="9">
        <f t="shared" si="24"/>
        <v>0.9461239278316498</v>
      </c>
      <c r="N51" s="7">
        <f t="shared" si="11"/>
        <v>9</v>
      </c>
      <c r="O51" s="21"/>
    </row>
    <row r="52" spans="1:15" ht="15">
      <c r="A52" s="26"/>
      <c r="B52" s="3">
        <f t="shared" si="8"/>
        <v>17</v>
      </c>
      <c r="C52" s="9">
        <f aca="true" t="shared" si="25" ref="C52:M52">IF(B52&lt;&gt;"",BINOMDIST($B52,$A$35,C$34,$G$3),"")</f>
        <v>1</v>
      </c>
      <c r="D52" s="9">
        <f t="shared" si="25"/>
        <v>1</v>
      </c>
      <c r="E52" s="9">
        <f t="shared" si="25"/>
        <v>1</v>
      </c>
      <c r="F52" s="9">
        <f t="shared" si="25"/>
        <v>0.9999999999997604</v>
      </c>
      <c r="G52" s="9">
        <f t="shared" si="25"/>
        <v>0.9999999985755998</v>
      </c>
      <c r="H52" s="9">
        <f t="shared" si="25"/>
        <v>0.9999999709452643</v>
      </c>
      <c r="I52" s="9">
        <f t="shared" si="25"/>
        <v>0.9999989391624347</v>
      </c>
      <c r="J52" s="9">
        <f t="shared" si="25"/>
        <v>0.9999818955189396</v>
      </c>
      <c r="K52" s="9">
        <f t="shared" si="25"/>
        <v>0.9999117346673063</v>
      </c>
      <c r="L52" s="9">
        <f t="shared" si="25"/>
        <v>0.9987945594974189</v>
      </c>
      <c r="M52" s="9">
        <f t="shared" si="25"/>
        <v>0.9783573746681213</v>
      </c>
      <c r="N52" s="7">
        <f t="shared" si="11"/>
        <v>8</v>
      </c>
      <c r="O52" s="21"/>
    </row>
    <row r="53" spans="1:15" ht="15">
      <c r="A53" s="26"/>
      <c r="B53" s="3">
        <f t="shared" si="8"/>
        <v>18</v>
      </c>
      <c r="C53" s="9">
        <f aca="true" t="shared" si="26" ref="C53:M53">IF(B53&lt;&gt;"",BINOMDIST($B53,$A$35,C$34,$G$3),"")</f>
        <v>1</v>
      </c>
      <c r="D53" s="9">
        <f t="shared" si="26"/>
        <v>1</v>
      </c>
      <c r="E53" s="9">
        <f t="shared" si="26"/>
        <v>1</v>
      </c>
      <c r="F53" s="9">
        <f t="shared" si="26"/>
        <v>0.9999999999999902</v>
      </c>
      <c r="G53" s="9">
        <f t="shared" si="26"/>
        <v>0.9999999998965392</v>
      </c>
      <c r="H53" s="9">
        <f t="shared" si="26"/>
        <v>0.9999999973720262</v>
      </c>
      <c r="I53" s="9">
        <f t="shared" si="26"/>
        <v>0.9999998728963249</v>
      </c>
      <c r="J53" s="9">
        <f t="shared" si="26"/>
        <v>0.9999972326096849</v>
      </c>
      <c r="K53" s="9">
        <f t="shared" si="26"/>
        <v>0.999984354078584</v>
      </c>
      <c r="L53" s="9">
        <f t="shared" si="26"/>
        <v>0.999719284752399</v>
      </c>
      <c r="M53" s="9">
        <f t="shared" si="26"/>
        <v>0.9926833510398865</v>
      </c>
      <c r="N53" s="7">
        <f t="shared" si="11"/>
        <v>7</v>
      </c>
      <c r="O53" s="21"/>
    </row>
    <row r="54" spans="1:15" ht="15">
      <c r="A54" s="26"/>
      <c r="B54" s="3">
        <f t="shared" si="8"/>
        <v>19</v>
      </c>
      <c r="C54" s="9">
        <f aca="true" t="shared" si="27" ref="C54:M54">IF(B54&lt;&gt;"",BINOMDIST($B54,$A$35,C$34,$G$3),"")</f>
        <v>1</v>
      </c>
      <c r="D54" s="9">
        <f t="shared" si="27"/>
        <v>1</v>
      </c>
      <c r="E54" s="9">
        <f t="shared" si="27"/>
        <v>1</v>
      </c>
      <c r="F54" s="9">
        <f t="shared" si="27"/>
        <v>0.9999999999999997</v>
      </c>
      <c r="G54" s="9">
        <f t="shared" si="27"/>
        <v>0.9999999999938716</v>
      </c>
      <c r="H54" s="9">
        <f t="shared" si="27"/>
        <v>0.99999999980607</v>
      </c>
      <c r="I54" s="9">
        <f t="shared" si="27"/>
        <v>0.9999999875653991</v>
      </c>
      <c r="J54" s="9">
        <f t="shared" si="27"/>
        <v>0.999999654255592</v>
      </c>
      <c r="K54" s="9">
        <f t="shared" si="27"/>
        <v>0.9999977313385562</v>
      </c>
      <c r="L54" s="9">
        <f t="shared" si="27"/>
        <v>0.9999464102536222</v>
      </c>
      <c r="M54" s="9">
        <f t="shared" si="27"/>
        <v>0.9979613423347473</v>
      </c>
      <c r="N54" s="7">
        <f t="shared" si="11"/>
        <v>6</v>
      </c>
      <c r="O54" s="21"/>
    </row>
    <row r="55" spans="1:15" ht="15">
      <c r="A55" s="26"/>
      <c r="B55" s="3">
        <f t="shared" si="8"/>
        <v>20</v>
      </c>
      <c r="C55" s="9">
        <f aca="true" t="shared" si="28" ref="C55:M55">IF(B55&lt;&gt;"",BINOMDIST($B55,$A$35,C$34,$G$3),"")</f>
        <v>1</v>
      </c>
      <c r="D55" s="9">
        <f t="shared" si="28"/>
        <v>1</v>
      </c>
      <c r="E55" s="9">
        <f t="shared" si="28"/>
        <v>1</v>
      </c>
      <c r="F55" s="9">
        <f t="shared" si="28"/>
        <v>1</v>
      </c>
      <c r="G55" s="9">
        <f t="shared" si="28"/>
        <v>0.9999999999997116</v>
      </c>
      <c r="H55" s="9">
        <f t="shared" si="28"/>
        <v>0.9999999999886233</v>
      </c>
      <c r="I55" s="9">
        <f t="shared" si="28"/>
        <v>0.9999999990323065</v>
      </c>
      <c r="J55" s="9">
        <f t="shared" si="28"/>
        <v>0.9999999656100658</v>
      </c>
      <c r="K55" s="9">
        <f t="shared" si="28"/>
        <v>0.999999737927552</v>
      </c>
      <c r="L55" s="9">
        <f t="shared" si="28"/>
        <v>0.9999918353538668</v>
      </c>
      <c r="M55" s="9">
        <f t="shared" si="28"/>
        <v>0.9995447397232056</v>
      </c>
      <c r="N55" s="7">
        <f t="shared" si="11"/>
        <v>5</v>
      </c>
      <c r="O55" s="21"/>
    </row>
    <row r="56" spans="1:15" ht="15">
      <c r="A56" s="26"/>
      <c r="B56" s="3">
        <f t="shared" si="8"/>
        <v>21</v>
      </c>
      <c r="C56" s="9">
        <f aca="true" t="shared" si="29" ref="C56:M56">IF(B56&lt;&gt;"",BINOMDIST($B56,$A$35,C$34,$G$3),"")</f>
        <v>1</v>
      </c>
      <c r="D56" s="9">
        <f t="shared" si="29"/>
        <v>1</v>
      </c>
      <c r="E56" s="9">
        <f t="shared" si="29"/>
        <v>1</v>
      </c>
      <c r="F56" s="9">
        <f t="shared" si="29"/>
        <v>1</v>
      </c>
      <c r="G56" s="9">
        <f t="shared" si="29"/>
        <v>0.9999999999999896</v>
      </c>
      <c r="H56" s="9">
        <f t="shared" si="29"/>
        <v>0.9999999999994896</v>
      </c>
      <c r="I56" s="9">
        <f t="shared" si="29"/>
        <v>0.9999999999423785</v>
      </c>
      <c r="J56" s="9">
        <f t="shared" si="29"/>
        <v>0.9999999973809305</v>
      </c>
      <c r="K56" s="9">
        <f t="shared" si="29"/>
        <v>0.9999999768071943</v>
      </c>
      <c r="L56" s="9">
        <f t="shared" si="29"/>
        <v>0.999999045687239</v>
      </c>
      <c r="M56" s="9">
        <f t="shared" si="29"/>
        <v>0.9999217391014099</v>
      </c>
      <c r="N56" s="7">
        <f t="shared" si="11"/>
        <v>4</v>
      </c>
      <c r="O56" s="21"/>
    </row>
    <row r="57" spans="1:15" ht="15">
      <c r="A57" s="26"/>
      <c r="B57" s="3">
        <f t="shared" si="8"/>
        <v>22</v>
      </c>
      <c r="C57" s="9">
        <f aca="true" t="shared" si="30" ref="C57:M57">IF(B57&lt;&gt;"",BINOMDIST($B57,$A$35,C$34,$G$3),"")</f>
        <v>1</v>
      </c>
      <c r="D57" s="9">
        <f t="shared" si="30"/>
        <v>1</v>
      </c>
      <c r="E57" s="9">
        <f t="shared" si="30"/>
        <v>1</v>
      </c>
      <c r="F57" s="9">
        <f t="shared" si="30"/>
        <v>1</v>
      </c>
      <c r="G57" s="9">
        <f t="shared" si="30"/>
        <v>0.9999999999999998</v>
      </c>
      <c r="H57" s="9">
        <f t="shared" si="30"/>
        <v>0.9999999999999836</v>
      </c>
      <c r="I57" s="9">
        <f t="shared" si="30"/>
        <v>0.9999999999975344</v>
      </c>
      <c r="J57" s="9">
        <f t="shared" si="30"/>
        <v>0.9999999998565823</v>
      </c>
      <c r="K57" s="9">
        <f t="shared" si="30"/>
        <v>0.9999999985235255</v>
      </c>
      <c r="L57" s="9">
        <f t="shared" si="30"/>
        <v>0.9999999196670417</v>
      </c>
      <c r="M57" s="9">
        <f t="shared" si="30"/>
        <v>0.9999902844429016</v>
      </c>
      <c r="N57" s="7">
        <f t="shared" si="11"/>
        <v>3</v>
      </c>
      <c r="O57" s="21"/>
    </row>
    <row r="58" spans="1:15" ht="15">
      <c r="A58" s="26"/>
      <c r="B58" s="3">
        <f t="shared" si="8"/>
        <v>23</v>
      </c>
      <c r="C58" s="9">
        <f aca="true" t="shared" si="31" ref="C58:M58">IF(B58&lt;&gt;"",BINOMDIST($B58,$A$35,C$34,$G$3),"")</f>
        <v>1</v>
      </c>
      <c r="D58" s="9">
        <f t="shared" si="31"/>
        <v>1</v>
      </c>
      <c r="E58" s="9">
        <f t="shared" si="31"/>
        <v>1</v>
      </c>
      <c r="F58" s="9">
        <f t="shared" si="31"/>
        <v>1</v>
      </c>
      <c r="G58" s="9">
        <f t="shared" si="31"/>
        <v>1</v>
      </c>
      <c r="H58" s="9">
        <f t="shared" si="31"/>
        <v>0.9999999999999997</v>
      </c>
      <c r="I58" s="9">
        <f t="shared" si="31"/>
        <v>0.9999999999999325</v>
      </c>
      <c r="J58" s="9">
        <f t="shared" si="31"/>
        <v>0.9999999999949727</v>
      </c>
      <c r="K58" s="9">
        <f t="shared" si="31"/>
        <v>0.9999999999398079</v>
      </c>
      <c r="L58" s="9">
        <f t="shared" si="31"/>
        <v>0.9999999956652854</v>
      </c>
      <c r="M58" s="9">
        <f t="shared" si="31"/>
        <v>0.9999992251396179</v>
      </c>
      <c r="N58" s="7">
        <f t="shared" si="11"/>
        <v>2</v>
      </c>
      <c r="O58" s="21"/>
    </row>
    <row r="59" spans="1:15" ht="15">
      <c r="A59" s="26"/>
      <c r="B59" s="3">
        <f t="shared" si="8"/>
        <v>24</v>
      </c>
      <c r="C59" s="9">
        <f aca="true" t="shared" si="32" ref="C59:M59">IF(B59&lt;&gt;"",BINOMDIST($B59,$A$35,C$34,$G$3),"")</f>
        <v>1</v>
      </c>
      <c r="D59" s="9">
        <f t="shared" si="32"/>
        <v>1</v>
      </c>
      <c r="E59" s="9">
        <f t="shared" si="32"/>
        <v>1</v>
      </c>
      <c r="F59" s="9">
        <f t="shared" si="32"/>
        <v>1</v>
      </c>
      <c r="G59" s="9">
        <f t="shared" si="32"/>
        <v>1</v>
      </c>
      <c r="H59" s="9">
        <f t="shared" si="32"/>
        <v>1</v>
      </c>
      <c r="I59" s="9">
        <f t="shared" si="32"/>
        <v>0.9999999999999991</v>
      </c>
      <c r="J59" s="9">
        <f t="shared" si="32"/>
        <v>0.9999999999999153</v>
      </c>
      <c r="K59" s="9">
        <f t="shared" si="32"/>
        <v>0.9999999999988198</v>
      </c>
      <c r="L59" s="9">
        <f t="shared" si="32"/>
        <v>0.9999999998874101</v>
      </c>
      <c r="M59" s="9">
        <f t="shared" si="32"/>
        <v>0.9999999701976776</v>
      </c>
      <c r="N59" s="7">
        <f t="shared" si="11"/>
        <v>1</v>
      </c>
      <c r="O59" s="21"/>
    </row>
    <row r="60" spans="1:15" ht="15">
      <c r="A60" s="26"/>
      <c r="B60" s="3">
        <f t="shared" si="8"/>
        <v>25</v>
      </c>
      <c r="C60" s="9">
        <f aca="true" t="shared" si="33" ref="C60:M60">IF(B60&lt;&gt;"",BINOMDIST($B60,$A$35,C$34,$G$3),"")</f>
        <v>1</v>
      </c>
      <c r="D60" s="9">
        <f t="shared" si="33"/>
        <v>1</v>
      </c>
      <c r="E60" s="9">
        <f t="shared" si="33"/>
        <v>1</v>
      </c>
      <c r="F60" s="9">
        <f t="shared" si="33"/>
        <v>1</v>
      </c>
      <c r="G60" s="9">
        <f t="shared" si="33"/>
        <v>1</v>
      </c>
      <c r="H60" s="9">
        <f t="shared" si="33"/>
        <v>1</v>
      </c>
      <c r="I60" s="9">
        <f t="shared" si="33"/>
        <v>1</v>
      </c>
      <c r="J60" s="9">
        <f t="shared" si="33"/>
        <v>1</v>
      </c>
      <c r="K60" s="9">
        <f t="shared" si="33"/>
        <v>1</v>
      </c>
      <c r="L60" s="9">
        <f t="shared" si="33"/>
        <v>1</v>
      </c>
      <c r="M60" s="9">
        <f t="shared" si="33"/>
        <v>1</v>
      </c>
      <c r="N60" s="7">
        <f t="shared" si="11"/>
        <v>0</v>
      </c>
      <c r="O60" s="22"/>
    </row>
    <row r="61" spans="3:15" ht="15">
      <c r="C61" s="5">
        <f aca="true" t="shared" si="34" ref="C61:M61">1-C34</f>
        <v>0.98</v>
      </c>
      <c r="D61" s="5">
        <f t="shared" si="34"/>
        <v>0.97</v>
      </c>
      <c r="E61" s="5">
        <f t="shared" si="34"/>
        <v>0.95</v>
      </c>
      <c r="F61" s="5">
        <f t="shared" si="34"/>
        <v>0.9</v>
      </c>
      <c r="G61" s="5">
        <f t="shared" si="34"/>
        <v>0.8333333333333334</v>
      </c>
      <c r="H61" s="5">
        <f t="shared" si="34"/>
        <v>0.8</v>
      </c>
      <c r="I61" s="5">
        <f t="shared" si="34"/>
        <v>0.75</v>
      </c>
      <c r="J61" s="5">
        <f t="shared" si="34"/>
        <v>0.7</v>
      </c>
      <c r="K61" s="5">
        <f t="shared" si="34"/>
        <v>0.6666666666666667</v>
      </c>
      <c r="L61" s="5">
        <f t="shared" si="34"/>
        <v>0.6</v>
      </c>
      <c r="M61" s="5">
        <f t="shared" si="34"/>
        <v>0.5</v>
      </c>
      <c r="N61" s="5" t="s">
        <v>1</v>
      </c>
      <c r="O61" s="5" t="s">
        <v>0</v>
      </c>
    </row>
    <row r="62" spans="3:13" ht="15">
      <c r="C62" s="13" t="s">
        <v>3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</row>
  </sheetData>
  <sheetProtection/>
  <mergeCells count="11">
    <mergeCell ref="L6:O6"/>
    <mergeCell ref="C33:M33"/>
    <mergeCell ref="A35:A60"/>
    <mergeCell ref="C62:M62"/>
    <mergeCell ref="O9:O29"/>
    <mergeCell ref="O35:O60"/>
    <mergeCell ref="A1:O1"/>
    <mergeCell ref="A5:O5"/>
    <mergeCell ref="C7:M7"/>
    <mergeCell ref="A9:A29"/>
    <mergeCell ref="C31:M3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P10" sqref="P10"/>
    </sheetView>
  </sheetViews>
  <sheetFormatPr defaultColWidth="11.421875" defaultRowHeight="15"/>
  <cols>
    <col min="1" max="2" width="3.7109375" style="0" customWidth="1"/>
    <col min="3" max="13" width="7.421875" style="0" customWidth="1"/>
    <col min="14" max="15" width="3.7109375" style="0" customWidth="1"/>
  </cols>
  <sheetData>
    <row r="1" spans="1:15" ht="18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7" ht="15">
      <c r="A3" t="s">
        <v>5</v>
      </c>
      <c r="G3" s="1">
        <v>1</v>
      </c>
    </row>
    <row r="5" spans="1:15" ht="13.5" customHeight="1">
      <c r="A5" s="27" t="str">
        <f>IF($G$3=0,"Binomialverteilung B (n, p , k)","kumulierte Binomialverteilung F (n, p , k)")</f>
        <v>kumulierte Binomialverteilung F (n, p , k)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3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2" t="s">
        <v>6</v>
      </c>
      <c r="M6" s="32"/>
      <c r="N6" s="32"/>
      <c r="O6" s="32"/>
    </row>
    <row r="7" spans="1:13" ht="13.5" customHeight="1">
      <c r="A7" s="2"/>
      <c r="B7" s="2"/>
      <c r="C7" s="16" t="s">
        <v>2</v>
      </c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3.5" customHeight="1">
      <c r="A8" s="4" t="s">
        <v>0</v>
      </c>
      <c r="B8" s="4" t="s">
        <v>1</v>
      </c>
      <c r="C8" s="4">
        <v>0.02</v>
      </c>
      <c r="D8" s="4">
        <v>0.03</v>
      </c>
      <c r="E8" s="4">
        <v>0.05</v>
      </c>
      <c r="F8" s="4">
        <v>0.1</v>
      </c>
      <c r="G8" s="4">
        <f>1/6</f>
        <v>0.16666666666666666</v>
      </c>
      <c r="H8" s="4">
        <v>0.2</v>
      </c>
      <c r="I8" s="4">
        <v>0.25</v>
      </c>
      <c r="J8" s="4">
        <v>0.3</v>
      </c>
      <c r="K8" s="4">
        <f>1/3</f>
        <v>0.3333333333333333</v>
      </c>
      <c r="L8" s="4">
        <v>0.4</v>
      </c>
      <c r="M8" s="4">
        <v>0.5</v>
      </c>
    </row>
    <row r="9" spans="1:15" ht="13.5" customHeight="1">
      <c r="A9" s="23">
        <v>50</v>
      </c>
      <c r="B9" s="3">
        <v>0</v>
      </c>
      <c r="C9" s="9">
        <f>IF(B9&lt;&gt;"",BINOMDIST($B9,$A$9,C$8,$G$3),"")</f>
        <v>0.3641696800871171</v>
      </c>
      <c r="D9" s="9">
        <f aca="true" t="shared" si="0" ref="D9:M9">IF(C9&lt;&gt;"",BINOMDIST($B9,$A$9,D$8,$G$3),"")</f>
        <v>0.2180653753474076</v>
      </c>
      <c r="E9" s="9">
        <f t="shared" si="0"/>
        <v>0.0769449752767133</v>
      </c>
      <c r="F9" s="9">
        <f t="shared" si="0"/>
        <v>0.0051537752073201135</v>
      </c>
      <c r="G9" s="9">
        <f t="shared" si="0"/>
        <v>0.00010988481911717233</v>
      </c>
      <c r="H9" s="9">
        <f t="shared" si="0"/>
        <v>1.4272476927059582E-05</v>
      </c>
      <c r="I9" s="9">
        <f t="shared" si="0"/>
        <v>5.663216564269385E-07</v>
      </c>
      <c r="J9" s="9">
        <f t="shared" si="0"/>
        <v>1.798465042647409E-08</v>
      </c>
      <c r="K9" s="9">
        <f t="shared" si="0"/>
        <v>1.5683285454839606E-09</v>
      </c>
      <c r="L9" s="9">
        <f t="shared" si="0"/>
        <v>8.082812774647628E-12</v>
      </c>
      <c r="M9" s="9">
        <f t="shared" si="0"/>
        <v>8.881784197001244E-16</v>
      </c>
      <c r="N9" s="7">
        <f>O9</f>
        <v>50</v>
      </c>
      <c r="O9" s="20">
        <f>A9</f>
        <v>50</v>
      </c>
    </row>
    <row r="10" spans="1:15" ht="13.5" customHeight="1">
      <c r="A10" s="24"/>
      <c r="B10" s="3">
        <f>IF(B9="","",IF(B9+1&lt;=$A$9,B9+1,""))</f>
        <v>1</v>
      </c>
      <c r="C10" s="9">
        <f aca="true" t="shared" si="1" ref="C10:M10">IF(B10&lt;&gt;"",BINOMDIST($B10,$A$9,C$8,$G$3),"")</f>
        <v>0.7357713944617266</v>
      </c>
      <c r="D10" s="9">
        <f t="shared" si="1"/>
        <v>0.5552798733073165</v>
      </c>
      <c r="E10" s="9">
        <f t="shared" si="1"/>
        <v>0.2794317523206955</v>
      </c>
      <c r="F10" s="9">
        <f t="shared" si="1"/>
        <v>0.03378585969243186</v>
      </c>
      <c r="G10" s="9">
        <f t="shared" si="1"/>
        <v>0.0012087330102888963</v>
      </c>
      <c r="H10" s="9">
        <f t="shared" si="1"/>
        <v>0.00019267843851530442</v>
      </c>
      <c r="I10" s="9">
        <f t="shared" si="1"/>
        <v>1.0005015930209242E-05</v>
      </c>
      <c r="J10" s="9">
        <f t="shared" si="1"/>
        <v>4.0337001670806237E-07</v>
      </c>
      <c r="K10" s="9">
        <f t="shared" si="1"/>
        <v>4.077654218258306E-08</v>
      </c>
      <c r="L10" s="9">
        <f t="shared" si="1"/>
        <v>2.775099052629017E-10</v>
      </c>
      <c r="M10" s="9">
        <f t="shared" si="1"/>
        <v>4.5297099404706507E-14</v>
      </c>
      <c r="N10" s="7">
        <f>IF(N9="","",IF(N9&gt;0,N9-1,""))</f>
        <v>49</v>
      </c>
      <c r="O10" s="21"/>
    </row>
    <row r="11" spans="1:15" ht="13.5" customHeight="1">
      <c r="A11" s="24"/>
      <c r="B11" s="3">
        <f>IF(B10="","",IF(B10+1&lt;=$A$9,B10+1,""))</f>
        <v>2</v>
      </c>
      <c r="C11" s="9">
        <f aca="true" t="shared" si="2" ref="C11:M11">IF(B11&lt;&gt;"",BINOMDIST($B11,$A$9,C$8,$G$3),"")</f>
        <v>0.921572251649031</v>
      </c>
      <c r="D11" s="9">
        <f t="shared" si="2"/>
        <v>0.8107980753697213</v>
      </c>
      <c r="E11" s="9">
        <f t="shared" si="2"/>
        <v>0.5405331227195155</v>
      </c>
      <c r="F11" s="9">
        <f t="shared" si="2"/>
        <v>0.11172875634634719</v>
      </c>
      <c r="G11" s="9">
        <f t="shared" si="2"/>
        <v>0.006593089147030335</v>
      </c>
      <c r="H11" s="9">
        <f t="shared" si="2"/>
        <v>0.0012854149532433052</v>
      </c>
      <c r="I11" s="9">
        <f t="shared" si="2"/>
        <v>8.708768583276482E-05</v>
      </c>
      <c r="J11" s="9">
        <f t="shared" si="2"/>
        <v>4.449916362664737E-06</v>
      </c>
      <c r="K11" s="9">
        <f t="shared" si="2"/>
        <v>5.210771592370467E-07</v>
      </c>
      <c r="L11" s="9">
        <f t="shared" si="2"/>
        <v>4.678152415904395E-09</v>
      </c>
      <c r="M11" s="9">
        <f t="shared" si="2"/>
        <v>1.1333156635373574E-12</v>
      </c>
      <c r="N11" s="7">
        <f>IF(N10="","",IF(N10&gt;0,N10-1,""))</f>
        <v>48</v>
      </c>
      <c r="O11" s="21"/>
    </row>
    <row r="12" spans="1:15" ht="13.5" customHeight="1">
      <c r="A12" s="24"/>
      <c r="B12" s="3">
        <f>IF(B11="","",IF(B11+1&lt;=$A$9,B11+1,""))</f>
        <v>3</v>
      </c>
      <c r="C12" s="9">
        <f aca="true" t="shared" si="3" ref="C12:M12">IF(B12&lt;&gt;"",BINOMDIST($B12,$A$9,C$8,$G$3),"")</f>
        <v>0.9822419193020284</v>
      </c>
      <c r="D12" s="9">
        <f t="shared" si="3"/>
        <v>0.9372400722665815</v>
      </c>
      <c r="E12" s="9">
        <f t="shared" si="3"/>
        <v>0.7604079609501001</v>
      </c>
      <c r="F12" s="9">
        <f t="shared" si="3"/>
        <v>0.2502939059533076</v>
      </c>
      <c r="G12" s="9">
        <f t="shared" si="3"/>
        <v>0.02382302878460294</v>
      </c>
      <c r="H12" s="9">
        <f t="shared" si="3"/>
        <v>0.005656361012155311</v>
      </c>
      <c r="I12" s="9">
        <f t="shared" si="3"/>
        <v>0.0004981952586463938</v>
      </c>
      <c r="J12" s="9">
        <f t="shared" si="3"/>
        <v>3.219766273493904E-05</v>
      </c>
      <c r="K12" s="9">
        <f t="shared" si="3"/>
        <v>4.363482095672752E-06</v>
      </c>
      <c r="L12" s="9">
        <f t="shared" si="3"/>
        <v>5.1618339196080224E-08</v>
      </c>
      <c r="M12" s="9">
        <f t="shared" si="3"/>
        <v>1.8541612689659805E-11</v>
      </c>
      <c r="N12" s="7">
        <f aca="true" t="shared" si="4" ref="N12:N59">IF(N11="","",IF(N11&gt;0,N11-1,""))</f>
        <v>47</v>
      </c>
      <c r="O12" s="21"/>
    </row>
    <row r="13" spans="1:15" ht="13.5" customHeight="1">
      <c r="A13" s="24"/>
      <c r="B13" s="3">
        <f aca="true" t="shared" si="5" ref="B13:B59">IF(B12="","",IF(B12+1&lt;=$A$9,B12+1,""))</f>
        <v>4</v>
      </c>
      <c r="C13" s="9">
        <f aca="true" t="shared" si="6" ref="C13:M13">IF(B13&lt;&gt;"",BINOMDIST($B13,$A$9,C$8,$G$3),"")</f>
        <v>0.9967902579739206</v>
      </c>
      <c r="D13" s="9">
        <f t="shared" si="6"/>
        <v>0.9831893546440487</v>
      </c>
      <c r="E13" s="9">
        <f t="shared" si="6"/>
        <v>0.8963831898558565</v>
      </c>
      <c r="F13" s="9">
        <f t="shared" si="6"/>
        <v>0.43119840682906163</v>
      </c>
      <c r="G13" s="9">
        <f t="shared" si="6"/>
        <v>0.06431338693289859</v>
      </c>
      <c r="H13" s="9">
        <f t="shared" si="6"/>
        <v>0.018496015060209318</v>
      </c>
      <c r="I13" s="9">
        <f t="shared" si="6"/>
        <v>0.0021083665854997775</v>
      </c>
      <c r="J13" s="9">
        <f t="shared" si="6"/>
        <v>0.0001719273855381774</v>
      </c>
      <c r="K13" s="9">
        <f t="shared" si="6"/>
        <v>2.6937611097232512E-05</v>
      </c>
      <c r="L13" s="9">
        <f t="shared" si="6"/>
        <v>4.193164689741249E-07</v>
      </c>
      <c r="M13" s="9">
        <f t="shared" si="6"/>
        <v>2.2308910274659904E-10</v>
      </c>
      <c r="N13" s="7">
        <f t="shared" si="4"/>
        <v>46</v>
      </c>
      <c r="O13" s="21"/>
    </row>
    <row r="14" spans="1:15" ht="13.5" customHeight="1">
      <c r="A14" s="24"/>
      <c r="B14" s="3">
        <f t="shared" si="5"/>
        <v>5</v>
      </c>
      <c r="C14" s="9">
        <f aca="true" t="shared" si="7" ref="C14:M14">IF(B14&lt;&gt;"",BINOMDIST($B14,$A$9,C$8,$G$3),"")</f>
        <v>0.9995217827857861</v>
      </c>
      <c r="D14" s="9">
        <f t="shared" si="7"/>
        <v>0.9962635834442353</v>
      </c>
      <c r="E14" s="9">
        <f t="shared" si="7"/>
        <v>0.9622238270102227</v>
      </c>
      <c r="F14" s="9">
        <f t="shared" si="7"/>
        <v>0.6161230077242767</v>
      </c>
      <c r="G14" s="9">
        <f t="shared" si="7"/>
        <v>0.13881564592576262</v>
      </c>
      <c r="H14" s="9">
        <f t="shared" si="7"/>
        <v>0.04802721937073355</v>
      </c>
      <c r="I14" s="9">
        <f t="shared" si="7"/>
        <v>0.007046225321183475</v>
      </c>
      <c r="J14" s="9">
        <f t="shared" si="7"/>
        <v>0.000722861721162375</v>
      </c>
      <c r="K14" s="9">
        <f t="shared" si="7"/>
        <v>0.00013077860450440732</v>
      </c>
      <c r="L14" s="9">
        <f t="shared" si="7"/>
        <v>2.6745316649461274E-06</v>
      </c>
      <c r="M14" s="9">
        <f t="shared" si="7"/>
        <v>2.104926011270435E-09</v>
      </c>
      <c r="N14" s="7">
        <f t="shared" si="4"/>
        <v>45</v>
      </c>
      <c r="O14" s="21"/>
    </row>
    <row r="15" spans="1:15" ht="13.5" customHeight="1">
      <c r="A15" s="24"/>
      <c r="B15" s="3">
        <f t="shared" si="5"/>
        <v>6</v>
      </c>
      <c r="C15" s="9">
        <f aca="true" t="shared" si="8" ref="C15:M15">IF(B15&lt;&gt;"",BINOMDIST($B15,$A$9,C$8,$G$3),"")</f>
        <v>0.9999398733182145</v>
      </c>
      <c r="D15" s="9">
        <f t="shared" si="8"/>
        <v>0.9992962653824229</v>
      </c>
      <c r="E15" s="9">
        <f t="shared" si="8"/>
        <v>0.9882135522027358</v>
      </c>
      <c r="F15" s="9">
        <f t="shared" si="8"/>
        <v>0.7702268418036229</v>
      </c>
      <c r="G15" s="9">
        <f t="shared" si="8"/>
        <v>0.25056903441505846</v>
      </c>
      <c r="H15" s="9">
        <f t="shared" si="8"/>
        <v>0.1033982274529664</v>
      </c>
      <c r="I15" s="9">
        <f t="shared" si="8"/>
        <v>0.01939087216039274</v>
      </c>
      <c r="J15" s="9">
        <f t="shared" si="8"/>
        <v>0.0024937220856687263</v>
      </c>
      <c r="K15" s="9">
        <f t="shared" si="8"/>
        <v>0.0005201823297813142</v>
      </c>
      <c r="L15" s="9">
        <f t="shared" si="8"/>
        <v>1.3950607644806165E-05</v>
      </c>
      <c r="M15" s="9">
        <f t="shared" si="8"/>
        <v>1.6218702825199236E-08</v>
      </c>
      <c r="N15" s="7">
        <f t="shared" si="4"/>
        <v>44</v>
      </c>
      <c r="O15" s="21"/>
    </row>
    <row r="16" spans="1:15" ht="13.5" customHeight="1">
      <c r="A16" s="24"/>
      <c r="B16" s="3">
        <f t="shared" si="5"/>
        <v>7</v>
      </c>
      <c r="C16" s="9">
        <f aca="true" t="shared" si="9" ref="C16:M16">IF(B16&lt;&gt;"",BINOMDIST($B16,$A$9,C$8,$G$3),"")</f>
        <v>0.9999935059229574</v>
      </c>
      <c r="D16" s="9">
        <f t="shared" si="9"/>
        <v>0.9998858294705536</v>
      </c>
      <c r="E16" s="9">
        <f t="shared" si="9"/>
        <v>0.9968116567777023</v>
      </c>
      <c r="F16" s="9">
        <f t="shared" si="9"/>
        <v>0.8778549163987217</v>
      </c>
      <c r="G16" s="9">
        <f t="shared" si="9"/>
        <v>0.39105900851588765</v>
      </c>
      <c r="H16" s="9">
        <f t="shared" si="9"/>
        <v>0.19040981158218975</v>
      </c>
      <c r="I16" s="9">
        <f t="shared" si="9"/>
        <v>0.045255846490164495</v>
      </c>
      <c r="J16" s="9">
        <f t="shared" si="9"/>
        <v>0.007264203067604193</v>
      </c>
      <c r="K16" s="9">
        <f t="shared" si="9"/>
        <v>0.0017440226092230204</v>
      </c>
      <c r="L16" s="9">
        <f t="shared" si="9"/>
        <v>6.120273556040999E-05</v>
      </c>
      <c r="M16" s="9">
        <f t="shared" si="9"/>
        <v>1.0493387136989442E-07</v>
      </c>
      <c r="N16" s="7">
        <f t="shared" si="4"/>
        <v>43</v>
      </c>
      <c r="O16" s="21"/>
    </row>
    <row r="17" spans="1:15" ht="13.5" customHeight="1">
      <c r="A17" s="24"/>
      <c r="B17" s="3">
        <f t="shared" si="5"/>
        <v>8</v>
      </c>
      <c r="C17" s="9">
        <f aca="true" t="shared" si="10" ref="C17:M17">IF(B17&lt;&gt;"",BINOMDIST($B17,$A$9,C$8,$G$3),"")</f>
        <v>0.9999993890913349</v>
      </c>
      <c r="D17" s="9">
        <f t="shared" si="10"/>
        <v>0.99998383690273</v>
      </c>
      <c r="E17" s="9">
        <f t="shared" si="10"/>
        <v>0.9992440153087785</v>
      </c>
      <c r="F17" s="9">
        <f t="shared" si="10"/>
        <v>0.9421327942819058</v>
      </c>
      <c r="G17" s="9">
        <f t="shared" si="10"/>
        <v>0.5420857306742793</v>
      </c>
      <c r="H17" s="9">
        <f t="shared" si="10"/>
        <v>0.30733162775583295</v>
      </c>
      <c r="I17" s="9">
        <f t="shared" si="10"/>
        <v>0.09159725883100564</v>
      </c>
      <c r="J17" s="9">
        <f t="shared" si="10"/>
        <v>0.018253346758134132</v>
      </c>
      <c r="K17" s="9">
        <f t="shared" si="10"/>
        <v>0.005033093360222601</v>
      </c>
      <c r="L17" s="9">
        <f t="shared" si="10"/>
        <v>0.00023052286059132418</v>
      </c>
      <c r="M17" s="9">
        <f t="shared" si="10"/>
        <v>5.817779022976321E-07</v>
      </c>
      <c r="N17" s="7">
        <f t="shared" si="4"/>
        <v>42</v>
      </c>
      <c r="O17" s="21"/>
    </row>
    <row r="18" spans="1:15" ht="13.5" customHeight="1">
      <c r="A18" s="24"/>
      <c r="B18" s="3">
        <f t="shared" si="5"/>
        <v>9</v>
      </c>
      <c r="C18" s="9">
        <f aca="true" t="shared" si="11" ref="C18:M18">IF(B18&lt;&gt;"",BINOMDIST($B18,$A$9,C$8,$G$3),"")</f>
        <v>0.9999999493930851</v>
      </c>
      <c r="D18" s="9">
        <f t="shared" si="11"/>
        <v>0.9999979823053121</v>
      </c>
      <c r="E18" s="9">
        <f t="shared" si="11"/>
        <v>0.9998414367023762</v>
      </c>
      <c r="F18" s="9">
        <f t="shared" si="11"/>
        <v>0.9754620642954086</v>
      </c>
      <c r="G18" s="9">
        <f t="shared" si="11"/>
        <v>0.683044004688778</v>
      </c>
      <c r="H18" s="9">
        <f t="shared" si="11"/>
        <v>0.443740413291751</v>
      </c>
      <c r="I18" s="9">
        <f t="shared" si="11"/>
        <v>0.16368390025009194</v>
      </c>
      <c r="J18" s="9">
        <f t="shared" si="11"/>
        <v>0.04023163413919398</v>
      </c>
      <c r="K18" s="9">
        <f t="shared" si="11"/>
        <v>0.012707591779221617</v>
      </c>
      <c r="L18" s="9">
        <f t="shared" si="11"/>
        <v>0.0007572965829097249</v>
      </c>
      <c r="M18" s="9">
        <f t="shared" si="11"/>
        <v>2.807050046627069E-06</v>
      </c>
      <c r="N18" s="7">
        <f t="shared" si="4"/>
        <v>41</v>
      </c>
      <c r="O18" s="21"/>
    </row>
    <row r="19" spans="1:15" ht="13.5" customHeight="1">
      <c r="A19" s="24"/>
      <c r="B19" s="3">
        <f t="shared" si="5"/>
        <v>10</v>
      </c>
      <c r="C19" s="9">
        <f aca="true" t="shared" si="12" ref="C19:M19">IF(B19&lt;&gt;"",BINOMDIST($B19,$A$9,C$8,$G$3),"")</f>
        <v>0.9999999962754764</v>
      </c>
      <c r="D19" s="9">
        <f t="shared" si="12"/>
        <v>0.9999997760006911</v>
      </c>
      <c r="E19" s="9">
        <f t="shared" si="12"/>
        <v>0.9999703539504683</v>
      </c>
      <c r="F19" s="9">
        <f t="shared" si="12"/>
        <v>0.990645398412671</v>
      </c>
      <c r="G19" s="9">
        <f t="shared" si="12"/>
        <v>0.7986297893806666</v>
      </c>
      <c r="H19" s="9">
        <f t="shared" si="12"/>
        <v>0.5835594184660657</v>
      </c>
      <c r="I19" s="9">
        <f t="shared" si="12"/>
        <v>0.26220231018950946</v>
      </c>
      <c r="J19" s="9">
        <f t="shared" si="12"/>
        <v>0.07885062482305637</v>
      </c>
      <c r="K19" s="9">
        <f t="shared" si="12"/>
        <v>0.028440313538169643</v>
      </c>
      <c r="L19" s="9">
        <f t="shared" si="12"/>
        <v>0.002197144757246681</v>
      </c>
      <c r="M19" s="9">
        <f t="shared" si="12"/>
        <v>1.1930665838377785E-05</v>
      </c>
      <c r="N19" s="7">
        <f t="shared" si="4"/>
        <v>40</v>
      </c>
      <c r="O19" s="21"/>
    </row>
    <row r="20" spans="1:15" ht="13.5" customHeight="1">
      <c r="A20" s="24"/>
      <c r="B20" s="3">
        <f t="shared" si="5"/>
        <v>11</v>
      </c>
      <c r="C20" s="9">
        <f aca="true" t="shared" si="13" ref="C20:M20">IF(B20&lt;&gt;"",BINOMDIST($B20,$A$9,C$8,$G$3),"")</f>
        <v>0.9999999997546891</v>
      </c>
      <c r="D20" s="9">
        <f t="shared" si="13"/>
        <v>0.9999999777283813</v>
      </c>
      <c r="E20" s="9">
        <f t="shared" si="13"/>
        <v>0.9999950271079978</v>
      </c>
      <c r="F20" s="9">
        <f t="shared" si="13"/>
        <v>0.9967800788640901</v>
      </c>
      <c r="G20" s="9">
        <f t="shared" si="13"/>
        <v>0.8826921782474949</v>
      </c>
      <c r="H20" s="9">
        <f t="shared" si="13"/>
        <v>0.7106676049881713</v>
      </c>
      <c r="I20" s="9">
        <f t="shared" si="13"/>
        <v>0.3816185646615311</v>
      </c>
      <c r="J20" s="9">
        <f t="shared" si="13"/>
        <v>0.13903606484985467</v>
      </c>
      <c r="K20" s="9">
        <f t="shared" si="13"/>
        <v>0.0570452621908023</v>
      </c>
      <c r="L20" s="9">
        <f t="shared" si="13"/>
        <v>0.0056876857859423455</v>
      </c>
      <c r="M20" s="9">
        <f t="shared" si="13"/>
        <v>4.510745053565301E-05</v>
      </c>
      <c r="N20" s="7">
        <f t="shared" si="4"/>
        <v>39</v>
      </c>
      <c r="O20" s="21"/>
    </row>
    <row r="21" spans="1:15" ht="13.5" customHeight="1">
      <c r="A21" s="24"/>
      <c r="B21" s="3">
        <f t="shared" si="5"/>
        <v>12</v>
      </c>
      <c r="C21" s="9">
        <f aca="true" t="shared" si="14" ref="C21:M21">IF(B21&lt;&gt;"",BINOMDIST($B21,$A$9,C$8,$G$3),"")</f>
        <v>0.9999999999854533</v>
      </c>
      <c r="D21" s="9">
        <f t="shared" si="14"/>
        <v>0.9999999980051337</v>
      </c>
      <c r="E21" s="9">
        <f t="shared" si="14"/>
        <v>0.9999992475165227</v>
      </c>
      <c r="F21" s="9">
        <f t="shared" si="14"/>
        <v>0.9989953801382137</v>
      </c>
      <c r="G21" s="9">
        <f t="shared" si="14"/>
        <v>0.9373327310109332</v>
      </c>
      <c r="H21" s="9">
        <f t="shared" si="14"/>
        <v>0.8139430065373813</v>
      </c>
      <c r="I21" s="9">
        <f t="shared" si="14"/>
        <v>0.5109861736728862</v>
      </c>
      <c r="J21" s="9">
        <f t="shared" si="14"/>
        <v>0.22286578488718126</v>
      </c>
      <c r="K21" s="9">
        <f t="shared" si="14"/>
        <v>0.10352830375133042</v>
      </c>
      <c r="L21" s="9">
        <f t="shared" si="14"/>
        <v>0.01325052468144958</v>
      </c>
      <c r="M21" s="9">
        <f t="shared" si="14"/>
        <v>0.0001529320008017979</v>
      </c>
      <c r="N21" s="7">
        <f t="shared" si="4"/>
        <v>38</v>
      </c>
      <c r="O21" s="21"/>
    </row>
    <row r="22" spans="1:15" ht="13.5" customHeight="1">
      <c r="A22" s="24"/>
      <c r="B22" s="3">
        <f t="shared" si="5"/>
        <v>13</v>
      </c>
      <c r="C22" s="9">
        <f aca="true" t="shared" si="15" ref="C22:M22">IF(B22&lt;&gt;"",BINOMDIST($B22,$A$9,C$8,$G$3),"")</f>
        <v>0.9999999999992195</v>
      </c>
      <c r="D22" s="9">
        <f t="shared" si="15"/>
        <v>0.9999999998382422</v>
      </c>
      <c r="E22" s="9">
        <f t="shared" si="15"/>
        <v>0.9999998968101419</v>
      </c>
      <c r="F22" s="9">
        <f t="shared" si="15"/>
        <v>0.9997148796973307</v>
      </c>
      <c r="G22" s="9">
        <f t="shared" si="15"/>
        <v>0.969276438780328</v>
      </c>
      <c r="H22" s="9">
        <f t="shared" si="15"/>
        <v>0.8894134922848811</v>
      </c>
      <c r="I22" s="9">
        <f t="shared" si="15"/>
        <v>0.6370366645044647</v>
      </c>
      <c r="J22" s="9">
        <f t="shared" si="15"/>
        <v>0.3278832363625129</v>
      </c>
      <c r="K22" s="9">
        <f t="shared" si="15"/>
        <v>0.17146505680133325</v>
      </c>
      <c r="L22" s="9">
        <f t="shared" si="15"/>
        <v>0.027988364580386837</v>
      </c>
      <c r="M22" s="9">
        <f t="shared" si="15"/>
        <v>0.0004681114554259126</v>
      </c>
      <c r="N22" s="7">
        <f t="shared" si="4"/>
        <v>37</v>
      </c>
      <c r="O22" s="21"/>
    </row>
    <row r="23" spans="1:15" ht="13.5" customHeight="1">
      <c r="A23" s="24"/>
      <c r="B23" s="3">
        <f t="shared" si="5"/>
        <v>14</v>
      </c>
      <c r="C23" s="9">
        <f aca="true" t="shared" si="16" ref="C23:M23">IF(B23&lt;&gt;"",BINOMDIST($B23,$A$9,C$8,$G$3),"")</f>
        <v>0.9999999999999619</v>
      </c>
      <c r="D23" s="9">
        <f t="shared" si="16"/>
        <v>0.9999999999880765</v>
      </c>
      <c r="E23" s="9">
        <f t="shared" si="16"/>
        <v>0.9999999871254197</v>
      </c>
      <c r="F23" s="9">
        <f t="shared" si="16"/>
        <v>0.9999261613138968</v>
      </c>
      <c r="G23" s="9">
        <f t="shared" si="16"/>
        <v>0.9861609700298652</v>
      </c>
      <c r="H23" s="9">
        <f t="shared" si="16"/>
        <v>0.9392779203680508</v>
      </c>
      <c r="I23" s="9">
        <f t="shared" si="16"/>
        <v>0.7480811445227598</v>
      </c>
      <c r="J23" s="9">
        <f t="shared" si="16"/>
        <v>0.44683157425804226</v>
      </c>
      <c r="K23" s="9">
        <f t="shared" si="16"/>
        <v>0.26123862333169373</v>
      </c>
      <c r="L23" s="9">
        <f t="shared" si="16"/>
        <v>0.05395503487851423</v>
      </c>
      <c r="M23" s="9">
        <f t="shared" si="16"/>
        <v>0.0013010857283610763</v>
      </c>
      <c r="N23" s="7">
        <f t="shared" si="4"/>
        <v>36</v>
      </c>
      <c r="O23" s="21"/>
    </row>
    <row r="24" spans="1:15" ht="13.5" customHeight="1">
      <c r="A24" s="24"/>
      <c r="B24" s="3">
        <f t="shared" si="5"/>
        <v>15</v>
      </c>
      <c r="C24" s="9">
        <f aca="true" t="shared" si="17" ref="C24:M24">IF(B24&lt;&gt;"",BINOMDIST($B24,$A$9,C$8,$G$3),"")</f>
        <v>0.9999999999999983</v>
      </c>
      <c r="D24" s="9">
        <f t="shared" si="17"/>
        <v>0.9999999999991982</v>
      </c>
      <c r="E24" s="9">
        <f t="shared" si="17"/>
        <v>0.9999999985336654</v>
      </c>
      <c r="F24" s="9">
        <f t="shared" si="17"/>
        <v>0.9999825030783145</v>
      </c>
      <c r="G24" s="9">
        <f t="shared" si="17"/>
        <v>0.9942655450296431</v>
      </c>
      <c r="H24" s="9">
        <f t="shared" si="17"/>
        <v>0.9691965772179525</v>
      </c>
      <c r="I24" s="9">
        <f t="shared" si="17"/>
        <v>0.8369167285373961</v>
      </c>
      <c r="J24" s="9">
        <f t="shared" si="17"/>
        <v>0.569178436093444</v>
      </c>
      <c r="K24" s="9">
        <f t="shared" si="17"/>
        <v>0.3689669031681264</v>
      </c>
      <c r="L24" s="9">
        <f t="shared" si="17"/>
        <v>0.09550170735551834</v>
      </c>
      <c r="M24" s="9">
        <f t="shared" si="17"/>
        <v>0.003300223983405462</v>
      </c>
      <c r="N24" s="7">
        <f t="shared" si="4"/>
        <v>35</v>
      </c>
      <c r="O24" s="21"/>
    </row>
    <row r="25" spans="1:15" ht="13.5" customHeight="1">
      <c r="A25" s="24"/>
      <c r="B25" s="3">
        <f t="shared" si="5"/>
        <v>16</v>
      </c>
      <c r="C25" s="9">
        <f aca="true" t="shared" si="18" ref="C25:M25">IF(B25&lt;&gt;"",BINOMDIST($B25,$A$9,C$8,$G$3),"")</f>
        <v>1</v>
      </c>
      <c r="D25" s="9">
        <f t="shared" si="18"/>
        <v>0.9999999999999507</v>
      </c>
      <c r="E25" s="9">
        <f t="shared" si="18"/>
        <v>0.9999999998471147</v>
      </c>
      <c r="F25" s="9">
        <f t="shared" si="18"/>
        <v>0.999996197257166</v>
      </c>
      <c r="G25" s="9">
        <f t="shared" si="18"/>
        <v>0.9978112965920458</v>
      </c>
      <c r="H25" s="9">
        <f t="shared" si="18"/>
        <v>0.9855583426827423</v>
      </c>
      <c r="I25" s="9">
        <f t="shared" si="18"/>
        <v>0.9016926752147348</v>
      </c>
      <c r="J25" s="9">
        <f t="shared" si="18"/>
        <v>0.6838786190641332</v>
      </c>
      <c r="K25" s="9">
        <f t="shared" si="18"/>
        <v>0.4867947092392254</v>
      </c>
      <c r="L25" s="9">
        <f t="shared" si="18"/>
        <v>0.1560906047178155</v>
      </c>
      <c r="M25" s="9">
        <f t="shared" si="18"/>
        <v>0.007673338916315076</v>
      </c>
      <c r="N25" s="7">
        <f t="shared" si="4"/>
        <v>34</v>
      </c>
      <c r="O25" s="21"/>
    </row>
    <row r="26" spans="1:15" ht="13.5" customHeight="1">
      <c r="A26" s="24"/>
      <c r="B26" s="3">
        <f t="shared" si="5"/>
        <v>17</v>
      </c>
      <c r="C26" s="9">
        <f aca="true" t="shared" si="19" ref="C26:M26">IF(B26&lt;&gt;"",BINOMDIST($B26,$A$9,C$8,$G$3),"")</f>
        <v>1</v>
      </c>
      <c r="D26" s="9">
        <f t="shared" si="19"/>
        <v>0.9999999999999972</v>
      </c>
      <c r="E26" s="9">
        <f t="shared" si="19"/>
        <v>0.9999999999853726</v>
      </c>
      <c r="F26" s="9">
        <f t="shared" si="19"/>
        <v>0.9999992404080219</v>
      </c>
      <c r="G26" s="9">
        <f t="shared" si="19"/>
        <v>0.999229597217007</v>
      </c>
      <c r="H26" s="9">
        <f t="shared" si="19"/>
        <v>0.9937392254151374</v>
      </c>
      <c r="I26" s="9">
        <f t="shared" si="19"/>
        <v>0.9448766396662941</v>
      </c>
      <c r="J26" s="9">
        <f t="shared" si="19"/>
        <v>0.7821930616104378</v>
      </c>
      <c r="K26" s="9">
        <f t="shared" si="19"/>
        <v>0.6046225153103242</v>
      </c>
      <c r="L26" s="9">
        <f t="shared" si="19"/>
        <v>0.23687580120087903</v>
      </c>
      <c r="M26" s="9">
        <f t="shared" si="19"/>
        <v>0.016419568782134256</v>
      </c>
      <c r="N26" s="7">
        <f t="shared" si="4"/>
        <v>33</v>
      </c>
      <c r="O26" s="21"/>
    </row>
    <row r="27" spans="1:15" ht="13.5" customHeight="1">
      <c r="A27" s="24"/>
      <c r="B27" s="3">
        <f t="shared" si="5"/>
        <v>18</v>
      </c>
      <c r="C27" s="9">
        <f aca="true" t="shared" si="20" ref="C27:M27">IF(B27&lt;&gt;"",BINOMDIST($B27,$A$9,C$8,$G$3),"")</f>
        <v>1</v>
      </c>
      <c r="D27" s="9">
        <f t="shared" si="20"/>
        <v>0.9999999999999998</v>
      </c>
      <c r="E27" s="9">
        <f t="shared" si="20"/>
        <v>0.9999999999987133</v>
      </c>
      <c r="F27" s="9">
        <f t="shared" si="20"/>
        <v>0.9999998603091221</v>
      </c>
      <c r="G27" s="9">
        <f t="shared" si="20"/>
        <v>0.9997496407794928</v>
      </c>
      <c r="H27" s="9">
        <f t="shared" si="20"/>
        <v>0.997488796667485</v>
      </c>
      <c r="I27" s="9">
        <f t="shared" si="20"/>
        <v>0.9712668401644691</v>
      </c>
      <c r="J27" s="9">
        <f t="shared" si="20"/>
        <v>0.8594401236111059</v>
      </c>
      <c r="K27" s="9">
        <f t="shared" si="20"/>
        <v>0.7126313375421642</v>
      </c>
      <c r="L27" s="9">
        <f t="shared" si="20"/>
        <v>0.3356132635690676</v>
      </c>
      <c r="M27" s="9">
        <f t="shared" si="20"/>
        <v>0.03245432353613606</v>
      </c>
      <c r="N27" s="7">
        <f t="shared" si="4"/>
        <v>32</v>
      </c>
      <c r="O27" s="21"/>
    </row>
    <row r="28" spans="1:15" ht="13.5" customHeight="1">
      <c r="A28" s="24"/>
      <c r="B28" s="3">
        <f t="shared" si="5"/>
        <v>19</v>
      </c>
      <c r="C28" s="9">
        <f aca="true" t="shared" si="21" ref="C28:M28">IF(B28&lt;&gt;"",BINOMDIST($B28,$A$9,C$8,$G$3),"")</f>
        <v>1</v>
      </c>
      <c r="D28" s="9">
        <f t="shared" si="21"/>
        <v>1</v>
      </c>
      <c r="E28" s="9">
        <f t="shared" si="21"/>
        <v>0.9999999999998958</v>
      </c>
      <c r="F28" s="9">
        <f t="shared" si="21"/>
        <v>0.9999999763140064</v>
      </c>
      <c r="G28" s="9">
        <f t="shared" si="21"/>
        <v>0.9999248133479091</v>
      </c>
      <c r="H28" s="9">
        <f t="shared" si="21"/>
        <v>0.9990675635105789</v>
      </c>
      <c r="I28" s="9">
        <f t="shared" si="21"/>
        <v>0.9860823913213393</v>
      </c>
      <c r="J28" s="9">
        <f t="shared" si="21"/>
        <v>0.9151974014461743</v>
      </c>
      <c r="K28" s="9">
        <f t="shared" si="21"/>
        <v>0.8035861352110811</v>
      </c>
      <c r="L28" s="9">
        <f t="shared" si="21"/>
        <v>0.4464763792105421</v>
      </c>
      <c r="M28" s="9">
        <f t="shared" si="21"/>
        <v>0.059460226279718184</v>
      </c>
      <c r="N28" s="7">
        <f t="shared" si="4"/>
        <v>31</v>
      </c>
      <c r="O28" s="21"/>
    </row>
    <row r="29" spans="1:15" ht="13.5" customHeight="1">
      <c r="A29" s="24"/>
      <c r="B29" s="3">
        <f t="shared" si="5"/>
        <v>20</v>
      </c>
      <c r="C29" s="9">
        <f aca="true" t="shared" si="22" ref="C29:M29">IF(B29&lt;&gt;"",BINOMDIST($B29,$A$9,C$8,$G$3),"")</f>
        <v>1</v>
      </c>
      <c r="D29" s="9">
        <f t="shared" si="22"/>
        <v>1</v>
      </c>
      <c r="E29" s="9">
        <f t="shared" si="22"/>
        <v>0.9999999999999922</v>
      </c>
      <c r="F29" s="9">
        <f t="shared" si="22"/>
        <v>0.9999999962926254</v>
      </c>
      <c r="G29" s="9">
        <f t="shared" si="22"/>
        <v>0.9999791168441181</v>
      </c>
      <c r="H29" s="9">
        <f t="shared" si="22"/>
        <v>0.9996793356622777</v>
      </c>
      <c r="I29" s="9">
        <f t="shared" si="22"/>
        <v>0.993737092752389</v>
      </c>
      <c r="J29" s="9">
        <f t="shared" si="22"/>
        <v>0.9522361645794699</v>
      </c>
      <c r="K29" s="9">
        <f t="shared" si="22"/>
        <v>0.8740761034044925</v>
      </c>
      <c r="L29" s="9">
        <f t="shared" si="22"/>
        <v>0.5610349320400658</v>
      </c>
      <c r="M29" s="9">
        <f t="shared" si="22"/>
        <v>0.10131937553227027</v>
      </c>
      <c r="N29" s="7">
        <f t="shared" si="4"/>
        <v>30</v>
      </c>
      <c r="O29" s="21"/>
    </row>
    <row r="30" spans="1:15" ht="13.5" customHeight="1">
      <c r="A30" s="24"/>
      <c r="B30" s="3">
        <f t="shared" si="5"/>
        <v>21</v>
      </c>
      <c r="C30" s="9">
        <f aca="true" t="shared" si="23" ref="C30:M30">IF(B30&lt;&gt;"",BINOMDIST($B30,$A$9,C$8,$G$3),"")</f>
        <v>1</v>
      </c>
      <c r="D30" s="9">
        <f t="shared" si="23"/>
        <v>1</v>
      </c>
      <c r="E30" s="9">
        <f t="shared" si="23"/>
        <v>0.9999999999999994</v>
      </c>
      <c r="F30" s="9">
        <f t="shared" si="23"/>
        <v>0.9999999994638347</v>
      </c>
      <c r="G30" s="9">
        <f t="shared" si="23"/>
        <v>0.9999946321287492</v>
      </c>
      <c r="H30" s="9">
        <f t="shared" si="23"/>
        <v>0.9998978257164559</v>
      </c>
      <c r="I30" s="9">
        <f t="shared" si="23"/>
        <v>0.9973821886719363</v>
      </c>
      <c r="J30" s="9">
        <f t="shared" si="23"/>
        <v>0.9749129583345488</v>
      </c>
      <c r="K30" s="9">
        <f t="shared" si="23"/>
        <v>0.9244260806855006</v>
      </c>
      <c r="L30" s="9">
        <f t="shared" si="23"/>
        <v>0.6701383156872318</v>
      </c>
      <c r="M30" s="9">
        <f t="shared" si="23"/>
        <v>0.16111816017877362</v>
      </c>
      <c r="N30" s="7">
        <f t="shared" si="4"/>
        <v>29</v>
      </c>
      <c r="O30" s="21"/>
    </row>
    <row r="31" spans="1:15" ht="13.5" customHeight="1">
      <c r="A31" s="24"/>
      <c r="B31" s="3">
        <f t="shared" si="5"/>
        <v>22</v>
      </c>
      <c r="C31" s="9">
        <f aca="true" t="shared" si="24" ref="C31:M31">IF(B31&lt;&gt;"",BINOMDIST($B31,$A$9,C$8,$G$3),"")</f>
        <v>1</v>
      </c>
      <c r="D31" s="9">
        <f t="shared" si="24"/>
        <v>1</v>
      </c>
      <c r="E31" s="9">
        <f t="shared" si="24"/>
        <v>1</v>
      </c>
      <c r="F31" s="9">
        <f t="shared" si="24"/>
        <v>0.9999999999283048</v>
      </c>
      <c r="G31" s="9">
        <f t="shared" si="24"/>
        <v>0.9999987225219702</v>
      </c>
      <c r="H31" s="9">
        <f t="shared" si="24"/>
        <v>0.9999698281206737</v>
      </c>
      <c r="I31" s="9">
        <f t="shared" si="24"/>
        <v>0.9989838217274951</v>
      </c>
      <c r="J31" s="9">
        <f t="shared" si="24"/>
        <v>0.9877238742870935</v>
      </c>
      <c r="K31" s="9">
        <f t="shared" si="24"/>
        <v>0.9576112929843466</v>
      </c>
      <c r="L31" s="9">
        <f t="shared" si="24"/>
        <v>0.7660170467711049</v>
      </c>
      <c r="M31" s="9">
        <f t="shared" si="24"/>
        <v>0.2399438308491637</v>
      </c>
      <c r="N31" s="7">
        <f t="shared" si="4"/>
        <v>28</v>
      </c>
      <c r="O31" s="21"/>
    </row>
    <row r="32" spans="1:15" ht="13.5" customHeight="1">
      <c r="A32" s="24"/>
      <c r="B32" s="3">
        <f t="shared" si="5"/>
        <v>23</v>
      </c>
      <c r="C32" s="9">
        <f aca="true" t="shared" si="25" ref="C32:M32">IF(B32&lt;&gt;"",BINOMDIST($B32,$A$9,C$8,$G$3),"")</f>
        <v>1</v>
      </c>
      <c r="D32" s="9">
        <f t="shared" si="25"/>
        <v>1</v>
      </c>
      <c r="E32" s="9">
        <f t="shared" si="25"/>
        <v>1</v>
      </c>
      <c r="F32" s="9">
        <f t="shared" si="25"/>
        <v>0.9999999999911316</v>
      </c>
      <c r="G32" s="9">
        <f t="shared" si="25"/>
        <v>0.9999997184437979</v>
      </c>
      <c r="H32" s="9">
        <f t="shared" si="25"/>
        <v>0.9999917418958704</v>
      </c>
      <c r="I32" s="9">
        <f t="shared" si="25"/>
        <v>0.9996337597790261</v>
      </c>
      <c r="J32" s="9">
        <f t="shared" si="25"/>
        <v>0.9944078304362471</v>
      </c>
      <c r="K32" s="9">
        <f t="shared" si="25"/>
        <v>0.9778109874271226</v>
      </c>
      <c r="L32" s="9">
        <f t="shared" si="25"/>
        <v>0.8438316691000456</v>
      </c>
      <c r="M32" s="9">
        <f t="shared" si="25"/>
        <v>0.3359055168826833</v>
      </c>
      <c r="N32" s="7">
        <f t="shared" si="4"/>
        <v>27</v>
      </c>
      <c r="O32" s="21"/>
    </row>
    <row r="33" spans="1:15" ht="13.5" customHeight="1">
      <c r="A33" s="24"/>
      <c r="B33" s="3">
        <f t="shared" si="5"/>
        <v>24</v>
      </c>
      <c r="C33" s="9">
        <f aca="true" t="shared" si="26" ref="C33:M33">IF(B33&lt;&gt;"",BINOMDIST($B33,$A$9,C$8,$G$3),"")</f>
        <v>1</v>
      </c>
      <c r="D33" s="9">
        <f t="shared" si="26"/>
        <v>1</v>
      </c>
      <c r="E33" s="9">
        <f t="shared" si="26"/>
        <v>1</v>
      </c>
      <c r="F33" s="9">
        <f t="shared" si="26"/>
        <v>0.999999999998985</v>
      </c>
      <c r="G33" s="9">
        <f t="shared" si="26"/>
        <v>0.9999999425262092</v>
      </c>
      <c r="H33" s="9">
        <f t="shared" si="26"/>
        <v>0.9999979051451444</v>
      </c>
      <c r="I33" s="9">
        <f t="shared" si="26"/>
        <v>0.9998774865483503</v>
      </c>
      <c r="J33" s="9">
        <f t="shared" si="26"/>
        <v>0.9976304521510178</v>
      </c>
      <c r="K33" s="9">
        <f t="shared" si="26"/>
        <v>0.9891733155511842</v>
      </c>
      <c r="L33" s="9">
        <f t="shared" si="26"/>
        <v>0.9021926358467506</v>
      </c>
      <c r="M33" s="9">
        <f t="shared" si="26"/>
        <v>0.4438624136703914</v>
      </c>
      <c r="N33" s="7">
        <f t="shared" si="4"/>
        <v>26</v>
      </c>
      <c r="O33" s="21"/>
    </row>
    <row r="34" spans="1:15" ht="13.5" customHeight="1">
      <c r="A34" s="24"/>
      <c r="B34" s="3">
        <f t="shared" si="5"/>
        <v>25</v>
      </c>
      <c r="C34" s="9">
        <f aca="true" t="shared" si="27" ref="C34:M34">IF(B34&lt;&gt;"",BINOMDIST($B34,$A$9,C$8,$G$3),"")</f>
        <v>1</v>
      </c>
      <c r="D34" s="9">
        <f t="shared" si="27"/>
        <v>1</v>
      </c>
      <c r="E34" s="9">
        <f t="shared" si="27"/>
        <v>1</v>
      </c>
      <c r="F34" s="9">
        <f t="shared" si="27"/>
        <v>0.9999999999998925</v>
      </c>
      <c r="G34" s="9">
        <f t="shared" si="27"/>
        <v>0.9999999891353506</v>
      </c>
      <c r="H34" s="9">
        <f t="shared" si="27"/>
        <v>0.9999995075899557</v>
      </c>
      <c r="I34" s="9">
        <f t="shared" si="27"/>
        <v>0.9999619784950493</v>
      </c>
      <c r="J34" s="9">
        <f t="shared" si="27"/>
        <v>0.999066820686744</v>
      </c>
      <c r="K34" s="9">
        <f t="shared" si="27"/>
        <v>0.995081726175696</v>
      </c>
      <c r="L34" s="9">
        <f t="shared" si="27"/>
        <v>0.9426562394577995</v>
      </c>
      <c r="M34" s="9">
        <f t="shared" si="27"/>
        <v>0.5561375863296085</v>
      </c>
      <c r="N34" s="7">
        <f t="shared" si="4"/>
        <v>25</v>
      </c>
      <c r="O34" s="21"/>
    </row>
    <row r="35" spans="1:15" ht="13.5" customHeight="1">
      <c r="A35" s="24"/>
      <c r="B35" s="3">
        <f t="shared" si="5"/>
        <v>26</v>
      </c>
      <c r="C35" s="9">
        <f aca="true" t="shared" si="28" ref="C35:M35">IF(B35&lt;&gt;"",BINOMDIST($B35,$A$9,C$8,$G$3),"")</f>
        <v>1</v>
      </c>
      <c r="D35" s="9">
        <f t="shared" si="28"/>
        <v>1</v>
      </c>
      <c r="E35" s="9">
        <f t="shared" si="28"/>
        <v>1</v>
      </c>
      <c r="F35" s="9">
        <f t="shared" si="28"/>
        <v>0.9999999999999895</v>
      </c>
      <c r="G35" s="9">
        <f t="shared" si="28"/>
        <v>0.9999999980986471</v>
      </c>
      <c r="H35" s="9">
        <f t="shared" si="28"/>
        <v>0.9999998927930354</v>
      </c>
      <c r="I35" s="9">
        <f t="shared" si="28"/>
        <v>0.9999890592471965</v>
      </c>
      <c r="J35" s="9">
        <f t="shared" si="28"/>
        <v>0.9996587307976202</v>
      </c>
      <c r="K35" s="9">
        <f t="shared" si="28"/>
        <v>0.9979223082067114</v>
      </c>
      <c r="L35" s="9">
        <f t="shared" si="28"/>
        <v>0.9685944469007798</v>
      </c>
      <c r="M35" s="9">
        <f t="shared" si="28"/>
        <v>0.6640944831173168</v>
      </c>
      <c r="N35" s="7">
        <f t="shared" si="4"/>
        <v>24</v>
      </c>
      <c r="O35" s="21"/>
    </row>
    <row r="36" spans="1:15" ht="13.5" customHeight="1">
      <c r="A36" s="24"/>
      <c r="B36" s="3">
        <f t="shared" si="5"/>
        <v>27</v>
      </c>
      <c r="C36" s="9">
        <f aca="true" t="shared" si="29" ref="C36:M36">IF(B36&lt;&gt;"",BINOMDIST($B36,$A$9,C$8,$G$3),"")</f>
        <v>1</v>
      </c>
      <c r="D36" s="9">
        <f t="shared" si="29"/>
        <v>1</v>
      </c>
      <c r="E36" s="9">
        <f t="shared" si="29"/>
        <v>1</v>
      </c>
      <c r="F36" s="9">
        <f t="shared" si="29"/>
        <v>0.9999999999999991</v>
      </c>
      <c r="G36" s="9">
        <f t="shared" si="29"/>
        <v>0.999999999692122</v>
      </c>
      <c r="H36" s="9">
        <f t="shared" si="29"/>
        <v>0.9999999783937197</v>
      </c>
      <c r="I36" s="9">
        <f t="shared" si="29"/>
        <v>0.9999970831737586</v>
      </c>
      <c r="J36" s="9">
        <f t="shared" si="29"/>
        <v>0.9998842203636684</v>
      </c>
      <c r="K36" s="9">
        <f t="shared" si="29"/>
        <v>0.9991847891093848</v>
      </c>
      <c r="L36" s="9">
        <f t="shared" si="29"/>
        <v>0.9839652364966198</v>
      </c>
      <c r="M36" s="9">
        <f t="shared" si="29"/>
        <v>0.7600561691508363</v>
      </c>
      <c r="N36" s="7">
        <f t="shared" si="4"/>
        <v>23</v>
      </c>
      <c r="O36" s="21"/>
    </row>
    <row r="37" spans="1:15" ht="13.5" customHeight="1">
      <c r="A37" s="24"/>
      <c r="B37" s="3">
        <f t="shared" si="5"/>
        <v>28</v>
      </c>
      <c r="C37" s="9">
        <f aca="true" t="shared" si="30" ref="C37:M37">IF(B37&lt;&gt;"",BINOMDIST($B37,$A$9,C$8,$G$3),"")</f>
        <v>1</v>
      </c>
      <c r="D37" s="9">
        <f t="shared" si="30"/>
        <v>1</v>
      </c>
      <c r="E37" s="9">
        <f t="shared" si="30"/>
        <v>1</v>
      </c>
      <c r="F37" s="9">
        <f t="shared" si="30"/>
        <v>1</v>
      </c>
      <c r="G37" s="9">
        <f t="shared" si="30"/>
        <v>0.9999999999539071</v>
      </c>
      <c r="H37" s="9">
        <f t="shared" si="30"/>
        <v>0.9999999959724317</v>
      </c>
      <c r="I37" s="9">
        <f t="shared" si="30"/>
        <v>0.9999992802012696</v>
      </c>
      <c r="J37" s="9">
        <f t="shared" si="30"/>
        <v>0.999963601894573</v>
      </c>
      <c r="K37" s="9">
        <f t="shared" si="30"/>
        <v>0.9997033080515543</v>
      </c>
      <c r="L37" s="9">
        <f t="shared" si="30"/>
        <v>0.9923825736562465</v>
      </c>
      <c r="M37" s="9">
        <f t="shared" si="30"/>
        <v>0.8388818398212263</v>
      </c>
      <c r="N37" s="7">
        <f t="shared" si="4"/>
        <v>22</v>
      </c>
      <c r="O37" s="21"/>
    </row>
    <row r="38" spans="1:15" ht="13.5" customHeight="1">
      <c r="A38" s="24"/>
      <c r="B38" s="3">
        <f t="shared" si="5"/>
        <v>29</v>
      </c>
      <c r="C38" s="9">
        <f aca="true" t="shared" si="31" ref="C38:M38">IF(B38&lt;&gt;"",BINOMDIST($B38,$A$9,C$8,$G$3),"")</f>
        <v>1</v>
      </c>
      <c r="D38" s="9">
        <f t="shared" si="31"/>
        <v>1</v>
      </c>
      <c r="E38" s="9">
        <f t="shared" si="31"/>
        <v>1</v>
      </c>
      <c r="F38" s="9">
        <f t="shared" si="31"/>
        <v>1</v>
      </c>
      <c r="G38" s="9">
        <f t="shared" si="31"/>
        <v>0.9999999999936263</v>
      </c>
      <c r="H38" s="9">
        <f t="shared" si="31"/>
        <v>0.9999999993063253</v>
      </c>
      <c r="I38" s="9">
        <f t="shared" si="31"/>
        <v>0.9999998357714448</v>
      </c>
      <c r="J38" s="9">
        <f t="shared" si="31"/>
        <v>0.9999894106681677</v>
      </c>
      <c r="K38" s="9">
        <f t="shared" si="31"/>
        <v>0.9998999876503083</v>
      </c>
      <c r="L38" s="9">
        <f t="shared" si="31"/>
        <v>0.9966396177369772</v>
      </c>
      <c r="M38" s="9">
        <f t="shared" si="31"/>
        <v>0.8986806244677297</v>
      </c>
      <c r="N38" s="7">
        <f t="shared" si="4"/>
        <v>21</v>
      </c>
      <c r="O38" s="21"/>
    </row>
    <row r="39" spans="1:15" ht="13.5" customHeight="1">
      <c r="A39" s="24"/>
      <c r="B39" s="3">
        <f t="shared" si="5"/>
        <v>30</v>
      </c>
      <c r="C39" s="9">
        <f aca="true" t="shared" si="32" ref="C39:M39">IF(B39&lt;&gt;"",BINOMDIST($B39,$A$9,C$8,$G$3),"")</f>
        <v>1</v>
      </c>
      <c r="D39" s="9">
        <f t="shared" si="32"/>
        <v>1</v>
      </c>
      <c r="E39" s="9">
        <f t="shared" si="32"/>
        <v>1</v>
      </c>
      <c r="F39" s="9">
        <f t="shared" si="32"/>
        <v>1</v>
      </c>
      <c r="G39" s="9">
        <f t="shared" si="32"/>
        <v>0.999999999999187</v>
      </c>
      <c r="H39" s="9">
        <f t="shared" si="32"/>
        <v>0.9999999998897567</v>
      </c>
      <c r="I39" s="9">
        <f t="shared" si="32"/>
        <v>0.9999999654044858</v>
      </c>
      <c r="J39" s="9">
        <f t="shared" si="32"/>
        <v>0.9999971533002461</v>
      </c>
      <c r="K39" s="9">
        <f t="shared" si="32"/>
        <v>0.9999688255098722</v>
      </c>
      <c r="L39" s="9">
        <f t="shared" si="32"/>
        <v>0.9986262383079849</v>
      </c>
      <c r="M39" s="9">
        <f t="shared" si="32"/>
        <v>0.9405397737202819</v>
      </c>
      <c r="N39" s="7">
        <f t="shared" si="4"/>
        <v>20</v>
      </c>
      <c r="O39" s="21"/>
    </row>
    <row r="40" spans="1:15" ht="13.5" customHeight="1">
      <c r="A40" s="24"/>
      <c r="B40" s="3">
        <f t="shared" si="5"/>
        <v>31</v>
      </c>
      <c r="C40" s="9">
        <f aca="true" t="shared" si="33" ref="C40:M40">IF(B40&lt;&gt;"",BINOMDIST($B40,$A$9,C$8,$G$3),"")</f>
        <v>1</v>
      </c>
      <c r="D40" s="9">
        <f t="shared" si="33"/>
        <v>1</v>
      </c>
      <c r="E40" s="9">
        <f t="shared" si="33"/>
        <v>1</v>
      </c>
      <c r="F40" s="9">
        <f t="shared" si="33"/>
        <v>1</v>
      </c>
      <c r="G40" s="9">
        <f t="shared" si="33"/>
        <v>0.9999999999999045</v>
      </c>
      <c r="H40" s="9">
        <f t="shared" si="33"/>
        <v>0.9999999999838586</v>
      </c>
      <c r="I40" s="9">
        <f t="shared" si="33"/>
        <v>0.9999999932825591</v>
      </c>
      <c r="J40" s="9">
        <f t="shared" si="33"/>
        <v>0.9999992941201755</v>
      </c>
      <c r="K40" s="9">
        <f t="shared" si="33"/>
        <v>0.9999910312710218</v>
      </c>
      <c r="L40" s="9">
        <f t="shared" si="33"/>
        <v>0.9994806987686333</v>
      </c>
      <c r="M40" s="9">
        <f t="shared" si="33"/>
        <v>0.9675456764638639</v>
      </c>
      <c r="N40" s="7">
        <f t="shared" si="4"/>
        <v>19</v>
      </c>
      <c r="O40" s="21"/>
    </row>
    <row r="41" spans="1:15" ht="13.5" customHeight="1">
      <c r="A41" s="24"/>
      <c r="B41" s="3">
        <f t="shared" si="5"/>
        <v>32</v>
      </c>
      <c r="C41" s="9">
        <f aca="true" t="shared" si="34" ref="C41:M41">IF(B41&lt;&gt;"",BINOMDIST($B41,$A$9,C$8,$G$3),"")</f>
        <v>1</v>
      </c>
      <c r="D41" s="9">
        <f t="shared" si="34"/>
        <v>1</v>
      </c>
      <c r="E41" s="9">
        <f t="shared" si="34"/>
        <v>1</v>
      </c>
      <c r="F41" s="9">
        <f t="shared" si="34"/>
        <v>1</v>
      </c>
      <c r="G41" s="9">
        <f t="shared" si="34"/>
        <v>0.9999999999999897</v>
      </c>
      <c r="H41" s="9">
        <f t="shared" si="34"/>
        <v>0.9999999999978268</v>
      </c>
      <c r="I41" s="9">
        <f t="shared" si="34"/>
        <v>0.9999999988000944</v>
      </c>
      <c r="J41" s="9">
        <f t="shared" si="34"/>
        <v>0.9999998388823897</v>
      </c>
      <c r="K41" s="9">
        <f t="shared" si="34"/>
        <v>0.999997623606363</v>
      </c>
      <c r="L41" s="9">
        <f t="shared" si="34"/>
        <v>0.9998189227009735</v>
      </c>
      <c r="M41" s="9">
        <f t="shared" si="34"/>
        <v>0.9835804312178658</v>
      </c>
      <c r="N41" s="7">
        <f t="shared" si="4"/>
        <v>18</v>
      </c>
      <c r="O41" s="21"/>
    </row>
    <row r="42" spans="1:15" ht="13.5" customHeight="1">
      <c r="A42" s="24"/>
      <c r="B42" s="3">
        <f t="shared" si="5"/>
        <v>33</v>
      </c>
      <c r="C42" s="9">
        <f aca="true" t="shared" si="35" ref="C42:M42">IF(B42&lt;&gt;"",BINOMDIST($B42,$A$9,C$8,$G$3),"")</f>
        <v>1</v>
      </c>
      <c r="D42" s="9">
        <f t="shared" si="35"/>
        <v>1</v>
      </c>
      <c r="E42" s="9">
        <f t="shared" si="35"/>
        <v>1</v>
      </c>
      <c r="F42" s="9">
        <f t="shared" si="35"/>
        <v>1</v>
      </c>
      <c r="G42" s="9">
        <f t="shared" si="35"/>
        <v>0.999999999999999</v>
      </c>
      <c r="H42" s="9">
        <f t="shared" si="35"/>
        <v>0.9999999999997315</v>
      </c>
      <c r="I42" s="9">
        <f t="shared" si="35"/>
        <v>0.9999999998032827</v>
      </c>
      <c r="J42" s="9">
        <f t="shared" si="35"/>
        <v>0.9999999662294008</v>
      </c>
      <c r="K42" s="9">
        <f t="shared" si="35"/>
        <v>0.9999994215160016</v>
      </c>
      <c r="L42" s="9">
        <f t="shared" si="35"/>
        <v>0.9999419132218244</v>
      </c>
      <c r="M42" s="9">
        <f t="shared" si="35"/>
        <v>0.992326661083685</v>
      </c>
      <c r="N42" s="7">
        <f t="shared" si="4"/>
        <v>17</v>
      </c>
      <c r="O42" s="21"/>
    </row>
    <row r="43" spans="1:15" ht="13.5" customHeight="1">
      <c r="A43" s="24"/>
      <c r="B43" s="3">
        <f t="shared" si="5"/>
        <v>34</v>
      </c>
      <c r="C43" s="9">
        <f aca="true" t="shared" si="36" ref="C43:M43">IF(B43&lt;&gt;"",BINOMDIST($B43,$A$9,C$8,$G$3),"")</f>
        <v>1</v>
      </c>
      <c r="D43" s="9">
        <f t="shared" si="36"/>
        <v>1</v>
      </c>
      <c r="E43" s="9">
        <f t="shared" si="36"/>
        <v>1</v>
      </c>
      <c r="F43" s="9">
        <f t="shared" si="36"/>
        <v>1</v>
      </c>
      <c r="G43" s="9">
        <f t="shared" si="36"/>
        <v>0.9999999999999999</v>
      </c>
      <c r="H43" s="9">
        <f t="shared" si="36"/>
        <v>0.9999999999999696</v>
      </c>
      <c r="I43" s="9">
        <f t="shared" si="36"/>
        <v>0.9999999999704807</v>
      </c>
      <c r="J43" s="9">
        <f t="shared" si="36"/>
        <v>0.9999999935180461</v>
      </c>
      <c r="K43" s="9">
        <f t="shared" si="36"/>
        <v>0.9999998709934113</v>
      </c>
      <c r="L43" s="9">
        <f t="shared" si="36"/>
        <v>0.999982910062108</v>
      </c>
      <c r="M43" s="9">
        <f t="shared" si="36"/>
        <v>0.9966997760165945</v>
      </c>
      <c r="N43" s="7">
        <f t="shared" si="4"/>
        <v>16</v>
      </c>
      <c r="O43" s="21"/>
    </row>
    <row r="44" spans="1:15" ht="13.5" customHeight="1">
      <c r="A44" s="24"/>
      <c r="B44" s="3">
        <f t="shared" si="5"/>
        <v>35</v>
      </c>
      <c r="C44" s="9">
        <f aca="true" t="shared" si="37" ref="C44:M44">IF(B44&lt;&gt;"",BINOMDIST($B44,$A$9,C$8,$G$3),"")</f>
        <v>1</v>
      </c>
      <c r="D44" s="9">
        <f t="shared" si="37"/>
        <v>1</v>
      </c>
      <c r="E44" s="9">
        <f t="shared" si="37"/>
        <v>1</v>
      </c>
      <c r="F44" s="9">
        <f t="shared" si="37"/>
        <v>1</v>
      </c>
      <c r="G44" s="9">
        <f t="shared" si="37"/>
        <v>1</v>
      </c>
      <c r="H44" s="9">
        <f t="shared" si="37"/>
        <v>0.9999999999999969</v>
      </c>
      <c r="I44" s="9">
        <f t="shared" si="37"/>
        <v>0.9999999999959585</v>
      </c>
      <c r="J44" s="9">
        <f t="shared" si="37"/>
        <v>0.999999998864393</v>
      </c>
      <c r="K44" s="9">
        <f t="shared" si="37"/>
        <v>0.9999999737311049</v>
      </c>
      <c r="L44" s="9">
        <f t="shared" si="37"/>
        <v>0.9999954043372421</v>
      </c>
      <c r="M44" s="9">
        <f t="shared" si="37"/>
        <v>0.9986989142716389</v>
      </c>
      <c r="N44" s="7">
        <f t="shared" si="4"/>
        <v>15</v>
      </c>
      <c r="O44" s="21"/>
    </row>
    <row r="45" spans="1:15" ht="13.5" customHeight="1">
      <c r="A45" s="24"/>
      <c r="B45" s="3">
        <f t="shared" si="5"/>
        <v>36</v>
      </c>
      <c r="C45" s="9">
        <f aca="true" t="shared" si="38" ref="C45:M45">IF(B45&lt;&gt;"",BINOMDIST($B45,$A$9,C$8,$G$3),"")</f>
        <v>1</v>
      </c>
      <c r="D45" s="9">
        <f t="shared" si="38"/>
        <v>1</v>
      </c>
      <c r="E45" s="9">
        <f t="shared" si="38"/>
        <v>1</v>
      </c>
      <c r="F45" s="9">
        <f t="shared" si="38"/>
        <v>1</v>
      </c>
      <c r="G45" s="9">
        <f t="shared" si="38"/>
        <v>1</v>
      </c>
      <c r="H45" s="9">
        <f t="shared" si="38"/>
        <v>0.9999999999999998</v>
      </c>
      <c r="I45" s="9">
        <f t="shared" si="38"/>
        <v>0.9999999999994971</v>
      </c>
      <c r="J45" s="9">
        <f t="shared" si="38"/>
        <v>0.9999999998190977</v>
      </c>
      <c r="K45" s="9">
        <f t="shared" si="38"/>
        <v>0.9999999951347911</v>
      </c>
      <c r="L45" s="9">
        <f t="shared" si="38"/>
        <v>0.9999988749692237</v>
      </c>
      <c r="M45" s="9">
        <f t="shared" si="38"/>
        <v>0.9995318885445741</v>
      </c>
      <c r="N45" s="7">
        <f t="shared" si="4"/>
        <v>14</v>
      </c>
      <c r="O45" s="21"/>
    </row>
    <row r="46" spans="1:15" ht="13.5" customHeight="1">
      <c r="A46" s="24"/>
      <c r="B46" s="3">
        <f t="shared" si="5"/>
        <v>37</v>
      </c>
      <c r="C46" s="9">
        <f aca="true" t="shared" si="39" ref="C46:M46">IF(B46&lt;&gt;"",BINOMDIST($B46,$A$9,C$8,$G$3),"")</f>
        <v>1</v>
      </c>
      <c r="D46" s="9">
        <f t="shared" si="39"/>
        <v>1</v>
      </c>
      <c r="E46" s="9">
        <f t="shared" si="39"/>
        <v>1</v>
      </c>
      <c r="F46" s="9">
        <f t="shared" si="39"/>
        <v>1</v>
      </c>
      <c r="G46" s="9">
        <f t="shared" si="39"/>
        <v>1</v>
      </c>
      <c r="H46" s="9">
        <f t="shared" si="39"/>
        <v>1</v>
      </c>
      <c r="I46" s="9">
        <f t="shared" si="39"/>
        <v>0.9999999999999434</v>
      </c>
      <c r="J46" s="9">
        <f t="shared" si="39"/>
        <v>0.9999999999739146</v>
      </c>
      <c r="K46" s="9">
        <f t="shared" si="39"/>
        <v>0.9999999991841371</v>
      </c>
      <c r="L46" s="9">
        <f t="shared" si="39"/>
        <v>0.9999997504439578</v>
      </c>
      <c r="M46" s="9">
        <f t="shared" si="39"/>
        <v>0.9998470679991982</v>
      </c>
      <c r="N46" s="7">
        <f t="shared" si="4"/>
        <v>13</v>
      </c>
      <c r="O46" s="21"/>
    </row>
    <row r="47" spans="1:15" ht="13.5" customHeight="1">
      <c r="A47" s="24"/>
      <c r="B47" s="3">
        <f t="shared" si="5"/>
        <v>38</v>
      </c>
      <c r="C47" s="9">
        <f aca="true" t="shared" si="40" ref="C47:M47">IF(B47&lt;&gt;"",BINOMDIST($B47,$A$9,C$8,$G$3),"")</f>
        <v>1</v>
      </c>
      <c r="D47" s="9">
        <f t="shared" si="40"/>
        <v>1</v>
      </c>
      <c r="E47" s="9">
        <f t="shared" si="40"/>
        <v>1</v>
      </c>
      <c r="F47" s="9">
        <f t="shared" si="40"/>
        <v>1</v>
      </c>
      <c r="G47" s="9">
        <f t="shared" si="40"/>
        <v>1</v>
      </c>
      <c r="H47" s="9">
        <f t="shared" si="40"/>
        <v>1</v>
      </c>
      <c r="I47" s="9">
        <f t="shared" si="40"/>
        <v>0.9999999999999942</v>
      </c>
      <c r="J47" s="9">
        <f t="shared" si="40"/>
        <v>0.9999999999966134</v>
      </c>
      <c r="K47" s="9">
        <f t="shared" si="40"/>
        <v>0.9999999998767883</v>
      </c>
      <c r="L47" s="9">
        <f t="shared" si="40"/>
        <v>0.9999999501136341</v>
      </c>
      <c r="M47" s="9">
        <f t="shared" si="40"/>
        <v>0.9999548925494643</v>
      </c>
      <c r="N47" s="7">
        <f t="shared" si="4"/>
        <v>12</v>
      </c>
      <c r="O47" s="21"/>
    </row>
    <row r="48" spans="1:15" ht="13.5" customHeight="1">
      <c r="A48" s="24"/>
      <c r="B48" s="3">
        <f t="shared" si="5"/>
        <v>39</v>
      </c>
      <c r="C48" s="9">
        <f aca="true" t="shared" si="41" ref="C48:M48">IF(B48&lt;&gt;"",BINOMDIST($B48,$A$9,C$8,$G$3),"")</f>
        <v>1</v>
      </c>
      <c r="D48" s="9">
        <f t="shared" si="41"/>
        <v>1</v>
      </c>
      <c r="E48" s="9">
        <f t="shared" si="41"/>
        <v>1</v>
      </c>
      <c r="F48" s="9">
        <f t="shared" si="41"/>
        <v>1</v>
      </c>
      <c r="G48" s="9">
        <f t="shared" si="41"/>
        <v>1</v>
      </c>
      <c r="H48" s="9">
        <f t="shared" si="41"/>
        <v>1</v>
      </c>
      <c r="I48" s="9">
        <f t="shared" si="41"/>
        <v>0.9999999999999996</v>
      </c>
      <c r="J48" s="9">
        <f t="shared" si="41"/>
        <v>0.9999999999996066</v>
      </c>
      <c r="K48" s="9">
        <f t="shared" si="41"/>
        <v>0.9999999999833502</v>
      </c>
      <c r="L48" s="9">
        <f t="shared" si="41"/>
        <v>0.9999999910715163</v>
      </c>
      <c r="M48" s="9">
        <f t="shared" si="41"/>
        <v>0.9999880693341616</v>
      </c>
      <c r="N48" s="7">
        <f t="shared" si="4"/>
        <v>11</v>
      </c>
      <c r="O48" s="21"/>
    </row>
    <row r="49" spans="1:15" ht="13.5" customHeight="1">
      <c r="A49" s="24"/>
      <c r="B49" s="3">
        <f t="shared" si="5"/>
        <v>40</v>
      </c>
      <c r="C49" s="9">
        <f aca="true" t="shared" si="42" ref="C49:M49">IF(B49&lt;&gt;"",BINOMDIST($B49,$A$9,C$8,$G$3),"")</f>
        <v>1</v>
      </c>
      <c r="D49" s="9">
        <f t="shared" si="42"/>
        <v>1</v>
      </c>
      <c r="E49" s="9">
        <f t="shared" si="42"/>
        <v>1</v>
      </c>
      <c r="F49" s="9">
        <f t="shared" si="42"/>
        <v>1</v>
      </c>
      <c r="G49" s="9">
        <f t="shared" si="42"/>
        <v>1</v>
      </c>
      <c r="H49" s="9">
        <f t="shared" si="42"/>
        <v>1</v>
      </c>
      <c r="I49" s="9">
        <f t="shared" si="42"/>
        <v>1</v>
      </c>
      <c r="J49" s="9">
        <f t="shared" si="42"/>
        <v>0.9999999999999594</v>
      </c>
      <c r="K49" s="9">
        <f t="shared" si="42"/>
        <v>0.9999999999980024</v>
      </c>
      <c r="L49" s="9">
        <f t="shared" si="42"/>
        <v>0.9999999985804614</v>
      </c>
      <c r="M49" s="9">
        <f t="shared" si="42"/>
        <v>0.9999971929499534</v>
      </c>
      <c r="N49" s="7">
        <f t="shared" si="4"/>
        <v>10</v>
      </c>
      <c r="O49" s="21"/>
    </row>
    <row r="50" spans="1:15" ht="13.5" customHeight="1">
      <c r="A50" s="24"/>
      <c r="B50" s="3">
        <f t="shared" si="5"/>
        <v>41</v>
      </c>
      <c r="C50" s="9">
        <f aca="true" t="shared" si="43" ref="C50:M50">IF(B50&lt;&gt;"",BINOMDIST($B50,$A$9,C$8,$G$3),"")</f>
        <v>1</v>
      </c>
      <c r="D50" s="9">
        <f t="shared" si="43"/>
        <v>1</v>
      </c>
      <c r="E50" s="9">
        <f t="shared" si="43"/>
        <v>1</v>
      </c>
      <c r="F50" s="9">
        <f t="shared" si="43"/>
        <v>1</v>
      </c>
      <c r="G50" s="9">
        <f t="shared" si="43"/>
        <v>1</v>
      </c>
      <c r="H50" s="9">
        <f t="shared" si="43"/>
        <v>1</v>
      </c>
      <c r="I50" s="9">
        <f t="shared" si="43"/>
        <v>1</v>
      </c>
      <c r="J50" s="9">
        <f t="shared" si="43"/>
        <v>0.9999999999999963</v>
      </c>
      <c r="K50" s="9">
        <f t="shared" si="43"/>
        <v>0.9999999999997893</v>
      </c>
      <c r="L50" s="9">
        <f t="shared" si="43"/>
        <v>0.9999999998014282</v>
      </c>
      <c r="M50" s="9">
        <f t="shared" si="43"/>
        <v>0.9999994182220977</v>
      </c>
      <c r="N50" s="7">
        <f t="shared" si="4"/>
        <v>9</v>
      </c>
      <c r="O50" s="21"/>
    </row>
    <row r="51" spans="1:15" ht="13.5" customHeight="1">
      <c r="A51" s="24"/>
      <c r="B51" s="3">
        <f t="shared" si="5"/>
        <v>42</v>
      </c>
      <c r="C51" s="9">
        <f aca="true" t="shared" si="44" ref="C51:M51">IF(B51&lt;&gt;"",BINOMDIST($B51,$A$9,C$8,$G$3),"")</f>
        <v>1</v>
      </c>
      <c r="D51" s="9">
        <f t="shared" si="44"/>
        <v>1</v>
      </c>
      <c r="E51" s="9">
        <f t="shared" si="44"/>
        <v>1</v>
      </c>
      <c r="F51" s="9">
        <f t="shared" si="44"/>
        <v>1</v>
      </c>
      <c r="G51" s="9">
        <f t="shared" si="44"/>
        <v>1</v>
      </c>
      <c r="H51" s="9">
        <f t="shared" si="44"/>
        <v>1</v>
      </c>
      <c r="I51" s="9">
        <f t="shared" si="44"/>
        <v>1</v>
      </c>
      <c r="J51" s="9">
        <f t="shared" si="44"/>
        <v>0.9999999999999998</v>
      </c>
      <c r="K51" s="9">
        <f t="shared" si="44"/>
        <v>0.9999999999999807</v>
      </c>
      <c r="L51" s="9">
        <f t="shared" si="44"/>
        <v>0.999999999975852</v>
      </c>
      <c r="M51" s="9">
        <f t="shared" si="44"/>
        <v>0.9999998950661286</v>
      </c>
      <c r="N51" s="7">
        <f t="shared" si="4"/>
        <v>8</v>
      </c>
      <c r="O51" s="21"/>
    </row>
    <row r="52" spans="1:15" ht="13.5" customHeight="1">
      <c r="A52" s="24"/>
      <c r="B52" s="3">
        <f t="shared" si="5"/>
        <v>43</v>
      </c>
      <c r="C52" s="9">
        <f aca="true" t="shared" si="45" ref="C52:M52">IF(B52&lt;&gt;"",BINOMDIST($B52,$A$9,C$8,$G$3),"")</f>
        <v>1</v>
      </c>
      <c r="D52" s="9">
        <f t="shared" si="45"/>
        <v>1</v>
      </c>
      <c r="E52" s="9">
        <f t="shared" si="45"/>
        <v>1</v>
      </c>
      <c r="F52" s="9">
        <f t="shared" si="45"/>
        <v>1</v>
      </c>
      <c r="G52" s="9">
        <f t="shared" si="45"/>
        <v>1</v>
      </c>
      <c r="H52" s="9">
        <f t="shared" si="45"/>
        <v>1</v>
      </c>
      <c r="I52" s="9">
        <f t="shared" si="45"/>
        <v>1</v>
      </c>
      <c r="J52" s="9">
        <f t="shared" si="45"/>
        <v>1</v>
      </c>
      <c r="K52" s="9">
        <f t="shared" si="45"/>
        <v>0.9999999999999984</v>
      </c>
      <c r="L52" s="9">
        <f t="shared" si="45"/>
        <v>0.9999999999974859</v>
      </c>
      <c r="M52" s="9">
        <f t="shared" si="45"/>
        <v>0.9999999837812972</v>
      </c>
      <c r="N52" s="7">
        <f t="shared" si="4"/>
        <v>7</v>
      </c>
      <c r="O52" s="21"/>
    </row>
    <row r="53" spans="1:15" ht="13.5" customHeight="1">
      <c r="A53" s="24"/>
      <c r="B53" s="3">
        <f t="shared" si="5"/>
        <v>44</v>
      </c>
      <c r="C53" s="9">
        <f aca="true" t="shared" si="46" ref="C53:M53">IF(B53&lt;&gt;"",BINOMDIST($B53,$A$9,C$8,$G$3),"")</f>
        <v>1</v>
      </c>
      <c r="D53" s="9">
        <f t="shared" si="46"/>
        <v>1</v>
      </c>
      <c r="E53" s="9">
        <f t="shared" si="46"/>
        <v>1</v>
      </c>
      <c r="F53" s="9">
        <f t="shared" si="46"/>
        <v>1</v>
      </c>
      <c r="G53" s="9">
        <f t="shared" si="46"/>
        <v>1</v>
      </c>
      <c r="H53" s="9">
        <f t="shared" si="46"/>
        <v>1</v>
      </c>
      <c r="I53" s="9">
        <f t="shared" si="46"/>
        <v>1</v>
      </c>
      <c r="J53" s="9">
        <f t="shared" si="46"/>
        <v>1</v>
      </c>
      <c r="K53" s="9">
        <f t="shared" si="46"/>
        <v>0.9999999999999999</v>
      </c>
      <c r="L53" s="9">
        <f t="shared" si="46"/>
        <v>0.9999999999997804</v>
      </c>
      <c r="M53" s="9">
        <f t="shared" si="46"/>
        <v>0.999999997895074</v>
      </c>
      <c r="N53" s="7">
        <f t="shared" si="4"/>
        <v>6</v>
      </c>
      <c r="O53" s="21"/>
    </row>
    <row r="54" spans="1:15" ht="13.5" customHeight="1">
      <c r="A54" s="24"/>
      <c r="B54" s="3">
        <f t="shared" si="5"/>
        <v>45</v>
      </c>
      <c r="C54" s="9">
        <f aca="true" t="shared" si="47" ref="C54:M54">IF(B54&lt;&gt;"",BINOMDIST($B54,$A$9,C$8,$G$3),"")</f>
        <v>1</v>
      </c>
      <c r="D54" s="9">
        <f t="shared" si="47"/>
        <v>1</v>
      </c>
      <c r="E54" s="9">
        <f t="shared" si="47"/>
        <v>1</v>
      </c>
      <c r="F54" s="9">
        <f t="shared" si="47"/>
        <v>1</v>
      </c>
      <c r="G54" s="9">
        <f t="shared" si="47"/>
        <v>1</v>
      </c>
      <c r="H54" s="9">
        <f t="shared" si="47"/>
        <v>1</v>
      </c>
      <c r="I54" s="9">
        <f t="shared" si="47"/>
        <v>1</v>
      </c>
      <c r="J54" s="9">
        <f t="shared" si="47"/>
        <v>1</v>
      </c>
      <c r="K54" s="9">
        <f t="shared" si="47"/>
        <v>1</v>
      </c>
      <c r="L54" s="9">
        <f t="shared" si="47"/>
        <v>0.9999999999999843</v>
      </c>
      <c r="M54" s="9">
        <f t="shared" si="47"/>
        <v>0.9999999997769109</v>
      </c>
      <c r="N54" s="7">
        <f t="shared" si="4"/>
        <v>5</v>
      </c>
      <c r="O54" s="21"/>
    </row>
    <row r="55" spans="1:15" ht="13.5" customHeight="1">
      <c r="A55" s="24"/>
      <c r="B55" s="3">
        <f t="shared" si="5"/>
        <v>46</v>
      </c>
      <c r="C55" s="9">
        <f aca="true" t="shared" si="48" ref="C55:M55">IF(B55&lt;&gt;"",BINOMDIST($B55,$A$9,C$8,$G$3),"")</f>
        <v>1</v>
      </c>
      <c r="D55" s="9">
        <f t="shared" si="48"/>
        <v>1</v>
      </c>
      <c r="E55" s="9">
        <f t="shared" si="48"/>
        <v>1</v>
      </c>
      <c r="F55" s="9">
        <f t="shared" si="48"/>
        <v>1</v>
      </c>
      <c r="G55" s="9">
        <f t="shared" si="48"/>
        <v>1</v>
      </c>
      <c r="H55" s="9">
        <f t="shared" si="48"/>
        <v>1</v>
      </c>
      <c r="I55" s="9">
        <f t="shared" si="48"/>
        <v>1</v>
      </c>
      <c r="J55" s="9">
        <f t="shared" si="48"/>
        <v>1</v>
      </c>
      <c r="K55" s="9">
        <f t="shared" si="48"/>
        <v>1</v>
      </c>
      <c r="L55" s="9">
        <f t="shared" si="48"/>
        <v>0.9999999999999991</v>
      </c>
      <c r="M55" s="9">
        <f t="shared" si="48"/>
        <v>0.9999999999814584</v>
      </c>
      <c r="N55" s="7">
        <f t="shared" si="4"/>
        <v>4</v>
      </c>
      <c r="O55" s="21"/>
    </row>
    <row r="56" spans="1:15" ht="13.5" customHeight="1">
      <c r="A56" s="24"/>
      <c r="B56" s="3">
        <f t="shared" si="5"/>
        <v>47</v>
      </c>
      <c r="C56" s="9">
        <f aca="true" t="shared" si="49" ref="C56:M56">IF(B56&lt;&gt;"",BINOMDIST($B56,$A$9,C$8,$G$3),"")</f>
        <v>1</v>
      </c>
      <c r="D56" s="9">
        <f t="shared" si="49"/>
        <v>1</v>
      </c>
      <c r="E56" s="9">
        <f t="shared" si="49"/>
        <v>1</v>
      </c>
      <c r="F56" s="9">
        <f t="shared" si="49"/>
        <v>1</v>
      </c>
      <c r="G56" s="9">
        <f t="shared" si="49"/>
        <v>1</v>
      </c>
      <c r="H56" s="9">
        <f t="shared" si="49"/>
        <v>1</v>
      </c>
      <c r="I56" s="9">
        <f t="shared" si="49"/>
        <v>1</v>
      </c>
      <c r="J56" s="9">
        <f t="shared" si="49"/>
        <v>1</v>
      </c>
      <c r="K56" s="9">
        <f t="shared" si="49"/>
        <v>1</v>
      </c>
      <c r="L56" s="9">
        <f t="shared" si="49"/>
        <v>1</v>
      </c>
      <c r="M56" s="9">
        <f t="shared" si="49"/>
        <v>0.9999999999988667</v>
      </c>
      <c r="N56" s="7">
        <f t="shared" si="4"/>
        <v>3</v>
      </c>
      <c r="O56" s="21"/>
    </row>
    <row r="57" spans="1:15" ht="13.5" customHeight="1">
      <c r="A57" s="24"/>
      <c r="B57" s="3">
        <f t="shared" si="5"/>
        <v>48</v>
      </c>
      <c r="C57" s="9">
        <f aca="true" t="shared" si="50" ref="C57:M57">IF(B57&lt;&gt;"",BINOMDIST($B57,$A$9,C$8,$G$3),"")</f>
        <v>1</v>
      </c>
      <c r="D57" s="9">
        <f t="shared" si="50"/>
        <v>1</v>
      </c>
      <c r="E57" s="9">
        <f t="shared" si="50"/>
        <v>1</v>
      </c>
      <c r="F57" s="9">
        <f t="shared" si="50"/>
        <v>1</v>
      </c>
      <c r="G57" s="9">
        <f t="shared" si="50"/>
        <v>1</v>
      </c>
      <c r="H57" s="9">
        <f t="shared" si="50"/>
        <v>1</v>
      </c>
      <c r="I57" s="9">
        <f t="shared" si="50"/>
        <v>1</v>
      </c>
      <c r="J57" s="9">
        <f t="shared" si="50"/>
        <v>1</v>
      </c>
      <c r="K57" s="9">
        <f t="shared" si="50"/>
        <v>1</v>
      </c>
      <c r="L57" s="9">
        <f t="shared" si="50"/>
        <v>1</v>
      </c>
      <c r="M57" s="9">
        <f t="shared" si="50"/>
        <v>0.9999999999999547</v>
      </c>
      <c r="N57" s="7">
        <f t="shared" si="4"/>
        <v>2</v>
      </c>
      <c r="O57" s="21"/>
    </row>
    <row r="58" spans="1:15" ht="13.5" customHeight="1">
      <c r="A58" s="24"/>
      <c r="B58" s="3">
        <f t="shared" si="5"/>
        <v>49</v>
      </c>
      <c r="C58" s="9">
        <f aca="true" t="shared" si="51" ref="C58:M58">IF(B58&lt;&gt;"",BINOMDIST($B58,$A$9,C$8,$G$3),"")</f>
        <v>1</v>
      </c>
      <c r="D58" s="9">
        <f t="shared" si="51"/>
        <v>1</v>
      </c>
      <c r="E58" s="9">
        <f t="shared" si="51"/>
        <v>1</v>
      </c>
      <c r="F58" s="9">
        <f t="shared" si="51"/>
        <v>1</v>
      </c>
      <c r="G58" s="9">
        <f t="shared" si="51"/>
        <v>1</v>
      </c>
      <c r="H58" s="9">
        <f t="shared" si="51"/>
        <v>1</v>
      </c>
      <c r="I58" s="9">
        <f t="shared" si="51"/>
        <v>1</v>
      </c>
      <c r="J58" s="9">
        <f t="shared" si="51"/>
        <v>1</v>
      </c>
      <c r="K58" s="9">
        <f t="shared" si="51"/>
        <v>1</v>
      </c>
      <c r="L58" s="9">
        <f t="shared" si="51"/>
        <v>1</v>
      </c>
      <c r="M58" s="9">
        <f t="shared" si="51"/>
        <v>0.9999999999999991</v>
      </c>
      <c r="N58" s="7">
        <f t="shared" si="4"/>
        <v>1</v>
      </c>
      <c r="O58" s="21"/>
    </row>
    <row r="59" spans="1:15" ht="13.5" customHeight="1">
      <c r="A59" s="25"/>
      <c r="B59" s="3">
        <f t="shared" si="5"/>
        <v>50</v>
      </c>
      <c r="C59" s="9">
        <f aca="true" t="shared" si="52" ref="C59:M59">IF(B59&lt;&gt;"",BINOMDIST($B59,$A$9,C$8,$G$3),"")</f>
        <v>1</v>
      </c>
      <c r="D59" s="9">
        <f t="shared" si="52"/>
        <v>1</v>
      </c>
      <c r="E59" s="9">
        <f t="shared" si="52"/>
        <v>1</v>
      </c>
      <c r="F59" s="9">
        <f t="shared" si="52"/>
        <v>1</v>
      </c>
      <c r="G59" s="9">
        <f t="shared" si="52"/>
        <v>1</v>
      </c>
      <c r="H59" s="9">
        <f t="shared" si="52"/>
        <v>1</v>
      </c>
      <c r="I59" s="9">
        <f t="shared" si="52"/>
        <v>1</v>
      </c>
      <c r="J59" s="9">
        <f t="shared" si="52"/>
        <v>1</v>
      </c>
      <c r="K59" s="9">
        <f t="shared" si="52"/>
        <v>1</v>
      </c>
      <c r="L59" s="9">
        <f t="shared" si="52"/>
        <v>1</v>
      </c>
      <c r="M59" s="9">
        <f t="shared" si="52"/>
        <v>1</v>
      </c>
      <c r="N59" s="7">
        <f t="shared" si="4"/>
        <v>0</v>
      </c>
      <c r="O59" s="22"/>
    </row>
    <row r="60" spans="3:15" ht="13.5" customHeight="1">
      <c r="C60" s="5">
        <f aca="true" t="shared" si="53" ref="C60:M60">1-C8</f>
        <v>0.98</v>
      </c>
      <c r="D60" s="5">
        <f t="shared" si="53"/>
        <v>0.97</v>
      </c>
      <c r="E60" s="5">
        <f t="shared" si="53"/>
        <v>0.95</v>
      </c>
      <c r="F60" s="5">
        <f t="shared" si="53"/>
        <v>0.9</v>
      </c>
      <c r="G60" s="5">
        <f t="shared" si="53"/>
        <v>0.8333333333333334</v>
      </c>
      <c r="H60" s="5">
        <f t="shared" si="53"/>
        <v>0.8</v>
      </c>
      <c r="I60" s="5">
        <f t="shared" si="53"/>
        <v>0.75</v>
      </c>
      <c r="J60" s="5">
        <f t="shared" si="53"/>
        <v>0.7</v>
      </c>
      <c r="K60" s="5">
        <f t="shared" si="53"/>
        <v>0.6666666666666667</v>
      </c>
      <c r="L60" s="5">
        <f t="shared" si="53"/>
        <v>0.6</v>
      </c>
      <c r="M60" s="5">
        <f t="shared" si="53"/>
        <v>0.5</v>
      </c>
      <c r="N60" s="5" t="s">
        <v>1</v>
      </c>
      <c r="O60" s="5" t="s">
        <v>0</v>
      </c>
    </row>
    <row r="61" spans="3:13" ht="13.5" customHeight="1">
      <c r="C61" s="13" t="s">
        <v>3</v>
      </c>
      <c r="D61" s="13"/>
      <c r="E61" s="13"/>
      <c r="F61" s="13"/>
      <c r="G61" s="13"/>
      <c r="H61" s="13"/>
      <c r="I61" s="13"/>
      <c r="J61" s="13"/>
      <c r="K61" s="13"/>
      <c r="L61" s="13"/>
      <c r="M61" s="13"/>
    </row>
  </sheetData>
  <sheetProtection/>
  <mergeCells count="7">
    <mergeCell ref="C61:M61"/>
    <mergeCell ref="A9:A59"/>
    <mergeCell ref="O9:O59"/>
    <mergeCell ref="A1:O1"/>
    <mergeCell ref="A5:O5"/>
    <mergeCell ref="C7:M7"/>
    <mergeCell ref="L6:O6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Stemue</dc:creator>
  <cp:keywords/>
  <dc:description/>
  <cp:lastModifiedBy>Stemue</cp:lastModifiedBy>
  <cp:lastPrinted>2014-02-06T11:53:51Z</cp:lastPrinted>
  <dcterms:created xsi:type="dcterms:W3CDTF">2014-02-06T08:56:49Z</dcterms:created>
  <dcterms:modified xsi:type="dcterms:W3CDTF">2016-03-12T08:11:30Z</dcterms:modified>
  <cp:category/>
  <cp:version/>
  <cp:contentType/>
  <cp:contentStatus/>
</cp:coreProperties>
</file>