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xr:revisionPtr revIDLastSave="0" documentId="8_{1E8FB2B5-2995-420F-B970-785BA0D624E7}" xr6:coauthVersionLast="46" xr6:coauthVersionMax="46" xr10:uidLastSave="{00000000-0000-0000-0000-000000000000}"/>
  <bookViews>
    <workbookView xWindow="-110" yWindow="-110" windowWidth="19420" windowHeight="10560"/>
  </bookViews>
  <sheets>
    <sheet name="3x OHNE ZURÜCKLEGEN" sheetId="1" r:id="rId1"/>
    <sheet name="3x MIT ZURÜCKLEGEN" sheetId="2" r:id="rId2"/>
    <sheet name="2x OHNE ZURÜCKLEGEN" sheetId="3" r:id="rId3"/>
    <sheet name="2x MIT ZURÜCKLEGEN" sheetId="4" r:id="rId4"/>
  </sheets>
  <definedNames>
    <definedName name="_xlnm.Print_Area" localSheetId="3">'2x MIT ZURÜCKLEGEN'!$D$1:$R$49</definedName>
    <definedName name="_xlnm.Print_Area" localSheetId="2">'2x OHNE ZURÜCKLEGEN'!$D$1:$R$49</definedName>
    <definedName name="_xlnm.Print_Area" localSheetId="1">'3x MIT ZURÜCKLEGEN'!$D$1:$R$49</definedName>
    <definedName name="_xlnm.Print_Area" localSheetId="0">'3x OHNE ZURÜCKLEGEN'!$D$1:$R$49</definedName>
  </definedNames>
  <calcPr calcId="191029"/>
</workbook>
</file>

<file path=xl/calcChain.xml><?xml version="1.0" encoding="utf-8"?>
<calcChain xmlns="http://schemas.openxmlformats.org/spreadsheetml/2006/main">
  <c r="G36" i="3" l="1"/>
  <c r="I36" i="3" s="1"/>
  <c r="G12" i="3"/>
  <c r="I12" i="3" s="1"/>
  <c r="F48" i="3"/>
  <c r="G36" i="4"/>
  <c r="D4" i="4"/>
  <c r="N10" i="3"/>
  <c r="N18" i="3"/>
  <c r="N26" i="3"/>
  <c r="N34" i="3"/>
  <c r="N34" i="4"/>
  <c r="N26" i="4"/>
  <c r="N18" i="4"/>
  <c r="N10" i="4"/>
  <c r="G48" i="4"/>
  <c r="M45" i="4"/>
  <c r="G45" i="4"/>
  <c r="F35" i="4"/>
  <c r="E32" i="4"/>
  <c r="F30" i="4"/>
  <c r="D29" i="4"/>
  <c r="G28" i="4"/>
  <c r="I28" i="4" s="1"/>
  <c r="G20" i="4"/>
  <c r="F19" i="4"/>
  <c r="D19" i="4"/>
  <c r="E16" i="4"/>
  <c r="I20" i="4" s="1"/>
  <c r="F14" i="4"/>
  <c r="B4" i="4"/>
  <c r="E33" i="4" s="1"/>
  <c r="G29" i="4" s="1"/>
  <c r="M45" i="3"/>
  <c r="G48" i="3"/>
  <c r="G45" i="3"/>
  <c r="I37" i="3"/>
  <c r="I29" i="3"/>
  <c r="I28" i="3"/>
  <c r="I21" i="3"/>
  <c r="I20" i="3"/>
  <c r="R21" i="3"/>
  <c r="K21" i="3" s="1"/>
  <c r="I13" i="3"/>
  <c r="D4" i="3"/>
  <c r="F35" i="3"/>
  <c r="E32" i="3"/>
  <c r="F30" i="3"/>
  <c r="D29" i="3"/>
  <c r="G28" i="3"/>
  <c r="G20" i="3"/>
  <c r="F19" i="3"/>
  <c r="D19" i="3"/>
  <c r="E17" i="3"/>
  <c r="E16" i="3"/>
  <c r="F14" i="3"/>
  <c r="B4" i="3"/>
  <c r="E33" i="3" s="1"/>
  <c r="G29" i="3" s="1"/>
  <c r="G37" i="3" s="1"/>
  <c r="L48" i="1"/>
  <c r="M45" i="1"/>
  <c r="G48" i="1"/>
  <c r="G45" i="1"/>
  <c r="D4" i="1"/>
  <c r="D4" i="2"/>
  <c r="B4" i="1"/>
  <c r="E33" i="1" s="1"/>
  <c r="G29" i="1" s="1"/>
  <c r="G37" i="1" s="1"/>
  <c r="G36" i="2"/>
  <c r="I38" i="2"/>
  <c r="I30" i="2"/>
  <c r="I22" i="2"/>
  <c r="I14" i="2"/>
  <c r="G20" i="2"/>
  <c r="E32" i="2"/>
  <c r="K26" i="2" s="1"/>
  <c r="G28" i="2"/>
  <c r="I34" i="2"/>
  <c r="I26" i="2"/>
  <c r="I18" i="2"/>
  <c r="I10" i="2"/>
  <c r="G12" i="2"/>
  <c r="E16" i="2"/>
  <c r="H38" i="2"/>
  <c r="H35" i="2"/>
  <c r="F35" i="2"/>
  <c r="H30" i="2"/>
  <c r="F30" i="2"/>
  <c r="D29" i="2"/>
  <c r="H27" i="2"/>
  <c r="L48" i="2"/>
  <c r="H22" i="2"/>
  <c r="H19" i="2"/>
  <c r="F19" i="2"/>
  <c r="D19" i="2"/>
  <c r="M45" i="2"/>
  <c r="G48" i="2"/>
  <c r="H14" i="2"/>
  <c r="F14" i="2"/>
  <c r="H11" i="2"/>
  <c r="G45" i="2"/>
  <c r="B4" i="2"/>
  <c r="G37" i="2" s="1"/>
  <c r="G20" i="1"/>
  <c r="I22" i="1" s="1"/>
  <c r="I14" i="1"/>
  <c r="I34" i="1"/>
  <c r="G28" i="1"/>
  <c r="I26" i="1" s="1"/>
  <c r="F30" i="1"/>
  <c r="F35" i="1"/>
  <c r="F19" i="1"/>
  <c r="H14" i="1"/>
  <c r="H22" i="1"/>
  <c r="H30" i="1"/>
  <c r="H38" i="1"/>
  <c r="H35" i="1"/>
  <c r="H27" i="1"/>
  <c r="H19" i="1"/>
  <c r="H11" i="1"/>
  <c r="F14" i="1"/>
  <c r="D29" i="1"/>
  <c r="D19" i="1"/>
  <c r="E32" i="1"/>
  <c r="G36" i="1"/>
  <c r="E16" i="1"/>
  <c r="G12" i="1" s="1"/>
  <c r="I10" i="1" s="1"/>
  <c r="I27" i="2"/>
  <c r="G21" i="2"/>
  <c r="I23" i="2"/>
  <c r="I39" i="2"/>
  <c r="G13" i="2"/>
  <c r="I19" i="2"/>
  <c r="I35" i="2"/>
  <c r="E33" i="2"/>
  <c r="I15" i="2"/>
  <c r="I31" i="2"/>
  <c r="K18" i="2"/>
  <c r="K22" i="2"/>
  <c r="K10" i="2"/>
  <c r="K34" i="2"/>
  <c r="K14" i="2"/>
  <c r="G37" i="4" l="1"/>
  <c r="I37" i="4" s="1"/>
  <c r="E17" i="4"/>
  <c r="G12" i="4"/>
  <c r="I12" i="4" s="1"/>
  <c r="R37" i="3"/>
  <c r="L37" i="3" s="1"/>
  <c r="I36" i="4"/>
  <c r="R29" i="3"/>
  <c r="K28" i="3" s="1"/>
  <c r="L20" i="3"/>
  <c r="K20" i="3"/>
  <c r="L21" i="3"/>
  <c r="N20" i="3" s="1"/>
  <c r="P20" i="3" s="1"/>
  <c r="G13" i="3"/>
  <c r="G21" i="3"/>
  <c r="K22" i="1"/>
  <c r="K34" i="1"/>
  <c r="E17" i="1"/>
  <c r="I38" i="1"/>
  <c r="K38" i="1" s="1"/>
  <c r="I30" i="1"/>
  <c r="K30" i="1" s="1"/>
  <c r="G29" i="2"/>
  <c r="K26" i="1"/>
  <c r="K30" i="2"/>
  <c r="K14" i="1"/>
  <c r="I11" i="2"/>
  <c r="E17" i="2"/>
  <c r="I18" i="1"/>
  <c r="K18" i="1" s="1"/>
  <c r="K38" i="2"/>
  <c r="K10" i="1"/>
  <c r="G21" i="4" l="1"/>
  <c r="I21" i="4" s="1"/>
  <c r="R21" i="4" s="1"/>
  <c r="K21" i="4" s="1"/>
  <c r="G13" i="4"/>
  <c r="I13" i="4"/>
  <c r="R13" i="4" s="1"/>
  <c r="K13" i="4" s="1"/>
  <c r="K36" i="3"/>
  <c r="L36" i="3"/>
  <c r="N36" i="3" s="1"/>
  <c r="K37" i="3"/>
  <c r="R37" i="4"/>
  <c r="K36" i="4" s="1"/>
  <c r="I29" i="4"/>
  <c r="L29" i="3"/>
  <c r="K29" i="3"/>
  <c r="L28" i="3"/>
  <c r="N28" i="3" s="1"/>
  <c r="P28" i="3" s="1"/>
  <c r="G21" i="1"/>
  <c r="G13" i="1"/>
  <c r="K11" i="2"/>
  <c r="P36" i="3" l="1"/>
  <c r="J45" i="3"/>
  <c r="K12" i="4"/>
  <c r="L12" i="4"/>
  <c r="L13" i="4"/>
  <c r="L21" i="4"/>
  <c r="K37" i="4"/>
  <c r="L37" i="4"/>
  <c r="L36" i="4"/>
  <c r="R29" i="4"/>
  <c r="K20" i="4"/>
  <c r="L20" i="4"/>
  <c r="R13" i="3"/>
  <c r="I11" i="1"/>
  <c r="K11" i="1" s="1"/>
  <c r="I15" i="1"/>
  <c r="I23" i="1"/>
  <c r="I27" i="1" s="1"/>
  <c r="I31" i="1" s="1"/>
  <c r="I35" i="1" s="1"/>
  <c r="I39" i="1" s="1"/>
  <c r="I19" i="1"/>
  <c r="K15" i="2"/>
  <c r="L11" i="2"/>
  <c r="N10" i="2" s="1"/>
  <c r="L12" i="3" l="1"/>
  <c r="K13" i="3"/>
  <c r="K12" i="3"/>
  <c r="N12" i="4"/>
  <c r="N20" i="4"/>
  <c r="N36" i="4"/>
  <c r="K28" i="4"/>
  <c r="L28" i="4"/>
  <c r="L29" i="4"/>
  <c r="K29" i="4"/>
  <c r="L13" i="3"/>
  <c r="N12" i="3" s="1"/>
  <c r="K15" i="1"/>
  <c r="L11" i="1"/>
  <c r="L15" i="2"/>
  <c r="N14" i="2" s="1"/>
  <c r="K19" i="2"/>
  <c r="P10" i="2"/>
  <c r="N11" i="2"/>
  <c r="N28" i="4" l="1"/>
  <c r="P28" i="4" s="1"/>
  <c r="P20" i="4"/>
  <c r="F48" i="4"/>
  <c r="P36" i="4"/>
  <c r="J45" i="4"/>
  <c r="F45" i="4"/>
  <c r="P12" i="4"/>
  <c r="P12" i="3"/>
  <c r="F45" i="3"/>
  <c r="N11" i="1"/>
  <c r="N10" i="1"/>
  <c r="P10" i="1" s="1"/>
  <c r="K19" i="1"/>
  <c r="L15" i="1"/>
  <c r="N15" i="2"/>
  <c r="P14" i="2"/>
  <c r="F45" i="2"/>
  <c r="R10" i="2"/>
  <c r="K23" i="2"/>
  <c r="L19" i="2"/>
  <c r="N18" i="2" s="1"/>
  <c r="P41" i="4" l="1"/>
  <c r="F45" i="1"/>
  <c r="R10" i="1"/>
  <c r="L19" i="1"/>
  <c r="N18" i="1" s="1"/>
  <c r="K23" i="1"/>
  <c r="N15" i="1"/>
  <c r="N14" i="1"/>
  <c r="N19" i="2"/>
  <c r="P18" i="2"/>
  <c r="R14" i="2"/>
  <c r="K27" i="2"/>
  <c r="L23" i="2"/>
  <c r="N22" i="2" s="1"/>
  <c r="P14" i="1" l="1"/>
  <c r="R14" i="1" s="1"/>
  <c r="N19" i="1"/>
  <c r="P18" i="1" s="1"/>
  <c r="R18" i="1" s="1"/>
  <c r="K27" i="1"/>
  <c r="L23" i="1"/>
  <c r="N22" i="1" s="1"/>
  <c r="K31" i="2"/>
  <c r="L27" i="2"/>
  <c r="N26" i="2" s="1"/>
  <c r="R18" i="2"/>
  <c r="N23" i="2"/>
  <c r="P22" i="2" s="1"/>
  <c r="N23" i="1" l="1"/>
  <c r="P22" i="1"/>
  <c r="R22" i="1" s="1"/>
  <c r="K31" i="1"/>
  <c r="L27" i="1"/>
  <c r="N26" i="1" s="1"/>
  <c r="R22" i="2"/>
  <c r="K35" i="2"/>
  <c r="L31" i="2"/>
  <c r="N30" i="2" s="1"/>
  <c r="N27" i="2"/>
  <c r="P26" i="2" s="1"/>
  <c r="N27" i="1" l="1"/>
  <c r="P26" i="1" s="1"/>
  <c r="L31" i="1"/>
  <c r="N30" i="1" s="1"/>
  <c r="K35" i="1"/>
  <c r="R26" i="2"/>
  <c r="F48" i="2"/>
  <c r="L35" i="2"/>
  <c r="N34" i="2" s="1"/>
  <c r="K39" i="2"/>
  <c r="N31" i="2"/>
  <c r="P30" i="2" s="1"/>
  <c r="L35" i="1" l="1"/>
  <c r="N34" i="1" s="1"/>
  <c r="K39" i="1"/>
  <c r="N31" i="1"/>
  <c r="F48" i="1"/>
  <c r="R26" i="1"/>
  <c r="P30" i="1"/>
  <c r="R30" i="2"/>
  <c r="L39" i="2"/>
  <c r="N38" i="2" s="1"/>
  <c r="P34" i="2"/>
  <c r="R34" i="2" s="1"/>
  <c r="N35" i="2"/>
  <c r="N35" i="1" l="1"/>
  <c r="R30" i="1"/>
  <c r="L39" i="1"/>
  <c r="N38" i="1" s="1"/>
  <c r="P34" i="1"/>
  <c r="R34" i="1" s="1"/>
  <c r="N39" i="2"/>
  <c r="P38" i="2"/>
  <c r="J45" i="2"/>
  <c r="P41" i="3" l="1"/>
  <c r="J45" i="1"/>
  <c r="N39" i="1"/>
  <c r="P38" i="1" s="1"/>
  <c r="R38" i="2"/>
  <c r="J48" i="2"/>
  <c r="P41" i="2"/>
  <c r="R38" i="1" l="1"/>
  <c r="J48" i="1"/>
  <c r="P41" i="1"/>
</calcChain>
</file>

<file path=xl/sharedStrings.xml><?xml version="1.0" encoding="utf-8"?>
<sst xmlns="http://schemas.openxmlformats.org/spreadsheetml/2006/main" count="112" uniqueCount="16">
  <si>
    <t xml:space="preserve">Summe: </t>
  </si>
  <si>
    <t>rot</t>
  </si>
  <si>
    <t>schwarz</t>
  </si>
  <si>
    <t>=</t>
  </si>
  <si>
    <t>Kugeln:</t>
  </si>
  <si>
    <t>Besteht ein Ereignis aus mehreren Einzelereignissen, so müssen die jeweiligen</t>
  </si>
  <si>
    <t xml:space="preserve">Wahrscheinlichkeiten addiert werden. </t>
  </si>
  <si>
    <t>2. Pfadregel</t>
  </si>
  <si>
    <t xml:space="preserve">Zufallsexperiment: </t>
  </si>
  <si>
    <t>1. Pfadregel</t>
  </si>
  <si>
    <t xml:space="preserve">Wahrscheinlichkeiten entlang des Pfades multipliziert. </t>
  </si>
  <si>
    <t xml:space="preserve">Die Wahrscheinlichkeit für ein Ereignis berechnet man, indem man die </t>
  </si>
  <si>
    <t>Baumdiagramm</t>
  </si>
  <si>
    <t>blau</t>
  </si>
  <si>
    <t>grün</t>
  </si>
  <si>
    <t>gelb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</si>
</sst>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/>
    <xf numFmtId="10" fontId="0" fillId="0" borderId="0" xfId="0" applyNumberFormat="1"/>
    <xf numFmtId="0" fontId="3" fillId="2" borderId="2" xfId="0" applyFont="1" applyFill="1" applyBorder="1"/>
    <xf numFmtId="0" fontId="3" fillId="0" borderId="0" xfId="0" applyFont="1"/>
    <xf numFmtId="0" fontId="0" fillId="3" borderId="2" xfId="0" applyFill="1" applyBorder="1"/>
    <xf numFmtId="0" fontId="0" fillId="2" borderId="2" xfId="0" applyFill="1" applyBorder="1"/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0" fontId="1" fillId="4" borderId="2" xfId="1" applyNumberFormat="1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10" fontId="1" fillId="6" borderId="2" xfId="1" applyNumberFormat="1" applyFont="1" applyFill="1" applyBorder="1" applyAlignment="1">
      <alignment horizontal="center" vertical="center"/>
    </xf>
    <xf numFmtId="0" fontId="0" fillId="6" borderId="0" xfId="0" applyFill="1"/>
    <xf numFmtId="0" fontId="0" fillId="6" borderId="2" xfId="0" applyFill="1" applyBorder="1" applyAlignment="1">
      <alignment horizontal="center" vertical="center"/>
    </xf>
    <xf numFmtId="10" fontId="1" fillId="3" borderId="2" xfId="1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0" fontId="1" fillId="7" borderId="2" xfId="1" applyNumberFormat="1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10" fontId="0" fillId="3" borderId="0" xfId="1" applyNumberFormat="1" applyFont="1" applyFill="1" applyAlignment="1">
      <alignment horizontal="center" vertical="center"/>
    </xf>
    <xf numFmtId="0" fontId="0" fillId="0" borderId="0" xfId="0" applyAlignment="1">
      <alignment horizontal="left"/>
    </xf>
    <xf numFmtId="0" fontId="0" fillId="7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238760</xdr:colOff>
      <xdr:row>16</xdr:row>
      <xdr:rowOff>99060</xdr:rowOff>
    </xdr:from>
    <xdr:to>
      <xdr:col>3</xdr:col>
      <xdr:colOff>706018</xdr:colOff>
      <xdr:row>23</xdr:row>
      <xdr:rowOff>114300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8BA0A6C3-2AB3-405E-AFAB-92EEC5E1340E}"/>
            </a:ext>
          </a:extLst>
        </xdr:cNvPr>
        <xdr:cNvCxnSpPr/>
      </xdr:nvCxnSpPr>
      <xdr:spPr>
        <a:xfrm flipV="1">
          <a:off x="2628900" y="2011680"/>
          <a:ext cx="480060" cy="1295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69850</xdr:colOff>
      <xdr:row>12</xdr:row>
      <xdr:rowOff>7620</xdr:rowOff>
    </xdr:from>
    <xdr:to>
      <xdr:col>5</xdr:col>
      <xdr:colOff>698500</xdr:colOff>
      <xdr:row>16</xdr:row>
      <xdr:rowOff>7620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C44955F3-854C-462A-9018-A4179AC14143}"/>
            </a:ext>
          </a:extLst>
        </xdr:cNvPr>
        <xdr:cNvCxnSpPr/>
      </xdr:nvCxnSpPr>
      <xdr:spPr>
        <a:xfrm flipV="1">
          <a:off x="3535680" y="1104900"/>
          <a:ext cx="647700" cy="7315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121920</xdr:colOff>
      <xdr:row>9</xdr:row>
      <xdr:rowOff>175260</xdr:rowOff>
    </xdr:from>
    <xdr:to>
      <xdr:col>7</xdr:col>
      <xdr:colOff>698553</xdr:colOff>
      <xdr:row>12</xdr:row>
      <xdr:rowOff>7620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F77C4857-439C-437C-B878-50E2B3FE5ACB}"/>
            </a:ext>
          </a:extLst>
        </xdr:cNvPr>
        <xdr:cNvCxnSpPr/>
      </xdr:nvCxnSpPr>
      <xdr:spPr>
        <a:xfrm flipV="1">
          <a:off x="4701540" y="723900"/>
          <a:ext cx="601980" cy="381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106680</xdr:colOff>
      <xdr:row>18</xdr:row>
      <xdr:rowOff>182</xdr:rowOff>
    </xdr:from>
    <xdr:to>
      <xdr:col>7</xdr:col>
      <xdr:colOff>683313</xdr:colOff>
      <xdr:row>20</xdr:row>
      <xdr:rowOff>7586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F208627D-6397-424E-9D05-8E98CA2C6863}"/>
            </a:ext>
          </a:extLst>
        </xdr:cNvPr>
        <xdr:cNvCxnSpPr/>
      </xdr:nvCxnSpPr>
      <xdr:spPr>
        <a:xfrm flipV="1">
          <a:off x="4686300" y="2186940"/>
          <a:ext cx="601980" cy="381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68580</xdr:colOff>
      <xdr:row>26</xdr:row>
      <xdr:rowOff>0</xdr:rowOff>
    </xdr:from>
    <xdr:to>
      <xdr:col>7</xdr:col>
      <xdr:colOff>645213</xdr:colOff>
      <xdr:row>28</xdr:row>
      <xdr:rowOff>15240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F129AADC-D0DD-4046-B3FF-56FE6802B1FF}"/>
            </a:ext>
          </a:extLst>
        </xdr:cNvPr>
        <xdr:cNvCxnSpPr/>
      </xdr:nvCxnSpPr>
      <xdr:spPr>
        <a:xfrm flipV="1">
          <a:off x="4648200" y="3657600"/>
          <a:ext cx="601980" cy="381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129540</xdr:colOff>
      <xdr:row>33</xdr:row>
      <xdr:rowOff>173990</xdr:rowOff>
    </xdr:from>
    <xdr:to>
      <xdr:col>7</xdr:col>
      <xdr:colOff>706173</xdr:colOff>
      <xdr:row>35</xdr:row>
      <xdr:rowOff>181394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B14F943-9F3C-4FEA-A40E-6CEF626C729B}"/>
            </a:ext>
          </a:extLst>
        </xdr:cNvPr>
        <xdr:cNvCxnSpPr/>
      </xdr:nvCxnSpPr>
      <xdr:spPr>
        <a:xfrm flipV="1">
          <a:off x="4709160" y="5105400"/>
          <a:ext cx="601980" cy="381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129540</xdr:colOff>
      <xdr:row>12</xdr:row>
      <xdr:rowOff>7620</xdr:rowOff>
    </xdr:from>
    <xdr:to>
      <xdr:col>7</xdr:col>
      <xdr:colOff>706173</xdr:colOff>
      <xdr:row>14</xdr:row>
      <xdr:rowOff>29268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5EA633B7-EFF1-4CE8-9548-C3FCFAEDC680}"/>
            </a:ext>
          </a:extLst>
        </xdr:cNvPr>
        <xdr:cNvCxnSpPr/>
      </xdr:nvCxnSpPr>
      <xdr:spPr>
        <a:xfrm>
          <a:off x="4709160" y="1104900"/>
          <a:ext cx="601980" cy="381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107950</xdr:colOff>
      <xdr:row>20</xdr:row>
      <xdr:rowOff>0</xdr:rowOff>
    </xdr:from>
    <xdr:to>
      <xdr:col>7</xdr:col>
      <xdr:colOff>697122</xdr:colOff>
      <xdr:row>22</xdr:row>
      <xdr:rowOff>8938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D7CB3178-9C8A-4886-873D-DDA91CE4B29F}"/>
            </a:ext>
          </a:extLst>
        </xdr:cNvPr>
        <xdr:cNvCxnSpPr/>
      </xdr:nvCxnSpPr>
      <xdr:spPr>
        <a:xfrm>
          <a:off x="4693920" y="2560320"/>
          <a:ext cx="601980" cy="381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83820</xdr:colOff>
      <xdr:row>28</xdr:row>
      <xdr:rowOff>15240</xdr:rowOff>
    </xdr:from>
    <xdr:to>
      <xdr:col>7</xdr:col>
      <xdr:colOff>660453</xdr:colOff>
      <xdr:row>30</xdr:row>
      <xdr:rowOff>30480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B83BCBF4-AE34-4175-A205-BA9DEF70938C}"/>
            </a:ext>
          </a:extLst>
        </xdr:cNvPr>
        <xdr:cNvCxnSpPr/>
      </xdr:nvCxnSpPr>
      <xdr:spPr>
        <a:xfrm>
          <a:off x="4663440" y="4038600"/>
          <a:ext cx="601980" cy="381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137160</xdr:colOff>
      <xdr:row>36</xdr:row>
      <xdr:rowOff>0</xdr:rowOff>
    </xdr:from>
    <xdr:to>
      <xdr:col>7</xdr:col>
      <xdr:colOff>713793</xdr:colOff>
      <xdr:row>38</xdr:row>
      <xdr:rowOff>15240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18CA2C6A-6949-4A38-B6A4-3ED9B08022ED}"/>
            </a:ext>
          </a:extLst>
        </xdr:cNvPr>
        <xdr:cNvCxnSpPr/>
      </xdr:nvCxnSpPr>
      <xdr:spPr>
        <a:xfrm>
          <a:off x="4716780" y="5486400"/>
          <a:ext cx="601980" cy="381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60960</xdr:colOff>
      <xdr:row>28</xdr:row>
      <xdr:rowOff>7620</xdr:rowOff>
    </xdr:from>
    <xdr:to>
      <xdr:col>5</xdr:col>
      <xdr:colOff>683260</xdr:colOff>
      <xdr:row>32</xdr:row>
      <xdr:rowOff>7620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FAD035A3-D197-4BC6-AA1A-6245A36775AC}"/>
            </a:ext>
          </a:extLst>
        </xdr:cNvPr>
        <xdr:cNvCxnSpPr/>
      </xdr:nvCxnSpPr>
      <xdr:spPr>
        <a:xfrm flipV="1">
          <a:off x="3520440" y="4030980"/>
          <a:ext cx="647700" cy="7315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83820</xdr:colOff>
      <xdr:row>16</xdr:row>
      <xdr:rowOff>7620</xdr:rowOff>
    </xdr:from>
    <xdr:to>
      <xdr:col>5</xdr:col>
      <xdr:colOff>706120</xdr:colOff>
      <xdr:row>20</xdr:row>
      <xdr:rowOff>7620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4D63B618-D8B3-4E54-96E9-4F755126FC26}"/>
            </a:ext>
          </a:extLst>
        </xdr:cNvPr>
        <xdr:cNvCxnSpPr/>
      </xdr:nvCxnSpPr>
      <xdr:spPr>
        <a:xfrm>
          <a:off x="3543300" y="1836420"/>
          <a:ext cx="647700" cy="7315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69850</xdr:colOff>
      <xdr:row>32</xdr:row>
      <xdr:rowOff>0</xdr:rowOff>
    </xdr:from>
    <xdr:to>
      <xdr:col>5</xdr:col>
      <xdr:colOff>698500</xdr:colOff>
      <xdr:row>36</xdr:row>
      <xdr:rowOff>0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A6C997D7-0952-46ED-B3ED-2D9F82BD04ED}"/>
            </a:ext>
          </a:extLst>
        </xdr:cNvPr>
        <xdr:cNvCxnSpPr/>
      </xdr:nvCxnSpPr>
      <xdr:spPr>
        <a:xfrm>
          <a:off x="3535680" y="4754880"/>
          <a:ext cx="647700" cy="7315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222250</xdr:colOff>
      <xdr:row>23</xdr:row>
      <xdr:rowOff>135890</xdr:rowOff>
    </xdr:from>
    <xdr:to>
      <xdr:col>3</xdr:col>
      <xdr:colOff>713645</xdr:colOff>
      <xdr:row>30</xdr:row>
      <xdr:rowOff>106699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A2AF5FA2-9E04-4234-A9BF-3B8236D2F569}"/>
            </a:ext>
          </a:extLst>
        </xdr:cNvPr>
        <xdr:cNvCxnSpPr/>
      </xdr:nvCxnSpPr>
      <xdr:spPr>
        <a:xfrm>
          <a:off x="2606040" y="3322320"/>
          <a:ext cx="510540" cy="12573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161290</xdr:colOff>
      <xdr:row>16</xdr:row>
      <xdr:rowOff>99060</xdr:rowOff>
    </xdr:from>
    <xdr:to>
      <xdr:col>3</xdr:col>
      <xdr:colOff>706163</xdr:colOff>
      <xdr:row>23</xdr:row>
      <xdr:rowOff>76200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6D6E8EB4-6FA2-46EC-892C-7561D4E9BA82}"/>
            </a:ext>
          </a:extLst>
        </xdr:cNvPr>
        <xdr:cNvCxnSpPr/>
      </xdr:nvCxnSpPr>
      <xdr:spPr>
        <a:xfrm flipV="1">
          <a:off x="2545080" y="2011680"/>
          <a:ext cx="563880" cy="12573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69850</xdr:colOff>
      <xdr:row>12</xdr:row>
      <xdr:rowOff>7620</xdr:rowOff>
    </xdr:from>
    <xdr:to>
      <xdr:col>5</xdr:col>
      <xdr:colOff>698500</xdr:colOff>
      <xdr:row>16</xdr:row>
      <xdr:rowOff>7620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37ADF92F-F488-448B-8309-BA4B8C5E06FA}"/>
            </a:ext>
          </a:extLst>
        </xdr:cNvPr>
        <xdr:cNvCxnSpPr/>
      </xdr:nvCxnSpPr>
      <xdr:spPr>
        <a:xfrm flipV="1">
          <a:off x="3535680" y="1188720"/>
          <a:ext cx="647700" cy="7315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121920</xdr:colOff>
      <xdr:row>9</xdr:row>
      <xdr:rowOff>175260</xdr:rowOff>
    </xdr:from>
    <xdr:to>
      <xdr:col>7</xdr:col>
      <xdr:colOff>698553</xdr:colOff>
      <xdr:row>12</xdr:row>
      <xdr:rowOff>7620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BEA29ACD-7E18-40E6-A467-189DD392FF8E}"/>
            </a:ext>
          </a:extLst>
        </xdr:cNvPr>
        <xdr:cNvCxnSpPr/>
      </xdr:nvCxnSpPr>
      <xdr:spPr>
        <a:xfrm flipV="1">
          <a:off x="4701540" y="807720"/>
          <a:ext cx="601980" cy="381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106680</xdr:colOff>
      <xdr:row>18</xdr:row>
      <xdr:rowOff>182</xdr:rowOff>
    </xdr:from>
    <xdr:to>
      <xdr:col>7</xdr:col>
      <xdr:colOff>683313</xdr:colOff>
      <xdr:row>20</xdr:row>
      <xdr:rowOff>7586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E678D481-A381-48F7-8DAF-29BB4A0EDDB6}"/>
            </a:ext>
          </a:extLst>
        </xdr:cNvPr>
        <xdr:cNvCxnSpPr/>
      </xdr:nvCxnSpPr>
      <xdr:spPr>
        <a:xfrm flipV="1">
          <a:off x="4686300" y="2270760"/>
          <a:ext cx="601980" cy="381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68580</xdr:colOff>
      <xdr:row>26</xdr:row>
      <xdr:rowOff>0</xdr:rowOff>
    </xdr:from>
    <xdr:to>
      <xdr:col>7</xdr:col>
      <xdr:colOff>645213</xdr:colOff>
      <xdr:row>28</xdr:row>
      <xdr:rowOff>15240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2545138B-E2A1-46E2-AC7D-4A19CC4989B1}"/>
            </a:ext>
          </a:extLst>
        </xdr:cNvPr>
        <xdr:cNvCxnSpPr/>
      </xdr:nvCxnSpPr>
      <xdr:spPr>
        <a:xfrm flipV="1">
          <a:off x="4648200" y="3741420"/>
          <a:ext cx="601980" cy="381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129540</xdr:colOff>
      <xdr:row>33</xdr:row>
      <xdr:rowOff>173990</xdr:rowOff>
    </xdr:from>
    <xdr:to>
      <xdr:col>7</xdr:col>
      <xdr:colOff>706173</xdr:colOff>
      <xdr:row>35</xdr:row>
      <xdr:rowOff>181394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E3D5DBE3-CFD6-494D-A5EB-9561DB34F5E3}"/>
            </a:ext>
          </a:extLst>
        </xdr:cNvPr>
        <xdr:cNvCxnSpPr/>
      </xdr:nvCxnSpPr>
      <xdr:spPr>
        <a:xfrm flipV="1">
          <a:off x="4709160" y="5189220"/>
          <a:ext cx="601980" cy="381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129540</xdr:colOff>
      <xdr:row>12</xdr:row>
      <xdr:rowOff>7620</xdr:rowOff>
    </xdr:from>
    <xdr:to>
      <xdr:col>7</xdr:col>
      <xdr:colOff>706173</xdr:colOff>
      <xdr:row>14</xdr:row>
      <xdr:rowOff>29268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7E23A349-4B6E-48D5-9BD3-25A8DCAC3E9C}"/>
            </a:ext>
          </a:extLst>
        </xdr:cNvPr>
        <xdr:cNvCxnSpPr/>
      </xdr:nvCxnSpPr>
      <xdr:spPr>
        <a:xfrm>
          <a:off x="4709160" y="1188720"/>
          <a:ext cx="601980" cy="381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107950</xdr:colOff>
      <xdr:row>20</xdr:row>
      <xdr:rowOff>0</xdr:rowOff>
    </xdr:from>
    <xdr:to>
      <xdr:col>7</xdr:col>
      <xdr:colOff>697122</xdr:colOff>
      <xdr:row>22</xdr:row>
      <xdr:rowOff>8938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FBAD5043-1087-4313-8CB8-EDC9E1B26F2B}"/>
            </a:ext>
          </a:extLst>
        </xdr:cNvPr>
        <xdr:cNvCxnSpPr/>
      </xdr:nvCxnSpPr>
      <xdr:spPr>
        <a:xfrm>
          <a:off x="4693920" y="2644140"/>
          <a:ext cx="601980" cy="381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83820</xdr:colOff>
      <xdr:row>28</xdr:row>
      <xdr:rowOff>15240</xdr:rowOff>
    </xdr:from>
    <xdr:to>
      <xdr:col>7</xdr:col>
      <xdr:colOff>660453</xdr:colOff>
      <xdr:row>30</xdr:row>
      <xdr:rowOff>30480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53E836DB-D58E-496E-AED5-0F4E1DC7EA3F}"/>
            </a:ext>
          </a:extLst>
        </xdr:cNvPr>
        <xdr:cNvCxnSpPr/>
      </xdr:nvCxnSpPr>
      <xdr:spPr>
        <a:xfrm>
          <a:off x="4663440" y="4122420"/>
          <a:ext cx="601980" cy="381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137160</xdr:colOff>
      <xdr:row>36</xdr:row>
      <xdr:rowOff>0</xdr:rowOff>
    </xdr:from>
    <xdr:to>
      <xdr:col>7</xdr:col>
      <xdr:colOff>713793</xdr:colOff>
      <xdr:row>38</xdr:row>
      <xdr:rowOff>15240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8DA179C0-43F7-4587-BFCE-8D496805AB60}"/>
            </a:ext>
          </a:extLst>
        </xdr:cNvPr>
        <xdr:cNvCxnSpPr/>
      </xdr:nvCxnSpPr>
      <xdr:spPr>
        <a:xfrm>
          <a:off x="4716780" y="5570220"/>
          <a:ext cx="601980" cy="381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60960</xdr:colOff>
      <xdr:row>28</xdr:row>
      <xdr:rowOff>7620</xdr:rowOff>
    </xdr:from>
    <xdr:to>
      <xdr:col>5</xdr:col>
      <xdr:colOff>683260</xdr:colOff>
      <xdr:row>32</xdr:row>
      <xdr:rowOff>7620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C144406B-0DFB-43EB-A5DE-1CB760FB076F}"/>
            </a:ext>
          </a:extLst>
        </xdr:cNvPr>
        <xdr:cNvCxnSpPr/>
      </xdr:nvCxnSpPr>
      <xdr:spPr>
        <a:xfrm flipV="1">
          <a:off x="3520440" y="4114800"/>
          <a:ext cx="647700" cy="7315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83820</xdr:colOff>
      <xdr:row>16</xdr:row>
      <xdr:rowOff>7620</xdr:rowOff>
    </xdr:from>
    <xdr:to>
      <xdr:col>5</xdr:col>
      <xdr:colOff>706120</xdr:colOff>
      <xdr:row>20</xdr:row>
      <xdr:rowOff>7620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AD33A442-BFE4-46D1-9826-EF5E5D820113}"/>
            </a:ext>
          </a:extLst>
        </xdr:cNvPr>
        <xdr:cNvCxnSpPr/>
      </xdr:nvCxnSpPr>
      <xdr:spPr>
        <a:xfrm>
          <a:off x="3543300" y="1920240"/>
          <a:ext cx="647700" cy="7315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69850</xdr:colOff>
      <xdr:row>32</xdr:row>
      <xdr:rowOff>0</xdr:rowOff>
    </xdr:from>
    <xdr:to>
      <xdr:col>5</xdr:col>
      <xdr:colOff>698500</xdr:colOff>
      <xdr:row>36</xdr:row>
      <xdr:rowOff>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25E8903B-1F24-4ACA-991B-3B4A50D89195}"/>
            </a:ext>
          </a:extLst>
        </xdr:cNvPr>
        <xdr:cNvCxnSpPr/>
      </xdr:nvCxnSpPr>
      <xdr:spPr>
        <a:xfrm>
          <a:off x="3535680" y="4838700"/>
          <a:ext cx="647700" cy="7315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153670</xdr:colOff>
      <xdr:row>23</xdr:row>
      <xdr:rowOff>106680</xdr:rowOff>
    </xdr:from>
    <xdr:to>
      <xdr:col>3</xdr:col>
      <xdr:colOff>713698</xdr:colOff>
      <xdr:row>30</xdr:row>
      <xdr:rowOff>106680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AB219099-0B8C-4F95-A7A9-0BEAE1CE8107}"/>
            </a:ext>
          </a:extLst>
        </xdr:cNvPr>
        <xdr:cNvCxnSpPr/>
      </xdr:nvCxnSpPr>
      <xdr:spPr>
        <a:xfrm>
          <a:off x="2537460" y="3299460"/>
          <a:ext cx="579120" cy="128016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238760</xdr:colOff>
      <xdr:row>16</xdr:row>
      <xdr:rowOff>99060</xdr:rowOff>
    </xdr:from>
    <xdr:to>
      <xdr:col>3</xdr:col>
      <xdr:colOff>706018</xdr:colOff>
      <xdr:row>23</xdr:row>
      <xdr:rowOff>114300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1BE3399A-860E-41ED-903B-086345200E8B}"/>
            </a:ext>
          </a:extLst>
        </xdr:cNvPr>
        <xdr:cNvCxnSpPr/>
      </xdr:nvCxnSpPr>
      <xdr:spPr>
        <a:xfrm flipV="1">
          <a:off x="2524760" y="3128010"/>
          <a:ext cx="467258" cy="130429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69850</xdr:colOff>
      <xdr:row>12</xdr:row>
      <xdr:rowOff>7620</xdr:rowOff>
    </xdr:from>
    <xdr:to>
      <xdr:col>5</xdr:col>
      <xdr:colOff>698500</xdr:colOff>
      <xdr:row>16</xdr:row>
      <xdr:rowOff>7620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CD498BB8-9522-46BF-9C27-EE3035EE7947}"/>
            </a:ext>
          </a:extLst>
        </xdr:cNvPr>
        <xdr:cNvCxnSpPr/>
      </xdr:nvCxnSpPr>
      <xdr:spPr>
        <a:xfrm flipV="1">
          <a:off x="3409950" y="2299970"/>
          <a:ext cx="628650" cy="736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60960</xdr:colOff>
      <xdr:row>28</xdr:row>
      <xdr:rowOff>7620</xdr:rowOff>
    </xdr:from>
    <xdr:to>
      <xdr:col>5</xdr:col>
      <xdr:colOff>683260</xdr:colOff>
      <xdr:row>32</xdr:row>
      <xdr:rowOff>7620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A19F72CA-6B83-4FB3-AD1C-DA5CA65990F1}"/>
            </a:ext>
          </a:extLst>
        </xdr:cNvPr>
        <xdr:cNvCxnSpPr/>
      </xdr:nvCxnSpPr>
      <xdr:spPr>
        <a:xfrm flipV="1">
          <a:off x="3401060" y="5246370"/>
          <a:ext cx="622300" cy="736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83820</xdr:colOff>
      <xdr:row>16</xdr:row>
      <xdr:rowOff>7620</xdr:rowOff>
    </xdr:from>
    <xdr:to>
      <xdr:col>5</xdr:col>
      <xdr:colOff>706120</xdr:colOff>
      <xdr:row>20</xdr:row>
      <xdr:rowOff>7620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F2F58C54-2D58-4007-BF41-64B2733F2DA5}"/>
            </a:ext>
          </a:extLst>
        </xdr:cNvPr>
        <xdr:cNvCxnSpPr/>
      </xdr:nvCxnSpPr>
      <xdr:spPr>
        <a:xfrm>
          <a:off x="3423920" y="3036570"/>
          <a:ext cx="622300" cy="736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69850</xdr:colOff>
      <xdr:row>32</xdr:row>
      <xdr:rowOff>0</xdr:rowOff>
    </xdr:from>
    <xdr:to>
      <xdr:col>5</xdr:col>
      <xdr:colOff>698500</xdr:colOff>
      <xdr:row>36</xdr:row>
      <xdr:rowOff>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BE5EE5BE-9F49-405C-9983-ECF8E06A730C}"/>
            </a:ext>
          </a:extLst>
        </xdr:cNvPr>
        <xdr:cNvCxnSpPr/>
      </xdr:nvCxnSpPr>
      <xdr:spPr>
        <a:xfrm>
          <a:off x="3409950" y="5975350"/>
          <a:ext cx="628650" cy="736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222250</xdr:colOff>
      <xdr:row>23</xdr:row>
      <xdr:rowOff>135890</xdr:rowOff>
    </xdr:from>
    <xdr:to>
      <xdr:col>3</xdr:col>
      <xdr:colOff>713645</xdr:colOff>
      <xdr:row>30</xdr:row>
      <xdr:rowOff>106699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F0F88FB-A566-4B37-9246-61AEE9F2F64C}"/>
            </a:ext>
          </a:extLst>
        </xdr:cNvPr>
        <xdr:cNvCxnSpPr/>
      </xdr:nvCxnSpPr>
      <xdr:spPr>
        <a:xfrm>
          <a:off x="2508250" y="4453890"/>
          <a:ext cx="491395" cy="125985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238760</xdr:colOff>
      <xdr:row>16</xdr:row>
      <xdr:rowOff>99060</xdr:rowOff>
    </xdr:from>
    <xdr:to>
      <xdr:col>3</xdr:col>
      <xdr:colOff>706018</xdr:colOff>
      <xdr:row>23</xdr:row>
      <xdr:rowOff>114300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1A49C992-73EC-4D74-8823-230AC2A40381}"/>
            </a:ext>
          </a:extLst>
        </xdr:cNvPr>
        <xdr:cNvCxnSpPr/>
      </xdr:nvCxnSpPr>
      <xdr:spPr>
        <a:xfrm flipV="1">
          <a:off x="2524760" y="3128010"/>
          <a:ext cx="467258" cy="130429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69850</xdr:colOff>
      <xdr:row>12</xdr:row>
      <xdr:rowOff>7620</xdr:rowOff>
    </xdr:from>
    <xdr:to>
      <xdr:col>5</xdr:col>
      <xdr:colOff>698500</xdr:colOff>
      <xdr:row>16</xdr:row>
      <xdr:rowOff>7620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4DDB6961-E7AE-4774-B0F2-4DDF82277B88}"/>
            </a:ext>
          </a:extLst>
        </xdr:cNvPr>
        <xdr:cNvCxnSpPr/>
      </xdr:nvCxnSpPr>
      <xdr:spPr>
        <a:xfrm flipV="1">
          <a:off x="3409950" y="2299970"/>
          <a:ext cx="628650" cy="736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60960</xdr:colOff>
      <xdr:row>28</xdr:row>
      <xdr:rowOff>7620</xdr:rowOff>
    </xdr:from>
    <xdr:to>
      <xdr:col>5</xdr:col>
      <xdr:colOff>683260</xdr:colOff>
      <xdr:row>32</xdr:row>
      <xdr:rowOff>7620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EDD9F06D-9D8A-4CCC-B4A6-09CD1D702645}"/>
            </a:ext>
          </a:extLst>
        </xdr:cNvPr>
        <xdr:cNvCxnSpPr/>
      </xdr:nvCxnSpPr>
      <xdr:spPr>
        <a:xfrm flipV="1">
          <a:off x="3401060" y="5246370"/>
          <a:ext cx="622300" cy="736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83820</xdr:colOff>
      <xdr:row>16</xdr:row>
      <xdr:rowOff>7620</xdr:rowOff>
    </xdr:from>
    <xdr:to>
      <xdr:col>5</xdr:col>
      <xdr:colOff>706120</xdr:colOff>
      <xdr:row>20</xdr:row>
      <xdr:rowOff>7620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977AB223-70A7-49FE-8DB4-F5963AD637CB}"/>
            </a:ext>
          </a:extLst>
        </xdr:cNvPr>
        <xdr:cNvCxnSpPr/>
      </xdr:nvCxnSpPr>
      <xdr:spPr>
        <a:xfrm>
          <a:off x="3423920" y="3036570"/>
          <a:ext cx="622300" cy="736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69850</xdr:colOff>
      <xdr:row>32</xdr:row>
      <xdr:rowOff>0</xdr:rowOff>
    </xdr:from>
    <xdr:to>
      <xdr:col>5</xdr:col>
      <xdr:colOff>698500</xdr:colOff>
      <xdr:row>36</xdr:row>
      <xdr:rowOff>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D34F6AC6-0F45-4464-897B-591158504DE8}"/>
            </a:ext>
          </a:extLst>
        </xdr:cNvPr>
        <xdr:cNvCxnSpPr/>
      </xdr:nvCxnSpPr>
      <xdr:spPr>
        <a:xfrm>
          <a:off x="3409950" y="5975350"/>
          <a:ext cx="628650" cy="736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222250</xdr:colOff>
      <xdr:row>23</xdr:row>
      <xdr:rowOff>135890</xdr:rowOff>
    </xdr:from>
    <xdr:to>
      <xdr:col>3</xdr:col>
      <xdr:colOff>713645</xdr:colOff>
      <xdr:row>30</xdr:row>
      <xdr:rowOff>106699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E93A8A03-520D-443F-8C9D-307F924620FA}"/>
            </a:ext>
          </a:extLst>
        </xdr:cNvPr>
        <xdr:cNvCxnSpPr/>
      </xdr:nvCxnSpPr>
      <xdr:spPr>
        <a:xfrm>
          <a:off x="2508250" y="4453890"/>
          <a:ext cx="491395" cy="125985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tabSelected="1" zoomScaleNormal="100" workbookViewId="0">
      <selection sqref="A1:B1"/>
    </sheetView>
  </sheetViews>
  <sheetFormatPr baseColWidth="10" defaultRowHeight="14.5" x14ac:dyDescent="0.35"/>
  <cols>
    <col min="5" max="5" width="4.1796875" style="1" customWidth="1"/>
    <col min="7" max="7" width="4.81640625" style="1" customWidth="1"/>
    <col min="9" max="9" width="4.453125" style="1" customWidth="1"/>
    <col min="10" max="10" width="6.36328125" customWidth="1"/>
    <col min="11" max="11" width="4.453125" style="1" customWidth="1"/>
    <col min="12" max="12" width="4.90625" hidden="1" customWidth="1"/>
    <col min="13" max="13" width="4.90625" customWidth="1"/>
    <col min="14" max="14" width="4.453125" style="1" customWidth="1"/>
    <col min="15" max="15" width="4.90625" customWidth="1"/>
    <col min="16" max="16" width="0" hidden="1" customWidth="1"/>
    <col min="17" max="17" width="4.90625" hidden="1" customWidth="1"/>
    <col min="19" max="19" width="2.453125" customWidth="1"/>
    <col min="20" max="20" width="4.1796875" customWidth="1"/>
  </cols>
  <sheetData>
    <row r="1" spans="1:18" ht="21" x14ac:dyDescent="0.5">
      <c r="A1" s="9" t="s">
        <v>4</v>
      </c>
      <c r="B1" s="10"/>
      <c r="H1" s="11" t="s">
        <v>12</v>
      </c>
      <c r="I1" s="11"/>
      <c r="J1" s="11"/>
      <c r="K1" s="11"/>
    </row>
    <row r="2" spans="1:18" x14ac:dyDescent="0.35">
      <c r="A2" s="7" t="s">
        <v>14</v>
      </c>
      <c r="B2" s="7">
        <v>6</v>
      </c>
    </row>
    <row r="3" spans="1:18" x14ac:dyDescent="0.35">
      <c r="A3" s="7" t="s">
        <v>15</v>
      </c>
      <c r="B3" s="7">
        <v>2</v>
      </c>
      <c r="D3" s="6" t="s">
        <v>8</v>
      </c>
    </row>
    <row r="4" spans="1:18" x14ac:dyDescent="0.35">
      <c r="A4" s="5" t="s">
        <v>0</v>
      </c>
      <c r="B4" s="5">
        <f>B2+B3</f>
        <v>8</v>
      </c>
      <c r="D4" t="str">
        <f>"Ziehen von 3 Kugeln ohne Zurücklegen aus einer Urne mit "&amp;$B$2&amp;" "&amp;$A$2&amp;"en und "&amp;$B$3&amp;" "&amp;$A$3&amp;"en Kugeln."</f>
        <v>Ziehen von 3 Kugeln ohne Zurücklegen aus einer Urne mit 6 grünen und 2 gelben Kugeln.</v>
      </c>
    </row>
    <row r="6" spans="1:18" x14ac:dyDescent="0.35">
      <c r="D6" s="6" t="s">
        <v>9</v>
      </c>
    </row>
    <row r="7" spans="1:18" x14ac:dyDescent="0.35">
      <c r="D7" t="s">
        <v>11</v>
      </c>
    </row>
    <row r="8" spans="1:18" x14ac:dyDescent="0.35">
      <c r="D8" t="s">
        <v>10</v>
      </c>
    </row>
    <row r="10" spans="1:18" x14ac:dyDescent="0.35">
      <c r="I10" s="2">
        <f>G12-1</f>
        <v>4</v>
      </c>
      <c r="K10" s="2">
        <f>E16*G12*I10</f>
        <v>120</v>
      </c>
      <c r="M10" s="12" t="s">
        <v>3</v>
      </c>
      <c r="N10" s="2">
        <f>K10/L11</f>
        <v>5</v>
      </c>
      <c r="O10" s="12" t="s">
        <v>3</v>
      </c>
      <c r="P10" s="12">
        <f>N10/N11</f>
        <v>0.35714285714285715</v>
      </c>
      <c r="Q10" s="12" t="s">
        <v>3</v>
      </c>
      <c r="R10" s="28" t="str">
        <f>ROUND(P10*100,2)&amp;"%"</f>
        <v>35,71%</v>
      </c>
    </row>
    <row r="11" spans="1:18" x14ac:dyDescent="0.35">
      <c r="H11" t="str">
        <f>A2</f>
        <v>grün</v>
      </c>
      <c r="I11" s="1">
        <f>G13-1</f>
        <v>6</v>
      </c>
      <c r="K11" s="1">
        <f>E17*G13*I11</f>
        <v>336</v>
      </c>
      <c r="L11">
        <f>GCD(K10,K11)</f>
        <v>24</v>
      </c>
      <c r="M11" s="12"/>
      <c r="N11" s="1">
        <f>K11/L11</f>
        <v>14</v>
      </c>
      <c r="O11" s="12"/>
      <c r="P11" s="12"/>
      <c r="Q11" s="12"/>
      <c r="R11" s="28"/>
    </row>
    <row r="12" spans="1:18" x14ac:dyDescent="0.35">
      <c r="G12" s="2">
        <f>E16-1</f>
        <v>5</v>
      </c>
    </row>
    <row r="13" spans="1:18" x14ac:dyDescent="0.35">
      <c r="G13" s="1">
        <f>E17-1</f>
        <v>7</v>
      </c>
    </row>
    <row r="14" spans="1:18" x14ac:dyDescent="0.35">
      <c r="F14" t="str">
        <f>A2</f>
        <v>grün</v>
      </c>
      <c r="H14" t="str">
        <f>A3</f>
        <v>gelb</v>
      </c>
      <c r="I14" s="2">
        <f>G20</f>
        <v>2</v>
      </c>
      <c r="K14" s="2">
        <f>E16*G12*I14</f>
        <v>60</v>
      </c>
      <c r="M14" s="12" t="s">
        <v>3</v>
      </c>
      <c r="N14" s="2">
        <f>K14/L15</f>
        <v>5</v>
      </c>
      <c r="O14" s="12" t="s">
        <v>3</v>
      </c>
      <c r="P14" s="12">
        <f>N14/N15</f>
        <v>0.17857142857142858</v>
      </c>
      <c r="Q14" s="12" t="s">
        <v>3</v>
      </c>
      <c r="R14" s="29" t="str">
        <f>ROUND(P14*100,2)&amp;"%"</f>
        <v>17,86%</v>
      </c>
    </row>
    <row r="15" spans="1:18" x14ac:dyDescent="0.35">
      <c r="I15" s="1">
        <f>G13-1</f>
        <v>6</v>
      </c>
      <c r="K15" s="1">
        <f>K11</f>
        <v>336</v>
      </c>
      <c r="L15">
        <f>GCD(K14,K15)</f>
        <v>12</v>
      </c>
      <c r="M15" s="12"/>
      <c r="N15" s="1">
        <f>K15/L15</f>
        <v>28</v>
      </c>
      <c r="O15" s="12"/>
      <c r="P15" s="12"/>
      <c r="Q15" s="12"/>
      <c r="R15" s="29"/>
    </row>
    <row r="16" spans="1:18" x14ac:dyDescent="0.35">
      <c r="E16" s="2">
        <f>B2</f>
        <v>6</v>
      </c>
    </row>
    <row r="17" spans="4:18" x14ac:dyDescent="0.35">
      <c r="E17" s="1">
        <f>B4</f>
        <v>8</v>
      </c>
    </row>
    <row r="18" spans="4:18" x14ac:dyDescent="0.35">
      <c r="I18" s="2">
        <f>E16-1</f>
        <v>5</v>
      </c>
      <c r="K18" s="2">
        <f>E16*G20*I18</f>
        <v>60</v>
      </c>
      <c r="M18" s="12" t="s">
        <v>3</v>
      </c>
      <c r="N18" s="2">
        <f>K18/L19</f>
        <v>5</v>
      </c>
      <c r="O18" s="12" t="s">
        <v>3</v>
      </c>
      <c r="P18" s="12">
        <f>N18/N19</f>
        <v>0.17857142857142858</v>
      </c>
      <c r="Q18" s="12" t="s">
        <v>3</v>
      </c>
      <c r="R18" s="29" t="str">
        <f>ROUND(P18*100,2)&amp;"%"</f>
        <v>17,86%</v>
      </c>
    </row>
    <row r="19" spans="4:18" x14ac:dyDescent="0.35">
      <c r="D19" t="str">
        <f>A2</f>
        <v>grün</v>
      </c>
      <c r="F19" t="str">
        <f>A3</f>
        <v>gelb</v>
      </c>
      <c r="H19" t="str">
        <f>A2</f>
        <v>grün</v>
      </c>
      <c r="I19" s="1">
        <f>G21-1</f>
        <v>6</v>
      </c>
      <c r="K19" s="1">
        <f>K15</f>
        <v>336</v>
      </c>
      <c r="L19">
        <f>GCD(K18,K19)</f>
        <v>12</v>
      </c>
      <c r="M19" s="12"/>
      <c r="N19" s="1">
        <f>K19/L19</f>
        <v>28</v>
      </c>
      <c r="O19" s="12"/>
      <c r="P19" s="12"/>
      <c r="Q19" s="12"/>
      <c r="R19" s="29"/>
    </row>
    <row r="20" spans="4:18" x14ac:dyDescent="0.35">
      <c r="G20" s="2">
        <f>B3</f>
        <v>2</v>
      </c>
    </row>
    <row r="21" spans="4:18" x14ac:dyDescent="0.35">
      <c r="G21" s="1">
        <f>E17-1</f>
        <v>7</v>
      </c>
    </row>
    <row r="22" spans="4:18" x14ac:dyDescent="0.35">
      <c r="H22" t="str">
        <f>A3</f>
        <v>gelb</v>
      </c>
      <c r="I22" s="2">
        <f>G20-1</f>
        <v>1</v>
      </c>
      <c r="K22" s="2">
        <f>E16*G20*I22</f>
        <v>12</v>
      </c>
      <c r="M22" s="12" t="s">
        <v>3</v>
      </c>
      <c r="N22" s="2">
        <f>K22/L23</f>
        <v>1</v>
      </c>
      <c r="O22" s="12" t="s">
        <v>3</v>
      </c>
      <c r="P22" s="12">
        <f>N22/N23</f>
        <v>3.5714285714285712E-2</v>
      </c>
      <c r="Q22" s="12" t="s">
        <v>3</v>
      </c>
      <c r="R22" s="30" t="str">
        <f>ROUND(P22*100,2)&amp;"%"</f>
        <v>3,57%</v>
      </c>
    </row>
    <row r="23" spans="4:18" x14ac:dyDescent="0.35">
      <c r="I23" s="1">
        <f>G21-1</f>
        <v>6</v>
      </c>
      <c r="K23" s="1">
        <f>K19</f>
        <v>336</v>
      </c>
      <c r="L23">
        <f>GCD(K22,K23)</f>
        <v>12</v>
      </c>
      <c r="M23" s="12"/>
      <c r="N23" s="1">
        <f>K23/L23</f>
        <v>28</v>
      </c>
      <c r="O23" s="12"/>
      <c r="P23" s="12"/>
      <c r="Q23" s="12"/>
      <c r="R23" s="30"/>
    </row>
    <row r="26" spans="4:18" x14ac:dyDescent="0.35">
      <c r="I26" s="2">
        <f>G28-1</f>
        <v>5</v>
      </c>
      <c r="K26" s="2">
        <f>E32*G28*I26</f>
        <v>60</v>
      </c>
      <c r="M26" s="12" t="s">
        <v>3</v>
      </c>
      <c r="N26" s="2">
        <f>K26/L27</f>
        <v>5</v>
      </c>
      <c r="O26" s="12" t="s">
        <v>3</v>
      </c>
      <c r="P26" s="12">
        <f>N26/N27</f>
        <v>0.17857142857142858</v>
      </c>
      <c r="Q26" s="12" t="s">
        <v>3</v>
      </c>
      <c r="R26" s="29" t="str">
        <f>ROUND(P26*100,2)&amp;"%"</f>
        <v>17,86%</v>
      </c>
    </row>
    <row r="27" spans="4:18" x14ac:dyDescent="0.35">
      <c r="H27" t="str">
        <f>A2</f>
        <v>grün</v>
      </c>
      <c r="I27" s="1">
        <f>I23</f>
        <v>6</v>
      </c>
      <c r="K27" s="1">
        <f>K23</f>
        <v>336</v>
      </c>
      <c r="L27">
        <f>GCD(K26,K27)</f>
        <v>12</v>
      </c>
      <c r="M27" s="12"/>
      <c r="N27" s="1">
        <f>K27/L27</f>
        <v>28</v>
      </c>
      <c r="O27" s="12"/>
      <c r="P27" s="12"/>
      <c r="Q27" s="12"/>
      <c r="R27" s="29"/>
    </row>
    <row r="28" spans="4:18" x14ac:dyDescent="0.35">
      <c r="G28" s="2">
        <f>B2</f>
        <v>6</v>
      </c>
    </row>
    <row r="29" spans="4:18" x14ac:dyDescent="0.35">
      <c r="D29" t="str">
        <f>A3</f>
        <v>gelb</v>
      </c>
      <c r="G29" s="1">
        <f>E33-1</f>
        <v>7</v>
      </c>
    </row>
    <row r="30" spans="4:18" x14ac:dyDescent="0.35">
      <c r="F30" t="str">
        <f>A2</f>
        <v>grün</v>
      </c>
      <c r="H30" t="str">
        <f>A3</f>
        <v>gelb</v>
      </c>
      <c r="I30" s="2">
        <f>G36</f>
        <v>1</v>
      </c>
      <c r="K30" s="2">
        <f>E32*G28*I30</f>
        <v>12</v>
      </c>
      <c r="M30" s="12" t="s">
        <v>3</v>
      </c>
      <c r="N30" s="2">
        <f>K30/L31</f>
        <v>1</v>
      </c>
      <c r="O30" s="12" t="s">
        <v>3</v>
      </c>
      <c r="P30" s="12">
        <f>N30/N31</f>
        <v>3.5714285714285712E-2</v>
      </c>
      <c r="Q30" s="12" t="s">
        <v>3</v>
      </c>
      <c r="R30" s="30" t="str">
        <f>ROUND(P30*100,2)&amp;"%"</f>
        <v>3,57%</v>
      </c>
    </row>
    <row r="31" spans="4:18" x14ac:dyDescent="0.35">
      <c r="I31" s="1">
        <f>I27</f>
        <v>6</v>
      </c>
      <c r="K31" s="1">
        <f>K27</f>
        <v>336</v>
      </c>
      <c r="L31">
        <f>GCD(K30,K31)</f>
        <v>12</v>
      </c>
      <c r="M31" s="12"/>
      <c r="N31" s="1">
        <f>K31/L31</f>
        <v>28</v>
      </c>
      <c r="O31" s="12"/>
      <c r="P31" s="12"/>
      <c r="Q31" s="12"/>
      <c r="R31" s="30"/>
    </row>
    <row r="32" spans="4:18" x14ac:dyDescent="0.35">
      <c r="E32" s="2">
        <f>B3</f>
        <v>2</v>
      </c>
    </row>
    <row r="33" spans="4:18" x14ac:dyDescent="0.35">
      <c r="E33" s="1">
        <f>B4</f>
        <v>8</v>
      </c>
    </row>
    <row r="34" spans="4:18" x14ac:dyDescent="0.35">
      <c r="I34" s="2">
        <f>B2</f>
        <v>6</v>
      </c>
      <c r="K34" s="2">
        <f>E32*G36*I34</f>
        <v>12</v>
      </c>
      <c r="M34" s="12" t="s">
        <v>3</v>
      </c>
      <c r="N34" s="2">
        <f>K34/L35</f>
        <v>1</v>
      </c>
      <c r="O34" s="12" t="s">
        <v>3</v>
      </c>
      <c r="P34" s="12">
        <f>N34/N35</f>
        <v>3.5714285714285712E-2</v>
      </c>
      <c r="Q34" s="12" t="s">
        <v>3</v>
      </c>
      <c r="R34" s="30" t="str">
        <f>ROUND(P34*100,2)&amp;"%"</f>
        <v>3,57%</v>
      </c>
    </row>
    <row r="35" spans="4:18" x14ac:dyDescent="0.35">
      <c r="F35" t="str">
        <f>A3</f>
        <v>gelb</v>
      </c>
      <c r="H35" t="str">
        <f>A2</f>
        <v>grün</v>
      </c>
      <c r="I35" s="1">
        <f>I31</f>
        <v>6</v>
      </c>
      <c r="K35" s="1">
        <f>K31</f>
        <v>336</v>
      </c>
      <c r="L35">
        <f>GCD(K34,K35)</f>
        <v>12</v>
      </c>
      <c r="M35" s="12"/>
      <c r="N35" s="1">
        <f>K35/L35</f>
        <v>28</v>
      </c>
      <c r="O35" s="12"/>
      <c r="P35" s="12"/>
      <c r="Q35" s="12"/>
      <c r="R35" s="30"/>
    </row>
    <row r="36" spans="4:18" x14ac:dyDescent="0.35">
      <c r="G36" s="2">
        <f>E32-1</f>
        <v>1</v>
      </c>
    </row>
    <row r="37" spans="4:18" x14ac:dyDescent="0.35">
      <c r="G37" s="1">
        <f>G29</f>
        <v>7</v>
      </c>
    </row>
    <row r="38" spans="4:18" x14ac:dyDescent="0.35">
      <c r="H38" t="str">
        <f>A3</f>
        <v>gelb</v>
      </c>
      <c r="I38" s="2">
        <f>G36-1</f>
        <v>0</v>
      </c>
      <c r="K38" s="2">
        <f>E32*G36*I38</f>
        <v>0</v>
      </c>
      <c r="M38" s="12" t="s">
        <v>3</v>
      </c>
      <c r="N38" s="2">
        <f>K38/L39</f>
        <v>0</v>
      </c>
      <c r="O38" s="12" t="s">
        <v>3</v>
      </c>
      <c r="P38" s="12">
        <f>N38/N39</f>
        <v>0</v>
      </c>
      <c r="Q38" s="12" t="s">
        <v>3</v>
      </c>
      <c r="R38" s="14" t="str">
        <f>ROUND(P38*100,2)&amp;"%"</f>
        <v>0%</v>
      </c>
    </row>
    <row r="39" spans="4:18" x14ac:dyDescent="0.35">
      <c r="I39" s="1">
        <f>I35</f>
        <v>6</v>
      </c>
      <c r="K39" s="1">
        <f>K35</f>
        <v>336</v>
      </c>
      <c r="L39">
        <f>GCD(K38,K39)</f>
        <v>336</v>
      </c>
      <c r="M39" s="12"/>
      <c r="N39" s="1">
        <f>K39/L39</f>
        <v>1</v>
      </c>
      <c r="O39" s="12"/>
      <c r="P39" s="12"/>
      <c r="Q39" s="12"/>
      <c r="R39" s="14"/>
    </row>
    <row r="41" spans="4:18" x14ac:dyDescent="0.35">
      <c r="D41" s="6" t="s">
        <v>7</v>
      </c>
      <c r="P41">
        <f>SUM(P3:P39)</f>
        <v>1</v>
      </c>
    </row>
    <row r="42" spans="4:18" x14ac:dyDescent="0.35">
      <c r="D42" t="s">
        <v>5</v>
      </c>
    </row>
    <row r="43" spans="4:18" x14ac:dyDescent="0.35">
      <c r="D43" t="s">
        <v>6</v>
      </c>
    </row>
    <row r="45" spans="4:18" x14ac:dyDescent="0.35">
      <c r="F45" s="24">
        <f>P10</f>
        <v>0.35714285714285715</v>
      </c>
      <c r="G45" s="25" t="str">
        <f>"3 mal "&amp;A2</f>
        <v>3 mal grün</v>
      </c>
      <c r="H45" s="25"/>
      <c r="J45" s="19">
        <f>P22+P30+P34</f>
        <v>0.10714285714285714</v>
      </c>
      <c r="K45" s="19"/>
      <c r="L45" s="20"/>
      <c r="M45" s="21" t="str">
        <f>"1 mal "&amp;A2</f>
        <v>1 mal grün</v>
      </c>
      <c r="N45" s="21"/>
      <c r="O45" s="21"/>
    </row>
    <row r="46" spans="4:18" x14ac:dyDescent="0.35">
      <c r="F46" s="24"/>
      <c r="G46" s="25"/>
      <c r="H46" s="25"/>
      <c r="J46" s="19"/>
      <c r="K46" s="19"/>
      <c r="L46" s="20"/>
      <c r="M46" s="21"/>
      <c r="N46" s="21"/>
      <c r="O46" s="21"/>
    </row>
    <row r="48" spans="4:18" x14ac:dyDescent="0.35">
      <c r="F48" s="22">
        <f>P14+P18+P26</f>
        <v>0.5357142857142857</v>
      </c>
      <c r="G48" s="23" t="str">
        <f>"2 mal "&amp;A2</f>
        <v>2 mal grün</v>
      </c>
      <c r="H48" s="23"/>
      <c r="J48" s="15">
        <f>P38</f>
        <v>0</v>
      </c>
      <c r="K48" s="15"/>
      <c r="L48" s="16" t="str">
        <f>"0 mal "&amp;A2</f>
        <v>0 mal grün</v>
      </c>
      <c r="M48" s="16"/>
      <c r="N48" s="16"/>
      <c r="O48" s="16"/>
    </row>
    <row r="49" spans="6:15" x14ac:dyDescent="0.35">
      <c r="F49" s="22"/>
      <c r="G49" s="23"/>
      <c r="H49" s="23"/>
      <c r="J49" s="15"/>
      <c r="K49" s="15"/>
      <c r="L49" s="16"/>
      <c r="M49" s="16"/>
      <c r="N49" s="16"/>
      <c r="O49" s="16"/>
    </row>
  </sheetData>
  <mergeCells count="50">
    <mergeCell ref="J48:K49"/>
    <mergeCell ref="L48:O49"/>
    <mergeCell ref="F45:F46"/>
    <mergeCell ref="G45:H46"/>
    <mergeCell ref="F48:F49"/>
    <mergeCell ref="G48:H49"/>
    <mergeCell ref="P10:P11"/>
    <mergeCell ref="M14:M15"/>
    <mergeCell ref="O14:O15"/>
    <mergeCell ref="P14:P15"/>
    <mergeCell ref="J45:K46"/>
    <mergeCell ref="M45:O46"/>
    <mergeCell ref="M26:M27"/>
    <mergeCell ref="O26:O27"/>
    <mergeCell ref="P26:P27"/>
    <mergeCell ref="M30:M31"/>
    <mergeCell ref="O30:O31"/>
    <mergeCell ref="P30:P31"/>
    <mergeCell ref="M34:M35"/>
    <mergeCell ref="O34:O35"/>
    <mergeCell ref="P34:P35"/>
    <mergeCell ref="M38:M39"/>
    <mergeCell ref="O38:O39"/>
    <mergeCell ref="P38:P39"/>
    <mergeCell ref="Q34:Q35"/>
    <mergeCell ref="Q38:Q39"/>
    <mergeCell ref="R10:R11"/>
    <mergeCell ref="R14:R15"/>
    <mergeCell ref="R18:R19"/>
    <mergeCell ref="R22:R23"/>
    <mergeCell ref="R26:R27"/>
    <mergeCell ref="R30:R31"/>
    <mergeCell ref="R34:R35"/>
    <mergeCell ref="R38:R39"/>
    <mergeCell ref="Q10:Q11"/>
    <mergeCell ref="Q14:Q15"/>
    <mergeCell ref="Q18:Q19"/>
    <mergeCell ref="Q22:Q23"/>
    <mergeCell ref="Q26:Q27"/>
    <mergeCell ref="Q30:Q31"/>
    <mergeCell ref="A1:B1"/>
    <mergeCell ref="H1:K1"/>
    <mergeCell ref="M18:M19"/>
    <mergeCell ref="O18:O19"/>
    <mergeCell ref="P18:P19"/>
    <mergeCell ref="M22:M23"/>
    <mergeCell ref="O22:O23"/>
    <mergeCell ref="P22:P23"/>
    <mergeCell ref="M10:M11"/>
    <mergeCell ref="O10:O1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topLeftCell="A21" zoomScale="70" zoomScaleNormal="70" workbookViewId="0">
      <selection activeCell="J48" sqref="J48:O49"/>
    </sheetView>
  </sheetViews>
  <sheetFormatPr baseColWidth="10" defaultRowHeight="14.5" x14ac:dyDescent="0.35"/>
  <cols>
    <col min="5" max="5" width="4.1796875" style="1" customWidth="1"/>
    <col min="7" max="7" width="4.81640625" style="1" customWidth="1"/>
    <col min="9" max="9" width="4.453125" style="1" customWidth="1"/>
    <col min="10" max="10" width="6.36328125" customWidth="1"/>
    <col min="11" max="11" width="5.54296875" style="1" customWidth="1"/>
    <col min="12" max="12" width="4.90625" hidden="1" customWidth="1"/>
    <col min="13" max="13" width="4.90625" customWidth="1"/>
    <col min="14" max="14" width="4.453125" style="1" customWidth="1"/>
    <col min="15" max="15" width="4.90625" customWidth="1"/>
    <col min="16" max="16" width="0" hidden="1" customWidth="1"/>
    <col min="17" max="17" width="4.90625" hidden="1" customWidth="1"/>
    <col min="19" max="19" width="2.453125" customWidth="1"/>
    <col min="20" max="20" width="4.1796875" customWidth="1"/>
  </cols>
  <sheetData>
    <row r="1" spans="1:18" ht="21" x14ac:dyDescent="0.5">
      <c r="A1" s="9" t="s">
        <v>4</v>
      </c>
      <c r="B1" s="10"/>
      <c r="H1" s="3" t="s">
        <v>12</v>
      </c>
    </row>
    <row r="2" spans="1:18" x14ac:dyDescent="0.35">
      <c r="A2" s="7" t="s">
        <v>1</v>
      </c>
      <c r="B2" s="7">
        <v>4</v>
      </c>
    </row>
    <row r="3" spans="1:18" x14ac:dyDescent="0.35">
      <c r="A3" s="7" t="s">
        <v>2</v>
      </c>
      <c r="B3" s="7">
        <v>6</v>
      </c>
      <c r="D3" s="6" t="s">
        <v>8</v>
      </c>
    </row>
    <row r="4" spans="1:18" x14ac:dyDescent="0.35">
      <c r="A4" s="8" t="s">
        <v>0</v>
      </c>
      <c r="B4" s="8">
        <f>B2+B3</f>
        <v>10</v>
      </c>
      <c r="D4" t="str">
        <f>"Ziehen von 3 Kugeln mit Zurücklegen aus einer Urne mit "&amp;$B$2&amp;" "&amp;$A$2&amp;"en und "&amp;$B$3&amp;" "&amp;$A$3&amp;"en Kugeln."</f>
        <v>Ziehen von 3 Kugeln mit Zurücklegen aus einer Urne mit 4 roten und 6 schwarzen Kugeln.</v>
      </c>
    </row>
    <row r="6" spans="1:18" x14ac:dyDescent="0.35">
      <c r="D6" s="6" t="s">
        <v>9</v>
      </c>
    </row>
    <row r="7" spans="1:18" x14ac:dyDescent="0.35">
      <c r="D7" t="s">
        <v>11</v>
      </c>
    </row>
    <row r="8" spans="1:18" x14ac:dyDescent="0.35">
      <c r="D8" t="s">
        <v>10</v>
      </c>
    </row>
    <row r="10" spans="1:18" x14ac:dyDescent="0.35">
      <c r="I10" s="2">
        <f>$B$2</f>
        <v>4</v>
      </c>
      <c r="K10" s="2">
        <f>E16*G12*I10</f>
        <v>64</v>
      </c>
      <c r="M10" s="12" t="s">
        <v>3</v>
      </c>
      <c r="N10" s="2">
        <f>K10/L11</f>
        <v>8</v>
      </c>
      <c r="O10" s="12" t="s">
        <v>3</v>
      </c>
      <c r="P10" s="12">
        <f>N10/N11</f>
        <v>6.4000000000000001E-2</v>
      </c>
      <c r="Q10" s="12" t="s">
        <v>3</v>
      </c>
      <c r="R10" s="28" t="str">
        <f>ROUND(P10*100,2)&amp;"%"</f>
        <v>6,4%</v>
      </c>
    </row>
    <row r="11" spans="1:18" x14ac:dyDescent="0.35">
      <c r="H11" t="str">
        <f>A2</f>
        <v>rot</v>
      </c>
      <c r="I11" s="1">
        <f>$B$4</f>
        <v>10</v>
      </c>
      <c r="K11" s="1">
        <f>E17*G13*I11</f>
        <v>1000</v>
      </c>
      <c r="L11">
        <f>GCD(K10,K11)</f>
        <v>8</v>
      </c>
      <c r="M11" s="12"/>
      <c r="N11" s="1">
        <f>K11/L11</f>
        <v>125</v>
      </c>
      <c r="O11" s="12"/>
      <c r="P11" s="12"/>
      <c r="Q11" s="12"/>
      <c r="R11" s="28"/>
    </row>
    <row r="12" spans="1:18" x14ac:dyDescent="0.35">
      <c r="G12" s="2">
        <f>$B$2</f>
        <v>4</v>
      </c>
    </row>
    <row r="13" spans="1:18" x14ac:dyDescent="0.35">
      <c r="G13" s="1">
        <f>$B$4</f>
        <v>10</v>
      </c>
    </row>
    <row r="14" spans="1:18" x14ac:dyDescent="0.35">
      <c r="F14" t="str">
        <f>A2</f>
        <v>rot</v>
      </c>
      <c r="H14" t="str">
        <f>A3</f>
        <v>schwarz</v>
      </c>
      <c r="I14" s="2">
        <f>$B$3</f>
        <v>6</v>
      </c>
      <c r="K14" s="2">
        <f>E16*G12*I14</f>
        <v>96</v>
      </c>
      <c r="M14" s="12" t="s">
        <v>3</v>
      </c>
      <c r="N14" s="2">
        <f>K14/L15</f>
        <v>12</v>
      </c>
      <c r="O14" s="12" t="s">
        <v>3</v>
      </c>
      <c r="P14" s="12">
        <f>N14/N15</f>
        <v>9.6000000000000002E-2</v>
      </c>
      <c r="Q14" s="12" t="s">
        <v>3</v>
      </c>
      <c r="R14" s="29" t="str">
        <f>ROUND(P14*100,2)&amp;"%"</f>
        <v>9,6%</v>
      </c>
    </row>
    <row r="15" spans="1:18" x14ac:dyDescent="0.35">
      <c r="I15" s="1">
        <f>$B$4</f>
        <v>10</v>
      </c>
      <c r="K15" s="1">
        <f>K11</f>
        <v>1000</v>
      </c>
      <c r="L15">
        <f>GCD(K14,K15)</f>
        <v>8</v>
      </c>
      <c r="M15" s="12"/>
      <c r="N15" s="1">
        <f>K15/L15</f>
        <v>125</v>
      </c>
      <c r="O15" s="12"/>
      <c r="P15" s="12"/>
      <c r="Q15" s="12"/>
      <c r="R15" s="29"/>
    </row>
    <row r="16" spans="1:18" x14ac:dyDescent="0.35">
      <c r="E16" s="2">
        <f>$B$2</f>
        <v>4</v>
      </c>
    </row>
    <row r="17" spans="4:21" x14ac:dyDescent="0.35">
      <c r="E17" s="1">
        <f>$B$4</f>
        <v>10</v>
      </c>
    </row>
    <row r="18" spans="4:21" x14ac:dyDescent="0.35">
      <c r="I18" s="2">
        <f>$B$2</f>
        <v>4</v>
      </c>
      <c r="K18" s="2">
        <f>E16*G20*I18</f>
        <v>96</v>
      </c>
      <c r="M18" s="12" t="s">
        <v>3</v>
      </c>
      <c r="N18" s="2">
        <f>K18/L19</f>
        <v>12</v>
      </c>
      <c r="O18" s="12" t="s">
        <v>3</v>
      </c>
      <c r="P18" s="12">
        <f>N18/N19</f>
        <v>9.6000000000000002E-2</v>
      </c>
      <c r="Q18" s="12" t="s">
        <v>3</v>
      </c>
      <c r="R18" s="29" t="str">
        <f>ROUND(P18*100,2)&amp;"%"</f>
        <v>9,6%</v>
      </c>
    </row>
    <row r="19" spans="4:21" x14ac:dyDescent="0.35">
      <c r="D19" t="str">
        <f>A2</f>
        <v>rot</v>
      </c>
      <c r="F19" t="str">
        <f>A3</f>
        <v>schwarz</v>
      </c>
      <c r="H19" t="str">
        <f>A2</f>
        <v>rot</v>
      </c>
      <c r="I19" s="1">
        <f>$B$4</f>
        <v>10</v>
      </c>
      <c r="K19" s="1">
        <f>K15</f>
        <v>1000</v>
      </c>
      <c r="L19">
        <f>GCD(K18,K19)</f>
        <v>8</v>
      </c>
      <c r="M19" s="12"/>
      <c r="N19" s="1">
        <f>K19/L19</f>
        <v>125</v>
      </c>
      <c r="O19" s="12"/>
      <c r="P19" s="12"/>
      <c r="Q19" s="12"/>
      <c r="R19" s="29"/>
    </row>
    <row r="20" spans="4:21" x14ac:dyDescent="0.35">
      <c r="G20" s="2">
        <f>$B$3</f>
        <v>6</v>
      </c>
    </row>
    <row r="21" spans="4:21" x14ac:dyDescent="0.35">
      <c r="G21" s="1">
        <f>$B$4</f>
        <v>10</v>
      </c>
    </row>
    <row r="22" spans="4:21" x14ac:dyDescent="0.35">
      <c r="H22" t="str">
        <f>A3</f>
        <v>schwarz</v>
      </c>
      <c r="I22" s="2">
        <f>$B$3</f>
        <v>6</v>
      </c>
      <c r="K22" s="2">
        <f>E16*G20*I22</f>
        <v>144</v>
      </c>
      <c r="M22" s="12" t="s">
        <v>3</v>
      </c>
      <c r="N22" s="2">
        <f>K22/L23</f>
        <v>18</v>
      </c>
      <c r="O22" s="12" t="s">
        <v>3</v>
      </c>
      <c r="P22" s="12">
        <f>N22/N23</f>
        <v>0.14399999999999999</v>
      </c>
      <c r="Q22" s="12" t="s">
        <v>3</v>
      </c>
      <c r="R22" s="30" t="str">
        <f>ROUND(P22*100,2)&amp;"%"</f>
        <v>14,4%</v>
      </c>
    </row>
    <row r="23" spans="4:21" x14ac:dyDescent="0.35">
      <c r="I23" s="1">
        <f>$B$4</f>
        <v>10</v>
      </c>
      <c r="K23" s="1">
        <f>K19</f>
        <v>1000</v>
      </c>
      <c r="L23">
        <f>GCD(K22,K23)</f>
        <v>8</v>
      </c>
      <c r="M23" s="12"/>
      <c r="N23" s="1">
        <f>K23/L23</f>
        <v>125</v>
      </c>
      <c r="O23" s="12"/>
      <c r="P23" s="12"/>
      <c r="Q23" s="12"/>
      <c r="R23" s="30"/>
    </row>
    <row r="24" spans="4:21" x14ac:dyDescent="0.35">
      <c r="U24" s="4"/>
    </row>
    <row r="26" spans="4:21" x14ac:dyDescent="0.35">
      <c r="I26" s="2">
        <f>$B$2</f>
        <v>4</v>
      </c>
      <c r="K26" s="2">
        <f>E32*G28*I26</f>
        <v>96</v>
      </c>
      <c r="M26" s="12" t="s">
        <v>3</v>
      </c>
      <c r="N26" s="2">
        <f>K26/L27</f>
        <v>12</v>
      </c>
      <c r="O26" s="12" t="s">
        <v>3</v>
      </c>
      <c r="P26" s="12">
        <f>N26/N27</f>
        <v>9.6000000000000002E-2</v>
      </c>
      <c r="Q26" s="12" t="s">
        <v>3</v>
      </c>
      <c r="R26" s="29" t="str">
        <f>ROUND(P26*100,2)&amp;"%"</f>
        <v>9,6%</v>
      </c>
    </row>
    <row r="27" spans="4:21" x14ac:dyDescent="0.35">
      <c r="H27" t="str">
        <f>A2</f>
        <v>rot</v>
      </c>
      <c r="I27" s="1">
        <f>$B$4</f>
        <v>10</v>
      </c>
      <c r="K27" s="1">
        <f>K23</f>
        <v>1000</v>
      </c>
      <c r="L27">
        <f>GCD(K26,K27)</f>
        <v>8</v>
      </c>
      <c r="M27" s="12"/>
      <c r="N27" s="1">
        <f>K27/L27</f>
        <v>125</v>
      </c>
      <c r="O27" s="12"/>
      <c r="P27" s="12"/>
      <c r="Q27" s="12"/>
      <c r="R27" s="29"/>
    </row>
    <row r="28" spans="4:21" x14ac:dyDescent="0.35">
      <c r="G28" s="2">
        <f>$B$2</f>
        <v>4</v>
      </c>
    </row>
    <row r="29" spans="4:21" x14ac:dyDescent="0.35">
      <c r="D29" t="str">
        <f>A3</f>
        <v>schwarz</v>
      </c>
      <c r="G29" s="1">
        <f>$B$4</f>
        <v>10</v>
      </c>
    </row>
    <row r="30" spans="4:21" x14ac:dyDescent="0.35">
      <c r="F30" t="str">
        <f>A2</f>
        <v>rot</v>
      </c>
      <c r="H30" t="str">
        <f>A3</f>
        <v>schwarz</v>
      </c>
      <c r="I30" s="2">
        <f>$B$3</f>
        <v>6</v>
      </c>
      <c r="K30" s="2">
        <f>E32*G28*I30</f>
        <v>144</v>
      </c>
      <c r="M30" s="12" t="s">
        <v>3</v>
      </c>
      <c r="N30" s="2">
        <f>K30/L31</f>
        <v>18</v>
      </c>
      <c r="O30" s="12" t="s">
        <v>3</v>
      </c>
      <c r="P30" s="12">
        <f>N30/N31</f>
        <v>0.14399999999999999</v>
      </c>
      <c r="Q30" s="12" t="s">
        <v>3</v>
      </c>
      <c r="R30" s="30" t="str">
        <f>ROUND(P30*100,2)&amp;"%"</f>
        <v>14,4%</v>
      </c>
    </row>
    <row r="31" spans="4:21" x14ac:dyDescent="0.35">
      <c r="I31" s="1">
        <f>$B$4</f>
        <v>10</v>
      </c>
      <c r="K31" s="1">
        <f>K27</f>
        <v>1000</v>
      </c>
      <c r="L31">
        <f>GCD(K30,K31)</f>
        <v>8</v>
      </c>
      <c r="M31" s="12"/>
      <c r="N31" s="1">
        <f>K31/L31</f>
        <v>125</v>
      </c>
      <c r="O31" s="12"/>
      <c r="P31" s="12"/>
      <c r="Q31" s="12"/>
      <c r="R31" s="30"/>
    </row>
    <row r="32" spans="4:21" x14ac:dyDescent="0.35">
      <c r="E32" s="2">
        <f>$B$3</f>
        <v>6</v>
      </c>
    </row>
    <row r="33" spans="4:18" x14ac:dyDescent="0.35">
      <c r="E33" s="1">
        <f>$B$4</f>
        <v>10</v>
      </c>
    </row>
    <row r="34" spans="4:18" x14ac:dyDescent="0.35">
      <c r="I34" s="2">
        <f>$B$2</f>
        <v>4</v>
      </c>
      <c r="K34" s="2">
        <f>E32*G36*I34</f>
        <v>144</v>
      </c>
      <c r="M34" s="12" t="s">
        <v>3</v>
      </c>
      <c r="N34" s="2">
        <f>K34/L35</f>
        <v>18</v>
      </c>
      <c r="O34" s="12" t="s">
        <v>3</v>
      </c>
      <c r="P34" s="12">
        <f>N34/N35</f>
        <v>0.14399999999999999</v>
      </c>
      <c r="Q34" s="12" t="s">
        <v>3</v>
      </c>
      <c r="R34" s="30" t="str">
        <f>ROUND(P34*100,2)&amp;"%"</f>
        <v>14,4%</v>
      </c>
    </row>
    <row r="35" spans="4:18" x14ac:dyDescent="0.35">
      <c r="F35" t="str">
        <f>A3</f>
        <v>schwarz</v>
      </c>
      <c r="H35" t="str">
        <f>A2</f>
        <v>rot</v>
      </c>
      <c r="I35" s="1">
        <f>$B$4</f>
        <v>10</v>
      </c>
      <c r="K35" s="1">
        <f>K31</f>
        <v>1000</v>
      </c>
      <c r="L35">
        <f>GCD(K34,K35)</f>
        <v>8</v>
      </c>
      <c r="M35" s="12"/>
      <c r="N35" s="1">
        <f>K35/L35</f>
        <v>125</v>
      </c>
      <c r="O35" s="12"/>
      <c r="P35" s="12"/>
      <c r="Q35" s="12"/>
      <c r="R35" s="30"/>
    </row>
    <row r="36" spans="4:18" x14ac:dyDescent="0.35">
      <c r="G36" s="2">
        <f>$B$3</f>
        <v>6</v>
      </c>
    </row>
    <row r="37" spans="4:18" x14ac:dyDescent="0.35">
      <c r="G37" s="1">
        <f>$B$4</f>
        <v>10</v>
      </c>
    </row>
    <row r="38" spans="4:18" x14ac:dyDescent="0.35">
      <c r="H38" t="str">
        <f>A3</f>
        <v>schwarz</v>
      </c>
      <c r="I38" s="2">
        <f>$B$3</f>
        <v>6</v>
      </c>
      <c r="K38" s="2">
        <f>E32*G36*I38</f>
        <v>216</v>
      </c>
      <c r="M38" s="12" t="s">
        <v>3</v>
      </c>
      <c r="N38" s="2">
        <f>K38/L39</f>
        <v>27</v>
      </c>
      <c r="O38" s="12" t="s">
        <v>3</v>
      </c>
      <c r="P38" s="12">
        <f>N38/N39</f>
        <v>0.216</v>
      </c>
      <c r="Q38" s="12" t="s">
        <v>3</v>
      </c>
      <c r="R38" s="14" t="str">
        <f>ROUND(P38*100,2)&amp;"%"</f>
        <v>21,6%</v>
      </c>
    </row>
    <row r="39" spans="4:18" x14ac:dyDescent="0.35">
      <c r="I39" s="1">
        <f>$B$4</f>
        <v>10</v>
      </c>
      <c r="K39" s="1">
        <f>K35</f>
        <v>1000</v>
      </c>
      <c r="L39">
        <f>GCD(K38,K39)</f>
        <v>8</v>
      </c>
      <c r="M39" s="12"/>
      <c r="N39" s="1">
        <f>K39/L39</f>
        <v>125</v>
      </c>
      <c r="O39" s="12"/>
      <c r="P39" s="12"/>
      <c r="Q39" s="12"/>
      <c r="R39" s="14"/>
    </row>
    <row r="41" spans="4:18" x14ac:dyDescent="0.35">
      <c r="D41" s="6" t="s">
        <v>7</v>
      </c>
      <c r="P41">
        <f>SUM(P9:P39)</f>
        <v>1</v>
      </c>
    </row>
    <row r="42" spans="4:18" x14ac:dyDescent="0.35">
      <c r="D42" t="s">
        <v>5</v>
      </c>
    </row>
    <row r="43" spans="4:18" x14ac:dyDescent="0.35">
      <c r="D43" t="s">
        <v>6</v>
      </c>
    </row>
    <row r="45" spans="4:18" x14ac:dyDescent="0.35">
      <c r="F45" s="24">
        <f>P10</f>
        <v>6.4000000000000001E-2</v>
      </c>
      <c r="G45" s="25" t="str">
        <f>"3 mal "&amp;A2</f>
        <v>3 mal rot</v>
      </c>
      <c r="H45" s="25"/>
      <c r="J45" s="19">
        <f>P22+P30+P34</f>
        <v>0.43199999999999994</v>
      </c>
      <c r="K45" s="19"/>
      <c r="L45" s="20"/>
      <c r="M45" s="21" t="str">
        <f>"1 mal "&amp;A2</f>
        <v>1 mal rot</v>
      </c>
      <c r="N45" s="21"/>
      <c r="O45" s="21"/>
    </row>
    <row r="46" spans="4:18" x14ac:dyDescent="0.35">
      <c r="F46" s="24"/>
      <c r="G46" s="25"/>
      <c r="H46" s="25"/>
      <c r="J46" s="19"/>
      <c r="K46" s="19"/>
      <c r="L46" s="20"/>
      <c r="M46" s="21"/>
      <c r="N46" s="21"/>
      <c r="O46" s="21"/>
    </row>
    <row r="48" spans="4:18" x14ac:dyDescent="0.35">
      <c r="F48" s="22">
        <f>P14+P18+P26</f>
        <v>0.28800000000000003</v>
      </c>
      <c r="G48" s="23" t="str">
        <f>"2 mal "&amp;A2</f>
        <v>2 mal rot</v>
      </c>
      <c r="H48" s="23"/>
      <c r="J48" s="15">
        <f>P38</f>
        <v>0.216</v>
      </c>
      <c r="K48" s="15"/>
      <c r="L48" s="16" t="str">
        <f>"0 mal "&amp;A2</f>
        <v>0 mal rot</v>
      </c>
      <c r="M48" s="16"/>
      <c r="N48" s="16"/>
      <c r="O48" s="16"/>
    </row>
    <row r="49" spans="6:15" x14ac:dyDescent="0.35">
      <c r="F49" s="22"/>
      <c r="G49" s="23"/>
      <c r="H49" s="23"/>
      <c r="J49" s="15"/>
      <c r="K49" s="15"/>
      <c r="L49" s="16"/>
      <c r="M49" s="16"/>
      <c r="N49" s="16"/>
      <c r="O49" s="16"/>
    </row>
  </sheetData>
  <mergeCells count="49">
    <mergeCell ref="M14:M15"/>
    <mergeCell ref="O14:O15"/>
    <mergeCell ref="Q14:Q15"/>
    <mergeCell ref="R14:R15"/>
    <mergeCell ref="F48:F49"/>
    <mergeCell ref="M10:M11"/>
    <mergeCell ref="O10:O11"/>
    <mergeCell ref="P10:P11"/>
    <mergeCell ref="Q10:Q11"/>
    <mergeCell ref="R10:R11"/>
    <mergeCell ref="F45:F46"/>
    <mergeCell ref="J45:K46"/>
    <mergeCell ref="G45:H46"/>
    <mergeCell ref="G48:H49"/>
    <mergeCell ref="M22:M23"/>
    <mergeCell ref="O22:O23"/>
    <mergeCell ref="P22:P23"/>
    <mergeCell ref="Q22:Q23"/>
    <mergeCell ref="M45:O46"/>
    <mergeCell ref="J48:K49"/>
    <mergeCell ref="L48:O49"/>
    <mergeCell ref="R22:R23"/>
    <mergeCell ref="M18:M19"/>
    <mergeCell ref="O18:O19"/>
    <mergeCell ref="P18:P19"/>
    <mergeCell ref="Q18:Q19"/>
    <mergeCell ref="R18:R19"/>
    <mergeCell ref="R26:R27"/>
    <mergeCell ref="M30:M31"/>
    <mergeCell ref="O30:O31"/>
    <mergeCell ref="P30:P31"/>
    <mergeCell ref="Q30:Q31"/>
    <mergeCell ref="R30:R31"/>
    <mergeCell ref="R34:R35"/>
    <mergeCell ref="M38:M39"/>
    <mergeCell ref="O38:O39"/>
    <mergeCell ref="P38:P39"/>
    <mergeCell ref="Q38:Q39"/>
    <mergeCell ref="R38:R39"/>
    <mergeCell ref="A1:B1"/>
    <mergeCell ref="M34:M35"/>
    <mergeCell ref="O34:O35"/>
    <mergeCell ref="P34:P35"/>
    <mergeCell ref="Q34:Q35"/>
    <mergeCell ref="M26:M27"/>
    <mergeCell ref="O26:O27"/>
    <mergeCell ref="P26:P27"/>
    <mergeCell ref="Q26:Q27"/>
    <mergeCell ref="P14:P15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zoomScaleNormal="100" workbookViewId="0">
      <selection sqref="A1:B1"/>
    </sheetView>
  </sheetViews>
  <sheetFormatPr baseColWidth="10" defaultRowHeight="14.5" x14ac:dyDescent="0.35"/>
  <cols>
    <col min="5" max="5" width="4.1796875" style="1" customWidth="1"/>
    <col min="7" max="7" width="4.81640625" style="1" customWidth="1"/>
    <col min="9" max="9" width="4.453125" style="1" customWidth="1"/>
    <col min="10" max="10" width="6.36328125" customWidth="1"/>
    <col min="11" max="11" width="4.453125" style="1" customWidth="1"/>
    <col min="12" max="12" width="4.90625" hidden="1" customWidth="1"/>
    <col min="13" max="13" width="4.90625" customWidth="1"/>
    <col min="14" max="14" width="7.54296875" style="1" customWidth="1"/>
    <col min="15" max="15" width="3.6328125" customWidth="1"/>
    <col min="16" max="16" width="0" hidden="1" customWidth="1"/>
    <col min="17" max="17" width="4.90625" hidden="1" customWidth="1"/>
    <col min="19" max="19" width="2.453125" customWidth="1"/>
    <col min="20" max="20" width="4.1796875" customWidth="1"/>
  </cols>
  <sheetData>
    <row r="1" spans="1:18" ht="21" x14ac:dyDescent="0.5">
      <c r="A1" s="9" t="s">
        <v>4</v>
      </c>
      <c r="B1" s="10"/>
      <c r="H1" s="11" t="s">
        <v>12</v>
      </c>
      <c r="I1" s="11"/>
      <c r="J1" s="11"/>
      <c r="K1" s="11"/>
    </row>
    <row r="2" spans="1:18" x14ac:dyDescent="0.35">
      <c r="A2" s="7" t="s">
        <v>14</v>
      </c>
      <c r="B2" s="7">
        <v>6</v>
      </c>
    </row>
    <row r="3" spans="1:18" x14ac:dyDescent="0.35">
      <c r="A3" s="7" t="s">
        <v>15</v>
      </c>
      <c r="B3" s="7">
        <v>2</v>
      </c>
      <c r="D3" s="6" t="s">
        <v>8</v>
      </c>
    </row>
    <row r="4" spans="1:18" x14ac:dyDescent="0.35">
      <c r="A4" s="5" t="s">
        <v>0</v>
      </c>
      <c r="B4" s="5">
        <f>B2+B3</f>
        <v>8</v>
      </c>
      <c r="D4" t="str">
        <f>"Ziehen von 2 Kugeln ohne Zurücklegen aus einer Urne mit "&amp;$B$2&amp;" "&amp;$A$2&amp;"en und "&amp;$B$3&amp;" "&amp;$A$3&amp;"en Kugeln."</f>
        <v>Ziehen von 2 Kugeln ohne Zurücklegen aus einer Urne mit 6 grünen und 2 gelben Kugeln.</v>
      </c>
    </row>
    <row r="6" spans="1:18" x14ac:dyDescent="0.35">
      <c r="D6" s="6" t="s">
        <v>9</v>
      </c>
    </row>
    <row r="7" spans="1:18" x14ac:dyDescent="0.35">
      <c r="D7" t="s">
        <v>11</v>
      </c>
    </row>
    <row r="8" spans="1:18" x14ac:dyDescent="0.35">
      <c r="D8" t="s">
        <v>10</v>
      </c>
    </row>
    <row r="10" spans="1:18" x14ac:dyDescent="0.35">
      <c r="I10"/>
      <c r="N10" s="27" t="str">
        <f>"P ("&amp;A2&amp;", "&amp;A2&amp;")"</f>
        <v>P (grün, grün)</v>
      </c>
    </row>
    <row r="11" spans="1:18" x14ac:dyDescent="0.35">
      <c r="I11"/>
      <c r="R11" s="17"/>
    </row>
    <row r="12" spans="1:18" x14ac:dyDescent="0.35">
      <c r="G12" s="2">
        <f>E16-1</f>
        <v>5</v>
      </c>
      <c r="I12" s="2">
        <f>E16*G12</f>
        <v>30</v>
      </c>
      <c r="J12" s="12" t="s">
        <v>3</v>
      </c>
      <c r="K12" s="2">
        <f>I12/R13</f>
        <v>15</v>
      </c>
      <c r="L12" s="2">
        <f>I12/R13</f>
        <v>15</v>
      </c>
      <c r="M12" s="12" t="s">
        <v>3</v>
      </c>
      <c r="N12" s="24">
        <f>L12/L13</f>
        <v>0.5357142857142857</v>
      </c>
      <c r="O12" s="12"/>
      <c r="P12" s="13" t="str">
        <f>ROUND(N12*100,2)&amp;"%"</f>
        <v>53,57%</v>
      </c>
      <c r="R12" s="17"/>
    </row>
    <row r="13" spans="1:18" x14ac:dyDescent="0.35">
      <c r="G13" s="1">
        <f>E17-1</f>
        <v>7</v>
      </c>
      <c r="I13" s="1">
        <f>E17*G13</f>
        <v>56</v>
      </c>
      <c r="J13" s="12"/>
      <c r="K13" s="1">
        <f>I13/R13</f>
        <v>28</v>
      </c>
      <c r="L13" s="1">
        <f>I13/R13</f>
        <v>28</v>
      </c>
      <c r="M13" s="12"/>
      <c r="N13" s="24"/>
      <c r="O13" s="12"/>
      <c r="P13" s="13"/>
      <c r="R13" s="17">
        <f>GCD(I12,I13)</f>
        <v>2</v>
      </c>
    </row>
    <row r="14" spans="1:18" x14ac:dyDescent="0.35">
      <c r="F14" t="str">
        <f>A2</f>
        <v>grün</v>
      </c>
      <c r="I14"/>
      <c r="L14" s="1"/>
      <c r="M14" s="1"/>
      <c r="O14" s="1"/>
      <c r="P14" s="1"/>
      <c r="Q14" s="1"/>
      <c r="R14" s="18"/>
    </row>
    <row r="15" spans="1:18" x14ac:dyDescent="0.35">
      <c r="I15"/>
      <c r="L15" s="1"/>
      <c r="M15" s="1"/>
      <c r="O15" s="1"/>
      <c r="P15" s="1"/>
      <c r="Q15" s="1"/>
      <c r="R15" s="18"/>
    </row>
    <row r="16" spans="1:18" x14ac:dyDescent="0.35">
      <c r="E16" s="2">
        <f>B2</f>
        <v>6</v>
      </c>
      <c r="R16" s="17"/>
    </row>
    <row r="17" spans="4:18" x14ac:dyDescent="0.35">
      <c r="E17" s="1">
        <f>B4</f>
        <v>8</v>
      </c>
      <c r="I17"/>
      <c r="R17" s="17"/>
    </row>
    <row r="18" spans="4:18" x14ac:dyDescent="0.35">
      <c r="I18"/>
      <c r="K18"/>
      <c r="N18" s="27" t="str">
        <f>"P ("&amp;A2&amp;", "&amp;A3&amp;")"</f>
        <v>P (grün, gelb)</v>
      </c>
      <c r="R18" s="17"/>
    </row>
    <row r="19" spans="4:18" x14ac:dyDescent="0.35">
      <c r="D19" t="str">
        <f>A2</f>
        <v>grün</v>
      </c>
      <c r="F19" t="str">
        <f>A3</f>
        <v>gelb</v>
      </c>
      <c r="I19"/>
      <c r="K19"/>
      <c r="N19"/>
      <c r="R19" s="17"/>
    </row>
    <row r="20" spans="4:18" x14ac:dyDescent="0.35">
      <c r="G20" s="2">
        <f>B3</f>
        <v>2</v>
      </c>
      <c r="I20" s="2">
        <f>E16*G20</f>
        <v>12</v>
      </c>
      <c r="J20" s="12" t="s">
        <v>3</v>
      </c>
      <c r="K20" s="2">
        <f>I20/R21</f>
        <v>3</v>
      </c>
      <c r="L20" s="2">
        <f>I20/R21</f>
        <v>3</v>
      </c>
      <c r="M20" s="12" t="s">
        <v>3</v>
      </c>
      <c r="N20" s="26">
        <f>L20/L21</f>
        <v>0.21428571428571427</v>
      </c>
      <c r="O20" s="12"/>
      <c r="P20" s="13" t="str">
        <f>ROUND(N20*100,2)&amp;"%"</f>
        <v>21,43%</v>
      </c>
      <c r="R20" s="17"/>
    </row>
    <row r="21" spans="4:18" x14ac:dyDescent="0.35">
      <c r="G21" s="1">
        <f>E17-1</f>
        <v>7</v>
      </c>
      <c r="I21" s="1">
        <f>E17*G21</f>
        <v>56</v>
      </c>
      <c r="J21" s="12"/>
      <c r="K21" s="1">
        <f>I21/R21</f>
        <v>14</v>
      </c>
      <c r="L21" s="1">
        <f>I21/R21</f>
        <v>14</v>
      </c>
      <c r="M21" s="12"/>
      <c r="N21" s="26"/>
      <c r="O21" s="12"/>
      <c r="P21" s="13"/>
      <c r="R21" s="17">
        <f>GCD(I20,I21)</f>
        <v>4</v>
      </c>
    </row>
    <row r="22" spans="4:18" x14ac:dyDescent="0.35">
      <c r="I22"/>
      <c r="K22"/>
      <c r="N22"/>
      <c r="R22" s="17"/>
    </row>
    <row r="23" spans="4:18" x14ac:dyDescent="0.35">
      <c r="I23"/>
      <c r="K23"/>
      <c r="N23"/>
      <c r="R23" s="17"/>
    </row>
    <row r="24" spans="4:18" x14ac:dyDescent="0.35">
      <c r="R24" s="17"/>
    </row>
    <row r="25" spans="4:18" x14ac:dyDescent="0.35">
      <c r="R25" s="17"/>
    </row>
    <row r="26" spans="4:18" x14ac:dyDescent="0.35">
      <c r="I26"/>
      <c r="K26"/>
      <c r="N26" s="27" t="str">
        <f>"P ("&amp;A3&amp;", "&amp;A2&amp;")"</f>
        <v>P (gelb, grün)</v>
      </c>
      <c r="R26" s="17"/>
    </row>
    <row r="27" spans="4:18" x14ac:dyDescent="0.35">
      <c r="I27"/>
      <c r="K27"/>
      <c r="N27"/>
      <c r="R27" s="17"/>
    </row>
    <row r="28" spans="4:18" x14ac:dyDescent="0.35">
      <c r="G28" s="2">
        <f>B2</f>
        <v>6</v>
      </c>
      <c r="I28" s="2">
        <f>E32*G28</f>
        <v>12</v>
      </c>
      <c r="J28" s="12" t="s">
        <v>3</v>
      </c>
      <c r="K28" s="2">
        <f>I28/R29</f>
        <v>3</v>
      </c>
      <c r="L28" s="2">
        <f>I28/R29</f>
        <v>3</v>
      </c>
      <c r="M28" s="12" t="s">
        <v>3</v>
      </c>
      <c r="N28" s="26">
        <f>L28/L29</f>
        <v>0.21428571428571427</v>
      </c>
      <c r="O28" s="12"/>
      <c r="P28" s="13" t="str">
        <f>ROUND(N28*100,2)&amp;"%"</f>
        <v>21,43%</v>
      </c>
      <c r="R28" s="17"/>
    </row>
    <row r="29" spans="4:18" x14ac:dyDescent="0.35">
      <c r="D29" t="str">
        <f>A3</f>
        <v>gelb</v>
      </c>
      <c r="G29" s="1">
        <f>E33-1</f>
        <v>7</v>
      </c>
      <c r="I29" s="1">
        <f>E33*G29</f>
        <v>56</v>
      </c>
      <c r="J29" s="12"/>
      <c r="K29" s="1">
        <f>I29/R29</f>
        <v>14</v>
      </c>
      <c r="L29" s="1">
        <f>I29/R29</f>
        <v>14</v>
      </c>
      <c r="M29" s="12"/>
      <c r="N29" s="26"/>
      <c r="O29" s="12"/>
      <c r="P29" s="13"/>
      <c r="R29" s="17">
        <f>GCD(I28,I29)</f>
        <v>4</v>
      </c>
    </row>
    <row r="30" spans="4:18" x14ac:dyDescent="0.35">
      <c r="F30" t="str">
        <f>A2</f>
        <v>grün</v>
      </c>
      <c r="I30"/>
      <c r="K30"/>
      <c r="N30"/>
      <c r="R30" s="17"/>
    </row>
    <row r="31" spans="4:18" x14ac:dyDescent="0.35">
      <c r="I31"/>
      <c r="K31"/>
      <c r="N31"/>
      <c r="R31" s="17"/>
    </row>
    <row r="32" spans="4:18" x14ac:dyDescent="0.35">
      <c r="E32" s="2">
        <f>B3</f>
        <v>2</v>
      </c>
      <c r="I32"/>
      <c r="K32"/>
      <c r="N32"/>
      <c r="R32" s="17"/>
    </row>
    <row r="33" spans="4:18" x14ac:dyDescent="0.35">
      <c r="E33" s="1">
        <f>B4</f>
        <v>8</v>
      </c>
      <c r="I33"/>
      <c r="K33"/>
      <c r="N33"/>
      <c r="R33" s="17"/>
    </row>
    <row r="34" spans="4:18" x14ac:dyDescent="0.35">
      <c r="I34"/>
      <c r="K34"/>
      <c r="N34" s="27" t="str">
        <f>"P ("&amp;A3&amp;", "&amp;A3&amp;")"</f>
        <v>P (gelb, gelb)</v>
      </c>
      <c r="R34" s="17"/>
    </row>
    <row r="35" spans="4:18" x14ac:dyDescent="0.35">
      <c r="F35" t="str">
        <f>A3</f>
        <v>gelb</v>
      </c>
      <c r="I35"/>
      <c r="K35"/>
      <c r="N35"/>
      <c r="R35" s="17"/>
    </row>
    <row r="36" spans="4:18" x14ac:dyDescent="0.35">
      <c r="G36" s="2">
        <f>E32-1</f>
        <v>1</v>
      </c>
      <c r="I36" s="2">
        <f>E32*G36</f>
        <v>2</v>
      </c>
      <c r="J36" s="12" t="s">
        <v>3</v>
      </c>
      <c r="K36" s="2">
        <f>I36/R37</f>
        <v>1</v>
      </c>
      <c r="L36" s="2">
        <f>I36/R37</f>
        <v>1</v>
      </c>
      <c r="M36" s="12" t="s">
        <v>3</v>
      </c>
      <c r="N36" s="19">
        <f>L36/L37</f>
        <v>3.5714285714285712E-2</v>
      </c>
      <c r="O36" s="12"/>
      <c r="P36" s="13" t="str">
        <f>ROUND(N36*100,2)&amp;"%"</f>
        <v>3,57%</v>
      </c>
      <c r="R36" s="17"/>
    </row>
    <row r="37" spans="4:18" x14ac:dyDescent="0.35">
      <c r="G37" s="1">
        <f>G29</f>
        <v>7</v>
      </c>
      <c r="I37" s="1">
        <f>E33*G37</f>
        <v>56</v>
      </c>
      <c r="J37" s="12"/>
      <c r="K37" s="1">
        <f>I37/R37</f>
        <v>28</v>
      </c>
      <c r="L37" s="1">
        <f>I37/R37</f>
        <v>28</v>
      </c>
      <c r="M37" s="12"/>
      <c r="N37" s="19"/>
      <c r="O37" s="12"/>
      <c r="P37" s="13"/>
      <c r="R37" s="17">
        <f>GCD(I36,I37)</f>
        <v>2</v>
      </c>
    </row>
    <row r="38" spans="4:18" x14ac:dyDescent="0.35">
      <c r="I38"/>
      <c r="K38"/>
      <c r="N38"/>
    </row>
    <row r="39" spans="4:18" x14ac:dyDescent="0.35">
      <c r="I39"/>
      <c r="K39"/>
      <c r="N39"/>
    </row>
    <row r="40" spans="4:18" x14ac:dyDescent="0.35">
      <c r="I40"/>
      <c r="K40"/>
      <c r="N40"/>
    </row>
    <row r="41" spans="4:18" x14ac:dyDescent="0.35">
      <c r="D41" s="6" t="s">
        <v>7</v>
      </c>
      <c r="P41">
        <f>SUM(P3:P39)</f>
        <v>0</v>
      </c>
    </row>
    <row r="42" spans="4:18" x14ac:dyDescent="0.35">
      <c r="D42" t="s">
        <v>5</v>
      </c>
    </row>
    <row r="43" spans="4:18" x14ac:dyDescent="0.35">
      <c r="D43" t="s">
        <v>6</v>
      </c>
    </row>
    <row r="45" spans="4:18" x14ac:dyDescent="0.35">
      <c r="F45" s="24">
        <f>N12</f>
        <v>0.5357142857142857</v>
      </c>
      <c r="G45" s="25" t="str">
        <f>"2 mal "&amp;A2</f>
        <v>2 mal grün</v>
      </c>
      <c r="H45" s="25"/>
      <c r="J45" s="19">
        <f>N36</f>
        <v>3.5714285714285712E-2</v>
      </c>
      <c r="K45" s="19"/>
      <c r="L45" s="20"/>
      <c r="M45" s="21" t="str">
        <f>"0 mal "&amp;A2</f>
        <v>0 mal grün</v>
      </c>
      <c r="N45" s="21"/>
      <c r="O45" s="21"/>
    </row>
    <row r="46" spans="4:18" x14ac:dyDescent="0.35">
      <c r="F46" s="24"/>
      <c r="G46" s="25"/>
      <c r="H46" s="25"/>
      <c r="J46" s="19"/>
      <c r="K46" s="19"/>
      <c r="L46" s="20"/>
      <c r="M46" s="21"/>
      <c r="N46" s="21"/>
      <c r="O46" s="21"/>
    </row>
    <row r="48" spans="4:18" x14ac:dyDescent="0.35">
      <c r="F48" s="22">
        <f>N28+N20</f>
        <v>0.42857142857142855</v>
      </c>
      <c r="G48" s="23" t="str">
        <f>"1 mal "&amp;A2</f>
        <v>1 mal grün</v>
      </c>
      <c r="H48" s="23"/>
      <c r="K48"/>
      <c r="N48"/>
    </row>
    <row r="49" spans="6:14" x14ac:dyDescent="0.35">
      <c r="F49" s="22"/>
      <c r="G49" s="23"/>
      <c r="H49" s="23"/>
      <c r="K49"/>
      <c r="N49"/>
    </row>
  </sheetData>
  <mergeCells count="28">
    <mergeCell ref="J36:J37"/>
    <mergeCell ref="M36:M37"/>
    <mergeCell ref="N36:N37"/>
    <mergeCell ref="O36:O37"/>
    <mergeCell ref="P36:P37"/>
    <mergeCell ref="J20:J21"/>
    <mergeCell ref="M20:M21"/>
    <mergeCell ref="N20:N21"/>
    <mergeCell ref="O20:O21"/>
    <mergeCell ref="P20:P21"/>
    <mergeCell ref="J28:J29"/>
    <mergeCell ref="M28:M29"/>
    <mergeCell ref="N28:N29"/>
    <mergeCell ref="O28:O29"/>
    <mergeCell ref="P28:P29"/>
    <mergeCell ref="F45:F46"/>
    <mergeCell ref="G45:H46"/>
    <mergeCell ref="J45:K46"/>
    <mergeCell ref="M45:O46"/>
    <mergeCell ref="F48:F49"/>
    <mergeCell ref="G48:H49"/>
    <mergeCell ref="P12:P13"/>
    <mergeCell ref="A1:B1"/>
    <mergeCell ref="H1:K1"/>
    <mergeCell ref="J12:J13"/>
    <mergeCell ref="M12:M13"/>
    <mergeCell ref="N12:N13"/>
    <mergeCell ref="O12:O1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zoomScaleNormal="100" workbookViewId="0">
      <selection activeCell="D9" sqref="D9"/>
    </sheetView>
  </sheetViews>
  <sheetFormatPr baseColWidth="10" defaultRowHeight="14.5" x14ac:dyDescent="0.35"/>
  <cols>
    <col min="5" max="5" width="4.1796875" style="1" customWidth="1"/>
    <col min="7" max="7" width="4.81640625" style="1" customWidth="1"/>
    <col min="9" max="9" width="4.453125" style="1" customWidth="1"/>
    <col min="10" max="10" width="6.36328125" customWidth="1"/>
    <col min="11" max="11" width="4.453125" style="1" customWidth="1"/>
    <col min="12" max="12" width="4.90625" hidden="1" customWidth="1"/>
    <col min="13" max="13" width="4.90625" customWidth="1"/>
    <col min="14" max="14" width="7.54296875" style="1" customWidth="1"/>
    <col min="15" max="15" width="3.6328125" customWidth="1"/>
    <col min="16" max="16" width="0" hidden="1" customWidth="1"/>
    <col min="17" max="17" width="4.90625" hidden="1" customWidth="1"/>
    <col min="19" max="19" width="2.453125" customWidth="1"/>
    <col min="20" max="20" width="4.1796875" customWidth="1"/>
  </cols>
  <sheetData>
    <row r="1" spans="1:18" ht="21" x14ac:dyDescent="0.5">
      <c r="A1" s="9" t="s">
        <v>4</v>
      </c>
      <c r="B1" s="10"/>
      <c r="H1" s="11" t="s">
        <v>12</v>
      </c>
      <c r="I1" s="11"/>
      <c r="J1" s="11"/>
      <c r="K1" s="11"/>
    </row>
    <row r="2" spans="1:18" x14ac:dyDescent="0.35">
      <c r="A2" s="7" t="s">
        <v>13</v>
      </c>
      <c r="B2" s="7">
        <v>8</v>
      </c>
    </row>
    <row r="3" spans="1:18" x14ac:dyDescent="0.35">
      <c r="A3" s="7" t="s">
        <v>15</v>
      </c>
      <c r="B3" s="7">
        <v>2</v>
      </c>
      <c r="D3" s="6" t="s">
        <v>8</v>
      </c>
    </row>
    <row r="4" spans="1:18" x14ac:dyDescent="0.35">
      <c r="A4" s="5" t="s">
        <v>0</v>
      </c>
      <c r="B4" s="5">
        <f>B2+B3</f>
        <v>10</v>
      </c>
      <c r="D4" t="str">
        <f>"Ziehen von 2 Kugeln mit Zurücklegen aus einer Urne mit "&amp;$B$2&amp;" "&amp;$A$2&amp;"en und "&amp;$B$3&amp;" "&amp;$A$3&amp;"en Kugeln."</f>
        <v>Ziehen von 2 Kugeln mit Zurücklegen aus einer Urne mit 8 blauen und 2 gelben Kugeln.</v>
      </c>
    </row>
    <row r="6" spans="1:18" x14ac:dyDescent="0.35">
      <c r="D6" s="6" t="s">
        <v>9</v>
      </c>
    </row>
    <row r="7" spans="1:18" x14ac:dyDescent="0.35">
      <c r="D7" t="s">
        <v>11</v>
      </c>
    </row>
    <row r="8" spans="1:18" x14ac:dyDescent="0.35">
      <c r="D8" t="s">
        <v>10</v>
      </c>
    </row>
    <row r="10" spans="1:18" x14ac:dyDescent="0.35">
      <c r="I10"/>
      <c r="N10" s="27" t="str">
        <f>"P ("&amp;A2&amp;", "&amp;A2&amp;")"</f>
        <v>P (blau, blau)</v>
      </c>
    </row>
    <row r="11" spans="1:18" x14ac:dyDescent="0.35">
      <c r="I11"/>
      <c r="R11" s="17"/>
    </row>
    <row r="12" spans="1:18" x14ac:dyDescent="0.35">
      <c r="G12" s="2">
        <f>E16</f>
        <v>8</v>
      </c>
      <c r="I12" s="2">
        <f>E16*G12</f>
        <v>64</v>
      </c>
      <c r="J12" s="12" t="s">
        <v>3</v>
      </c>
      <c r="K12" s="2">
        <f>I12/R13</f>
        <v>16</v>
      </c>
      <c r="L12" s="2">
        <f>I12/R13</f>
        <v>16</v>
      </c>
      <c r="M12" s="12" t="s">
        <v>3</v>
      </c>
      <c r="N12" s="24">
        <f>L12/L13</f>
        <v>0.64</v>
      </c>
      <c r="O12" s="12"/>
      <c r="P12" s="13" t="str">
        <f>ROUND(N12*100,2)&amp;"%"</f>
        <v>64%</v>
      </c>
      <c r="R12" s="17"/>
    </row>
    <row r="13" spans="1:18" x14ac:dyDescent="0.35">
      <c r="G13" s="1">
        <f>E17</f>
        <v>10</v>
      </c>
      <c r="I13" s="1">
        <f>E17*G13</f>
        <v>100</v>
      </c>
      <c r="J13" s="12"/>
      <c r="K13" s="1">
        <f>I13/R13</f>
        <v>25</v>
      </c>
      <c r="L13" s="1">
        <f>I13/R13</f>
        <v>25</v>
      </c>
      <c r="M13" s="12"/>
      <c r="N13" s="24"/>
      <c r="O13" s="12"/>
      <c r="P13" s="13"/>
      <c r="R13" s="17">
        <f>GCD(I12,I13)</f>
        <v>4</v>
      </c>
    </row>
    <row r="14" spans="1:18" x14ac:dyDescent="0.35">
      <c r="F14" t="str">
        <f>A2</f>
        <v>blau</v>
      </c>
      <c r="I14"/>
      <c r="L14" s="1"/>
      <c r="M14" s="1"/>
      <c r="O14" s="1"/>
      <c r="P14" s="1"/>
      <c r="Q14" s="1"/>
      <c r="R14" s="18"/>
    </row>
    <row r="15" spans="1:18" x14ac:dyDescent="0.35">
      <c r="I15"/>
      <c r="L15" s="1"/>
      <c r="M15" s="1"/>
      <c r="O15" s="1"/>
      <c r="P15" s="1"/>
      <c r="Q15" s="1"/>
      <c r="R15" s="18"/>
    </row>
    <row r="16" spans="1:18" x14ac:dyDescent="0.35">
      <c r="E16" s="2">
        <f>B2</f>
        <v>8</v>
      </c>
      <c r="R16" s="17"/>
    </row>
    <row r="17" spans="4:18" x14ac:dyDescent="0.35">
      <c r="E17" s="1">
        <f>B4</f>
        <v>10</v>
      </c>
      <c r="I17"/>
      <c r="R17" s="17"/>
    </row>
    <row r="18" spans="4:18" x14ac:dyDescent="0.35">
      <c r="I18"/>
      <c r="K18"/>
      <c r="N18" s="27" t="str">
        <f>"P ("&amp;A2&amp;", "&amp;A3&amp;")"</f>
        <v>P (blau, gelb)</v>
      </c>
      <c r="R18" s="17"/>
    </row>
    <row r="19" spans="4:18" x14ac:dyDescent="0.35">
      <c r="D19" t="str">
        <f>A2</f>
        <v>blau</v>
      </c>
      <c r="F19" t="str">
        <f>A3</f>
        <v>gelb</v>
      </c>
      <c r="I19"/>
      <c r="K19"/>
      <c r="N19"/>
      <c r="R19" s="17"/>
    </row>
    <row r="20" spans="4:18" x14ac:dyDescent="0.35">
      <c r="G20" s="2">
        <f>B3</f>
        <v>2</v>
      </c>
      <c r="I20" s="2">
        <f>E16*G20</f>
        <v>16</v>
      </c>
      <c r="J20" s="12" t="s">
        <v>3</v>
      </c>
      <c r="K20" s="2">
        <f>I20/R21</f>
        <v>4</v>
      </c>
      <c r="L20" s="2">
        <f>I20/R21</f>
        <v>4</v>
      </c>
      <c r="M20" s="12" t="s">
        <v>3</v>
      </c>
      <c r="N20" s="26">
        <f>L20/L21</f>
        <v>0.16</v>
      </c>
      <c r="O20" s="12"/>
      <c r="P20" s="13" t="str">
        <f>ROUND(N20*100,2)&amp;"%"</f>
        <v>16%</v>
      </c>
      <c r="R20" s="17"/>
    </row>
    <row r="21" spans="4:18" x14ac:dyDescent="0.35">
      <c r="G21" s="1">
        <f>E17</f>
        <v>10</v>
      </c>
      <c r="I21" s="1">
        <f>E17*G21</f>
        <v>100</v>
      </c>
      <c r="J21" s="12"/>
      <c r="K21" s="1">
        <f>I21/R21</f>
        <v>25</v>
      </c>
      <c r="L21" s="1">
        <f>I21/R21</f>
        <v>25</v>
      </c>
      <c r="M21" s="12"/>
      <c r="N21" s="26"/>
      <c r="O21" s="12"/>
      <c r="P21" s="13"/>
      <c r="R21" s="17">
        <f>GCD(I20,I21)</f>
        <v>4</v>
      </c>
    </row>
    <row r="22" spans="4:18" x14ac:dyDescent="0.35">
      <c r="I22"/>
      <c r="K22"/>
      <c r="N22"/>
      <c r="R22" s="17"/>
    </row>
    <row r="23" spans="4:18" x14ac:dyDescent="0.35">
      <c r="I23"/>
      <c r="K23"/>
      <c r="N23"/>
      <c r="R23" s="17"/>
    </row>
    <row r="24" spans="4:18" x14ac:dyDescent="0.35">
      <c r="R24" s="17"/>
    </row>
    <row r="25" spans="4:18" x14ac:dyDescent="0.35">
      <c r="R25" s="17"/>
    </row>
    <row r="26" spans="4:18" x14ac:dyDescent="0.35">
      <c r="I26"/>
      <c r="K26"/>
      <c r="N26" s="27" t="str">
        <f>"P ("&amp;A3&amp;", "&amp;A2&amp;")"</f>
        <v>P (gelb, blau)</v>
      </c>
      <c r="R26" s="17"/>
    </row>
    <row r="27" spans="4:18" x14ac:dyDescent="0.35">
      <c r="I27"/>
      <c r="K27"/>
      <c r="N27"/>
      <c r="R27" s="17"/>
    </row>
    <row r="28" spans="4:18" x14ac:dyDescent="0.35">
      <c r="G28" s="2">
        <f>B2</f>
        <v>8</v>
      </c>
      <c r="I28" s="2">
        <f>E32*G28</f>
        <v>16</v>
      </c>
      <c r="J28" s="12" t="s">
        <v>3</v>
      </c>
      <c r="K28" s="2">
        <f>I28/R29</f>
        <v>4</v>
      </c>
      <c r="L28" s="2">
        <f>I28/R29</f>
        <v>4</v>
      </c>
      <c r="M28" s="12" t="s">
        <v>3</v>
      </c>
      <c r="N28" s="26">
        <f>L28/L29</f>
        <v>0.16</v>
      </c>
      <c r="O28" s="12"/>
      <c r="P28" s="13" t="str">
        <f>ROUND(N28*100,2)&amp;"%"</f>
        <v>16%</v>
      </c>
      <c r="R28" s="17"/>
    </row>
    <row r="29" spans="4:18" x14ac:dyDescent="0.35">
      <c r="D29" t="str">
        <f>A3</f>
        <v>gelb</v>
      </c>
      <c r="G29" s="1">
        <f>E33</f>
        <v>10</v>
      </c>
      <c r="I29" s="1">
        <f>E33*G29</f>
        <v>100</v>
      </c>
      <c r="J29" s="12"/>
      <c r="K29" s="1">
        <f>I29/R29</f>
        <v>25</v>
      </c>
      <c r="L29" s="1">
        <f>I29/R29</f>
        <v>25</v>
      </c>
      <c r="M29" s="12"/>
      <c r="N29" s="26"/>
      <c r="O29" s="12"/>
      <c r="P29" s="13"/>
      <c r="R29" s="17">
        <f>GCD(I28,I29)</f>
        <v>4</v>
      </c>
    </row>
    <row r="30" spans="4:18" x14ac:dyDescent="0.35">
      <c r="F30" t="str">
        <f>A2</f>
        <v>blau</v>
      </c>
      <c r="I30"/>
      <c r="K30"/>
      <c r="N30"/>
      <c r="R30" s="17"/>
    </row>
    <row r="31" spans="4:18" x14ac:dyDescent="0.35">
      <c r="I31"/>
      <c r="K31"/>
      <c r="N31"/>
      <c r="R31" s="17"/>
    </row>
    <row r="32" spans="4:18" x14ac:dyDescent="0.35">
      <c r="E32" s="2">
        <f>B3</f>
        <v>2</v>
      </c>
      <c r="I32"/>
      <c r="K32"/>
      <c r="N32"/>
      <c r="R32" s="17"/>
    </row>
    <row r="33" spans="4:18" x14ac:dyDescent="0.35">
      <c r="E33" s="1">
        <f>B4</f>
        <v>10</v>
      </c>
      <c r="I33"/>
      <c r="K33"/>
      <c r="N33"/>
      <c r="R33" s="17"/>
    </row>
    <row r="34" spans="4:18" x14ac:dyDescent="0.35">
      <c r="I34"/>
      <c r="K34"/>
      <c r="N34" s="27" t="str">
        <f>"P ("&amp;A3&amp;", "&amp;A3&amp;")"</f>
        <v>P (gelb, gelb)</v>
      </c>
      <c r="R34" s="17"/>
    </row>
    <row r="35" spans="4:18" x14ac:dyDescent="0.35">
      <c r="F35" t="str">
        <f>A3</f>
        <v>gelb</v>
      </c>
      <c r="I35"/>
      <c r="K35"/>
      <c r="N35"/>
      <c r="R35" s="17"/>
    </row>
    <row r="36" spans="4:18" x14ac:dyDescent="0.35">
      <c r="G36" s="2">
        <f>E32</f>
        <v>2</v>
      </c>
      <c r="I36" s="2">
        <f>E32*G36</f>
        <v>4</v>
      </c>
      <c r="J36" s="12" t="s">
        <v>3</v>
      </c>
      <c r="K36" s="2">
        <f>I36/R37</f>
        <v>1</v>
      </c>
      <c r="L36" s="2">
        <f>I36/R37</f>
        <v>1</v>
      </c>
      <c r="M36" s="12" t="s">
        <v>3</v>
      </c>
      <c r="N36" s="19">
        <f>L36/L37</f>
        <v>0.04</v>
      </c>
      <c r="O36" s="12"/>
      <c r="P36" s="13" t="str">
        <f>ROUND(N36*100,2)&amp;"%"</f>
        <v>4%</v>
      </c>
      <c r="R36" s="17"/>
    </row>
    <row r="37" spans="4:18" x14ac:dyDescent="0.35">
      <c r="G37" s="1">
        <f>E33</f>
        <v>10</v>
      </c>
      <c r="I37" s="1">
        <f>E33*G37</f>
        <v>100</v>
      </c>
      <c r="J37" s="12"/>
      <c r="K37" s="1">
        <f>I37/R37</f>
        <v>25</v>
      </c>
      <c r="L37" s="1">
        <f>I37/R37</f>
        <v>25</v>
      </c>
      <c r="M37" s="12"/>
      <c r="N37" s="19"/>
      <c r="O37" s="12"/>
      <c r="P37" s="13"/>
      <c r="R37" s="17">
        <f>GCD(I36,I37)</f>
        <v>4</v>
      </c>
    </row>
    <row r="38" spans="4:18" x14ac:dyDescent="0.35">
      <c r="I38"/>
      <c r="K38"/>
      <c r="N38"/>
    </row>
    <row r="39" spans="4:18" x14ac:dyDescent="0.35">
      <c r="I39"/>
      <c r="K39"/>
      <c r="N39"/>
    </row>
    <row r="40" spans="4:18" x14ac:dyDescent="0.35">
      <c r="I40"/>
      <c r="K40"/>
      <c r="N40" s="4"/>
    </row>
    <row r="41" spans="4:18" x14ac:dyDescent="0.35">
      <c r="D41" s="6" t="s">
        <v>7</v>
      </c>
      <c r="P41">
        <f>SUM(P3:P39)</f>
        <v>0</v>
      </c>
    </row>
    <row r="42" spans="4:18" x14ac:dyDescent="0.35">
      <c r="D42" t="s">
        <v>5</v>
      </c>
    </row>
    <row r="43" spans="4:18" x14ac:dyDescent="0.35">
      <c r="D43" t="s">
        <v>6</v>
      </c>
    </row>
    <row r="45" spans="4:18" x14ac:dyDescent="0.35">
      <c r="F45" s="24">
        <f>N12</f>
        <v>0.64</v>
      </c>
      <c r="G45" s="25" t="str">
        <f>"2 mal "&amp;A2</f>
        <v>2 mal blau</v>
      </c>
      <c r="H45" s="25"/>
      <c r="J45" s="19">
        <f>N36</f>
        <v>0.04</v>
      </c>
      <c r="K45" s="19"/>
      <c r="L45" s="20"/>
      <c r="M45" s="21" t="str">
        <f>"0 mal "&amp;A2</f>
        <v>0 mal blau</v>
      </c>
      <c r="N45" s="21"/>
      <c r="O45" s="21"/>
    </row>
    <row r="46" spans="4:18" x14ac:dyDescent="0.35">
      <c r="F46" s="24"/>
      <c r="G46" s="25"/>
      <c r="H46" s="25"/>
      <c r="J46" s="19"/>
      <c r="K46" s="19"/>
      <c r="L46" s="20"/>
      <c r="M46" s="21"/>
      <c r="N46" s="21"/>
      <c r="O46" s="21"/>
    </row>
    <row r="48" spans="4:18" x14ac:dyDescent="0.35">
      <c r="F48" s="22">
        <f>N20+N28</f>
        <v>0.32</v>
      </c>
      <c r="G48" s="23" t="str">
        <f>"1 mal "&amp;A2</f>
        <v>1 mal blau</v>
      </c>
      <c r="H48" s="23"/>
      <c r="K48"/>
      <c r="N48"/>
    </row>
    <row r="49" spans="6:14" x14ac:dyDescent="0.35">
      <c r="F49" s="22"/>
      <c r="G49" s="23"/>
      <c r="H49" s="23"/>
      <c r="K49"/>
      <c r="N49"/>
    </row>
  </sheetData>
  <mergeCells count="28">
    <mergeCell ref="F45:F46"/>
    <mergeCell ref="G45:H46"/>
    <mergeCell ref="J45:K46"/>
    <mergeCell ref="M45:O46"/>
    <mergeCell ref="F48:F49"/>
    <mergeCell ref="G48:H49"/>
    <mergeCell ref="J28:J29"/>
    <mergeCell ref="M28:M29"/>
    <mergeCell ref="N28:N29"/>
    <mergeCell ref="O28:O29"/>
    <mergeCell ref="P28:P29"/>
    <mergeCell ref="J36:J37"/>
    <mergeCell ref="M36:M37"/>
    <mergeCell ref="N36:N37"/>
    <mergeCell ref="O36:O37"/>
    <mergeCell ref="P36:P37"/>
    <mergeCell ref="P12:P13"/>
    <mergeCell ref="J20:J21"/>
    <mergeCell ref="M20:M21"/>
    <mergeCell ref="N20:N21"/>
    <mergeCell ref="O20:O21"/>
    <mergeCell ref="P20:P21"/>
    <mergeCell ref="A1:B1"/>
    <mergeCell ref="H1:K1"/>
    <mergeCell ref="J12:J13"/>
    <mergeCell ref="M12:M13"/>
    <mergeCell ref="N12:N13"/>
    <mergeCell ref="O12:O13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3x OHNE ZURÜCKLEGEN</vt:lpstr>
      <vt:lpstr>3x MIT ZURÜCKLEGEN</vt:lpstr>
      <vt:lpstr>2x OHNE ZURÜCKLEGEN</vt:lpstr>
      <vt:lpstr>2x MIT ZURÜCKLEGEN</vt:lpstr>
      <vt:lpstr>'2x MIT ZURÜCKLEGEN'!Druckbereich</vt:lpstr>
      <vt:lpstr>'2x OHNE ZURÜCKLEGEN'!Druckbereich</vt:lpstr>
      <vt:lpstr>'3x MIT ZURÜCKLEGEN'!Druckbereich</vt:lpstr>
      <vt:lpstr>'3x OHNE ZURÜCKLEGEN'!Druckbereich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Müller</dc:creator>
  <cp:lastModifiedBy>Stefan Müller</cp:lastModifiedBy>
  <cp:lastPrinted>2021-05-24T14:39:17Z</cp:lastPrinted>
  <dcterms:created xsi:type="dcterms:W3CDTF">2016-11-07T17:40:43Z</dcterms:created>
  <dcterms:modified xsi:type="dcterms:W3CDTF">2021-05-24T14:39:46Z</dcterms:modified>
</cp:coreProperties>
</file>