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CF950B71-D1F0-488A-AB71-99A2A11DE694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Arbeitsblatt!$A$1:$S$115</definedName>
  </definedNames>
  <calcPr calcId="191029"/>
</workbook>
</file>

<file path=xl/calcChain.xml><?xml version="1.0" encoding="utf-8"?>
<calcChain xmlns="http://schemas.openxmlformats.org/spreadsheetml/2006/main">
  <c r="F105" i="1" l="1"/>
  <c r="T105" i="1" s="1"/>
  <c r="U105" i="1" s="1"/>
  <c r="B105" i="1"/>
  <c r="F103" i="1"/>
  <c r="C103" i="1" s="1"/>
  <c r="F40" i="1" s="1"/>
  <c r="B103" i="1"/>
  <c r="F101" i="1"/>
  <c r="C101" i="1" s="1"/>
  <c r="B101" i="1"/>
  <c r="A101" i="1"/>
  <c r="A103" i="1" s="1"/>
  <c r="F115" i="1"/>
  <c r="T115" i="1" s="1"/>
  <c r="U115" i="1" s="1"/>
  <c r="V115" i="1" s="1"/>
  <c r="F113" i="1"/>
  <c r="T113" i="1" s="1"/>
  <c r="U113" i="1" s="1"/>
  <c r="V113" i="1" s="1"/>
  <c r="F111" i="1"/>
  <c r="T111" i="1" s="1"/>
  <c r="U111" i="1" s="1"/>
  <c r="V111" i="1" s="1"/>
  <c r="A111" i="1"/>
  <c r="A113" i="1" s="1"/>
  <c r="A115" i="1" s="1"/>
  <c r="B115" i="1" s="1"/>
  <c r="F109" i="1"/>
  <c r="C109" i="1" s="1"/>
  <c r="B109" i="1"/>
  <c r="F99" i="1"/>
  <c r="T99" i="1" s="1"/>
  <c r="B99" i="1"/>
  <c r="M47" i="1"/>
  <c r="N47" i="1" s="1"/>
  <c r="D47" i="1"/>
  <c r="E47" i="1" s="1"/>
  <c r="N45" i="1"/>
  <c r="E45" i="1"/>
  <c r="M40" i="1"/>
  <c r="N40" i="1" s="1"/>
  <c r="D40" i="1"/>
  <c r="E40" i="1" s="1"/>
  <c r="N38" i="1"/>
  <c r="E38" i="1"/>
  <c r="F95" i="1"/>
  <c r="C95" i="1" s="1"/>
  <c r="O33" i="1" s="1"/>
  <c r="F93" i="1"/>
  <c r="C93" i="1" s="1"/>
  <c r="F33" i="1" s="1"/>
  <c r="F91" i="1"/>
  <c r="C91" i="1" s="1"/>
  <c r="F85" i="1"/>
  <c r="C85" i="1" s="1"/>
  <c r="O26" i="1" s="1"/>
  <c r="F83" i="1"/>
  <c r="C83" i="1" s="1"/>
  <c r="F26" i="1" s="1"/>
  <c r="F81" i="1"/>
  <c r="C81" i="1" s="1"/>
  <c r="A81" i="1"/>
  <c r="B81" i="1" s="1"/>
  <c r="F79" i="1"/>
  <c r="C79" i="1" s="1"/>
  <c r="F24" i="1" s="1"/>
  <c r="B79" i="1"/>
  <c r="M26" i="1"/>
  <c r="N26" i="1" s="1"/>
  <c r="D26" i="1"/>
  <c r="E26" i="1" s="1"/>
  <c r="N24" i="1"/>
  <c r="E24" i="1"/>
  <c r="M33" i="1"/>
  <c r="N33" i="1" s="1"/>
  <c r="D33" i="1"/>
  <c r="E33" i="1" s="1"/>
  <c r="N31" i="1"/>
  <c r="A91" i="1"/>
  <c r="B91" i="1" s="1"/>
  <c r="F89" i="1"/>
  <c r="C89" i="1" s="1"/>
  <c r="F31" i="1" s="1"/>
  <c r="B89" i="1"/>
  <c r="E31" i="1"/>
  <c r="M17" i="1"/>
  <c r="M19" i="1" s="1"/>
  <c r="N19" i="1" s="1"/>
  <c r="D17" i="1"/>
  <c r="D19" i="1" s="1"/>
  <c r="E19" i="1" s="1"/>
  <c r="R75" i="1"/>
  <c r="P75" i="1" s="1"/>
  <c r="Q75" i="1"/>
  <c r="M75" i="1"/>
  <c r="G75" i="1"/>
  <c r="C75" i="1" s="1"/>
  <c r="F19" i="1" s="1"/>
  <c r="F75" i="1"/>
  <c r="B75" i="1"/>
  <c r="R73" i="1"/>
  <c r="P73" i="1" s="1"/>
  <c r="Q73" i="1"/>
  <c r="M73" i="1"/>
  <c r="G73" i="1"/>
  <c r="C73" i="1" s="1"/>
  <c r="F17" i="1" s="1"/>
  <c r="F73" i="1"/>
  <c r="B73" i="1"/>
  <c r="N15" i="1"/>
  <c r="E15" i="1"/>
  <c r="R71" i="1"/>
  <c r="P71" i="1" s="1"/>
  <c r="Q71" i="1"/>
  <c r="M71" i="1"/>
  <c r="G71" i="1"/>
  <c r="E71" i="1" s="1"/>
  <c r="F71" i="1"/>
  <c r="A72" i="1"/>
  <c r="B71" i="1"/>
  <c r="M9" i="1"/>
  <c r="N9" i="1" s="1"/>
  <c r="D9" i="1"/>
  <c r="E9" i="1" s="1"/>
  <c r="N6" i="1"/>
  <c r="F65" i="1"/>
  <c r="F64" i="1" s="1"/>
  <c r="F68" i="1"/>
  <c r="F67" i="1" s="1"/>
  <c r="Q68" i="1"/>
  <c r="Q67" i="1" s="1"/>
  <c r="R67" i="1" s="1"/>
  <c r="Q65" i="1"/>
  <c r="Q64" i="1" s="1"/>
  <c r="R64" i="1" s="1"/>
  <c r="Q62" i="1"/>
  <c r="Q61" i="1" s="1"/>
  <c r="F62" i="1"/>
  <c r="F61" i="1" s="1"/>
  <c r="L64" i="1"/>
  <c r="M64" i="1" s="1"/>
  <c r="A64" i="1"/>
  <c r="B64" i="1" s="1"/>
  <c r="S65" i="1"/>
  <c r="S64" i="1" s="1"/>
  <c r="S62" i="1"/>
  <c r="L62" i="1"/>
  <c r="M61" i="1"/>
  <c r="E6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P115" i="1" l="1"/>
  <c r="P111" i="1"/>
  <c r="P113" i="1"/>
  <c r="C105" i="1"/>
  <c r="O40" i="1" s="1"/>
  <c r="V105" i="1"/>
  <c r="M105" i="1" s="1"/>
  <c r="T103" i="1"/>
  <c r="U103" i="1" s="1"/>
  <c r="T101" i="1"/>
  <c r="U101" i="1" s="1"/>
  <c r="T109" i="1"/>
  <c r="U109" i="1" s="1"/>
  <c r="J111" i="1"/>
  <c r="C115" i="1"/>
  <c r="O47" i="1" s="1"/>
  <c r="C113" i="1"/>
  <c r="F47" i="1" s="1"/>
  <c r="C111" i="1"/>
  <c r="O45" i="1" s="1"/>
  <c r="F45" i="1"/>
  <c r="A105" i="1"/>
  <c r="B111" i="1"/>
  <c r="O38" i="1"/>
  <c r="C99" i="1"/>
  <c r="U99" i="1"/>
  <c r="B113" i="1"/>
  <c r="A83" i="1"/>
  <c r="T95" i="1"/>
  <c r="U95" i="1" s="1"/>
  <c r="T93" i="1"/>
  <c r="U93" i="1" s="1"/>
  <c r="T91" i="1"/>
  <c r="U91" i="1" s="1"/>
  <c r="T85" i="1"/>
  <c r="U85" i="1" s="1"/>
  <c r="V85" i="1" s="1"/>
  <c r="M85" i="1" s="1"/>
  <c r="T83" i="1"/>
  <c r="U83" i="1" s="1"/>
  <c r="T81" i="1"/>
  <c r="U81" i="1" s="1"/>
  <c r="O24" i="1"/>
  <c r="T79" i="1"/>
  <c r="T89" i="1"/>
  <c r="U89" i="1" s="1"/>
  <c r="E17" i="1"/>
  <c r="A65" i="1"/>
  <c r="A93" i="1"/>
  <c r="A95" i="1" s="1"/>
  <c r="B95" i="1" s="1"/>
  <c r="L65" i="1"/>
  <c r="O31" i="1"/>
  <c r="N17" i="1"/>
  <c r="N75" i="1"/>
  <c r="O19" i="1" s="1"/>
  <c r="E73" i="1"/>
  <c r="E75" i="1"/>
  <c r="N73" i="1"/>
  <c r="O17" i="1" s="1"/>
  <c r="L67" i="1"/>
  <c r="L68" i="1" s="1"/>
  <c r="N71" i="1"/>
  <c r="O15" i="1" s="1"/>
  <c r="C71" i="1"/>
  <c r="F15" i="1" s="1"/>
  <c r="A67" i="1"/>
  <c r="R68" i="1"/>
  <c r="N68" i="1" s="1"/>
  <c r="N67" i="1"/>
  <c r="G67" i="1"/>
  <c r="G68" i="1" s="1"/>
  <c r="C68" i="1" s="1"/>
  <c r="R65" i="1"/>
  <c r="N65" i="1" s="1"/>
  <c r="O10" i="1" s="1"/>
  <c r="N64" i="1"/>
  <c r="O9" i="1" s="1"/>
  <c r="G64" i="1"/>
  <c r="G65" i="1" s="1"/>
  <c r="C65" i="1" s="1"/>
  <c r="F10" i="1" s="1"/>
  <c r="R61" i="1"/>
  <c r="R62" i="1" s="1"/>
  <c r="N62" i="1" s="1"/>
  <c r="O7" i="1" s="1"/>
  <c r="S61" i="1"/>
  <c r="G61" i="1"/>
  <c r="B61" i="1"/>
  <c r="P105" i="1" l="1"/>
  <c r="V103" i="1"/>
  <c r="O103" i="1" s="1"/>
  <c r="P103" i="1"/>
  <c r="V101" i="1"/>
  <c r="P101" i="1"/>
  <c r="V99" i="1"/>
  <c r="P99" i="1" s="1"/>
  <c r="M103" i="1"/>
  <c r="V109" i="1"/>
  <c r="M109" i="1" s="1"/>
  <c r="O105" i="1"/>
  <c r="J103" i="1"/>
  <c r="J105" i="1"/>
  <c r="M101" i="1"/>
  <c r="O101" i="1"/>
  <c r="J101" i="1"/>
  <c r="M99" i="1"/>
  <c r="O111" i="1"/>
  <c r="F38" i="1"/>
  <c r="J109" i="1"/>
  <c r="J113" i="1"/>
  <c r="M113" i="1"/>
  <c r="O113" i="1"/>
  <c r="M115" i="1"/>
  <c r="J115" i="1"/>
  <c r="B83" i="1"/>
  <c r="A85" i="1"/>
  <c r="B85" i="1" s="1"/>
  <c r="V95" i="1"/>
  <c r="P95" i="1" s="1"/>
  <c r="V93" i="1"/>
  <c r="M93" i="1" s="1"/>
  <c r="V91" i="1"/>
  <c r="P91" i="1" s="1"/>
  <c r="P85" i="1"/>
  <c r="J85" i="1"/>
  <c r="O85" i="1"/>
  <c r="V83" i="1"/>
  <c r="P83" i="1" s="1"/>
  <c r="V81" i="1"/>
  <c r="P81" i="1" s="1"/>
  <c r="U79" i="1"/>
  <c r="B93" i="1"/>
  <c r="M67" i="1"/>
  <c r="V89" i="1"/>
  <c r="M89" i="1" s="1"/>
  <c r="B67" i="1"/>
  <c r="A68" i="1"/>
  <c r="P64" i="1"/>
  <c r="P67" i="1"/>
  <c r="C67" i="1"/>
  <c r="C64" i="1"/>
  <c r="N61" i="1"/>
  <c r="N63" i="1"/>
  <c r="C61" i="1"/>
  <c r="F6" i="1" s="1"/>
  <c r="G62" i="1"/>
  <c r="C62" i="1" s="1"/>
  <c r="F7" i="1" s="1"/>
  <c r="J99" i="1" l="1"/>
  <c r="O99" i="1"/>
  <c r="P109" i="1"/>
  <c r="O109" i="1"/>
  <c r="M111" i="1"/>
  <c r="J95" i="1"/>
  <c r="J93" i="1"/>
  <c r="J91" i="1"/>
  <c r="J89" i="1"/>
  <c r="O115" i="1"/>
  <c r="P93" i="1"/>
  <c r="M95" i="1"/>
  <c r="O95" i="1"/>
  <c r="O93" i="1"/>
  <c r="M91" i="1"/>
  <c r="O91" i="1"/>
  <c r="O89" i="1"/>
  <c r="P89" i="1"/>
  <c r="J83" i="1"/>
  <c r="M83" i="1"/>
  <c r="O83" i="1"/>
  <c r="J81" i="1"/>
  <c r="M81" i="1"/>
  <c r="O81" i="1"/>
  <c r="V79" i="1"/>
  <c r="M79" i="1" s="1"/>
  <c r="E67" i="1"/>
  <c r="E64" i="1"/>
  <c r="F9" i="1"/>
  <c r="P61" i="1"/>
  <c r="O6" i="1"/>
  <c r="E61" i="1"/>
  <c r="P79" i="1" l="1"/>
  <c r="O79" i="1"/>
  <c r="J79" i="1"/>
  <c r="A62" i="1"/>
  <c r="A63" i="1" s="1"/>
  <c r="H25" i="2"/>
  <c r="J25" i="2" s="1"/>
  <c r="G25" i="2"/>
  <c r="I25" i="2" s="1"/>
  <c r="B25" i="2"/>
  <c r="H24" i="2"/>
  <c r="J24" i="2" s="1"/>
  <c r="L24" i="2" s="1"/>
  <c r="G24" i="2"/>
  <c r="I24" i="2" s="1"/>
  <c r="B24" i="2"/>
  <c r="H23" i="2"/>
  <c r="J23" i="2" s="1"/>
  <c r="G23" i="2"/>
  <c r="I23" i="2" s="1"/>
  <c r="B23" i="2"/>
  <c r="H22" i="2"/>
  <c r="J22" i="2" s="1"/>
  <c r="G22" i="2"/>
  <c r="I22" i="2" s="1"/>
  <c r="B22" i="2"/>
  <c r="H21" i="2"/>
  <c r="J21" i="2" s="1"/>
  <c r="G21" i="2"/>
  <c r="I21" i="2" s="1"/>
  <c r="B21" i="2"/>
  <c r="H20" i="2"/>
  <c r="J20" i="2" s="1"/>
  <c r="G20" i="2"/>
  <c r="I20" i="2" s="1"/>
  <c r="B20" i="2"/>
  <c r="H19" i="2"/>
  <c r="J19" i="2" s="1"/>
  <c r="L19" i="2" s="1"/>
  <c r="G19" i="2"/>
  <c r="I19" i="2" s="1"/>
  <c r="B19" i="2"/>
  <c r="H18" i="2"/>
  <c r="J18" i="2" s="1"/>
  <c r="G18" i="2"/>
  <c r="I18" i="2" s="1"/>
  <c r="B18" i="2"/>
  <c r="H17" i="2"/>
  <c r="J17" i="2" s="1"/>
  <c r="G17" i="2"/>
  <c r="I17" i="2" s="1"/>
  <c r="B17" i="2"/>
  <c r="H16" i="2"/>
  <c r="J16" i="2" s="1"/>
  <c r="G16" i="2"/>
  <c r="I16" i="2" s="1"/>
  <c r="K16" i="2" s="1"/>
  <c r="B16" i="2"/>
  <c r="H15" i="2"/>
  <c r="J15" i="2" s="1"/>
  <c r="G15" i="2"/>
  <c r="I15" i="2" s="1"/>
  <c r="K15" i="2" s="1"/>
  <c r="B15" i="2"/>
  <c r="H14" i="2"/>
  <c r="J14" i="2" s="1"/>
  <c r="G14" i="2"/>
  <c r="I14" i="2" s="1"/>
  <c r="B14" i="2"/>
  <c r="H13" i="2"/>
  <c r="J13" i="2" s="1"/>
  <c r="G13" i="2"/>
  <c r="I13" i="2" s="1"/>
  <c r="K13" i="2" s="1"/>
  <c r="B13" i="2"/>
  <c r="H12" i="2"/>
  <c r="J12" i="2" s="1"/>
  <c r="G12" i="2"/>
  <c r="I12" i="2" s="1"/>
  <c r="B12" i="2"/>
  <c r="H11" i="2"/>
  <c r="J11" i="2" s="1"/>
  <c r="L11" i="2" s="1"/>
  <c r="G11" i="2"/>
  <c r="I11" i="2" s="1"/>
  <c r="B11" i="2"/>
  <c r="H10" i="2"/>
  <c r="J10" i="2" s="1"/>
  <c r="L10" i="2" s="1"/>
  <c r="G10" i="2"/>
  <c r="I10" i="2" s="1"/>
  <c r="B10" i="2"/>
  <c r="H9" i="2"/>
  <c r="J9" i="2" s="1"/>
  <c r="L9" i="2" s="1"/>
  <c r="G9" i="2"/>
  <c r="I9" i="2" s="1"/>
  <c r="B9" i="2"/>
  <c r="H8" i="2"/>
  <c r="J8" i="2" s="1"/>
  <c r="L8" i="2" s="1"/>
  <c r="G8" i="2"/>
  <c r="I8" i="2" s="1"/>
  <c r="B8" i="2"/>
  <c r="H7" i="2"/>
  <c r="J7" i="2" s="1"/>
  <c r="G7" i="2"/>
  <c r="I7" i="2" s="1"/>
  <c r="B7" i="2"/>
  <c r="H6" i="2"/>
  <c r="J6" i="2" s="1"/>
  <c r="G6" i="2"/>
  <c r="I6" i="2" s="1"/>
  <c r="B6" i="2"/>
  <c r="H5" i="2"/>
  <c r="J5" i="2" s="1"/>
  <c r="G5" i="2"/>
  <c r="I5" i="2" s="1"/>
  <c r="B5" i="2"/>
  <c r="H4" i="2"/>
  <c r="J4" i="2" s="1"/>
  <c r="G4" i="2"/>
  <c r="I4" i="2" s="1"/>
  <c r="B4" i="2"/>
  <c r="H3" i="2"/>
  <c r="J3" i="2" s="1"/>
  <c r="G3" i="2"/>
  <c r="I3" i="2" s="1"/>
  <c r="B3" i="2"/>
  <c r="H2" i="2"/>
  <c r="J2" i="2" s="1"/>
  <c r="G2" i="2"/>
  <c r="I2" i="2" s="1"/>
  <c r="K2" i="2" s="1"/>
  <c r="B2" i="2"/>
  <c r="C1" i="2"/>
  <c r="A10" i="2" l="1"/>
  <c r="A17" i="2"/>
  <c r="A18" i="2"/>
  <c r="A11" i="2"/>
  <c r="A19" i="2"/>
  <c r="C21" i="2"/>
  <c r="K21" i="2"/>
  <c r="A3" i="2"/>
  <c r="A22" i="2"/>
  <c r="A4" i="2"/>
  <c r="A15" i="2"/>
  <c r="A21" i="2"/>
  <c r="S6" i="2"/>
  <c r="K6" i="2"/>
  <c r="C6" i="2"/>
  <c r="C9" i="2"/>
  <c r="K9" i="2"/>
  <c r="N9" i="2" s="1"/>
  <c r="S9" i="2"/>
  <c r="C11" i="2"/>
  <c r="S11" i="2"/>
  <c r="K11" i="2"/>
  <c r="N11" i="2" s="1"/>
  <c r="L20" i="2"/>
  <c r="L23" i="2"/>
  <c r="L2" i="2"/>
  <c r="P2" i="2" s="1"/>
  <c r="O2" i="2" s="1"/>
  <c r="T2" i="2" s="1"/>
  <c r="K3" i="2"/>
  <c r="C3" i="2"/>
  <c r="S3" i="2"/>
  <c r="L6" i="2"/>
  <c r="S7" i="2"/>
  <c r="K7" i="2"/>
  <c r="C7" i="2"/>
  <c r="S13" i="2"/>
  <c r="L13" i="2"/>
  <c r="P13" i="2" s="1"/>
  <c r="O13" i="2" s="1"/>
  <c r="T13" i="2" s="1"/>
  <c r="K14" i="2"/>
  <c r="S14" i="2"/>
  <c r="C14" i="2"/>
  <c r="S19" i="2"/>
  <c r="K19" i="2"/>
  <c r="N19" i="2" s="1"/>
  <c r="C19" i="2"/>
  <c r="L5" i="2"/>
  <c r="L15" i="2"/>
  <c r="P15" i="2" s="1"/>
  <c r="O15" i="2" s="1"/>
  <c r="T15" i="2" s="1"/>
  <c r="C24" i="2"/>
  <c r="S24" i="2"/>
  <c r="K24" i="2"/>
  <c r="P24" i="2" s="1"/>
  <c r="O24" i="2" s="1"/>
  <c r="T24" i="2" s="1"/>
  <c r="L3" i="2"/>
  <c r="C4" i="2"/>
  <c r="S4" i="2"/>
  <c r="K4" i="2"/>
  <c r="L7" i="2"/>
  <c r="K8" i="2"/>
  <c r="P8" i="2" s="1"/>
  <c r="O8" i="2" s="1"/>
  <c r="T8" i="2" s="1"/>
  <c r="S8" i="2"/>
  <c r="C8" i="2"/>
  <c r="S10" i="2"/>
  <c r="K10" i="2"/>
  <c r="C10" i="2"/>
  <c r="C12" i="2"/>
  <c r="K12" i="2"/>
  <c r="S12" i="2"/>
  <c r="L14" i="2"/>
  <c r="C15" i="2"/>
  <c r="L16" i="2"/>
  <c r="P16" i="2" s="1"/>
  <c r="O16" i="2" s="1"/>
  <c r="T16" i="2" s="1"/>
  <c r="C16" i="2"/>
  <c r="K17" i="2"/>
  <c r="S17" i="2"/>
  <c r="C17" i="2"/>
  <c r="L21" i="2"/>
  <c r="C22" i="2"/>
  <c r="K22" i="2"/>
  <c r="S22" i="2"/>
  <c r="C25" i="2"/>
  <c r="S25" i="2"/>
  <c r="K25" i="2"/>
  <c r="L4" i="2"/>
  <c r="C5" i="2"/>
  <c r="K5" i="2"/>
  <c r="S5" i="2"/>
  <c r="L12" i="2"/>
  <c r="C13" i="2"/>
  <c r="L17" i="2"/>
  <c r="C18" i="2"/>
  <c r="K18" i="2"/>
  <c r="S18" i="2"/>
  <c r="S20" i="2"/>
  <c r="K20" i="2"/>
  <c r="C20" i="2"/>
  <c r="L22" i="2"/>
  <c r="S23" i="2"/>
  <c r="C23" i="2"/>
  <c r="K23" i="2"/>
  <c r="L25" i="2"/>
  <c r="A13" i="2"/>
  <c r="A7" i="2"/>
  <c r="A8" i="2"/>
  <c r="A24" i="2"/>
  <c r="A20" i="2"/>
  <c r="S16" i="2"/>
  <c r="C2" i="2"/>
  <c r="S15" i="2"/>
  <c r="A23" i="2"/>
  <c r="A5" i="2"/>
  <c r="A12" i="2"/>
  <c r="A25" i="2"/>
  <c r="L18" i="2"/>
  <c r="S2" i="2"/>
  <c r="S21" i="2"/>
  <c r="A2" i="2"/>
  <c r="A6" i="2"/>
  <c r="A14" i="2"/>
  <c r="A16" i="2"/>
  <c r="A9" i="2"/>
  <c r="P3" i="2" l="1"/>
  <c r="O3" i="2" s="1"/>
  <c r="T3" i="2" s="1"/>
  <c r="P22" i="2"/>
  <c r="O22" i="2" s="1"/>
  <c r="T22" i="2" s="1"/>
  <c r="N5" i="2"/>
  <c r="M5" i="2" s="1"/>
  <c r="N2" i="2"/>
  <c r="M2" i="2" s="1"/>
  <c r="U2" i="2" s="1"/>
  <c r="P6" i="2"/>
  <c r="O6" i="2" s="1"/>
  <c r="T6" i="2" s="1"/>
  <c r="N24" i="2"/>
  <c r="M24" i="2" s="1"/>
  <c r="U24" i="2" s="1"/>
  <c r="P25" i="2"/>
  <c r="O25" i="2" s="1"/>
  <c r="T25" i="2" s="1"/>
  <c r="P21" i="2"/>
  <c r="O21" i="2" s="1"/>
  <c r="T21" i="2" s="1"/>
  <c r="P12" i="2"/>
  <c r="O12" i="2" s="1"/>
  <c r="T12" i="2" s="1"/>
  <c r="P18" i="2"/>
  <c r="O18" i="2" s="1"/>
  <c r="T18" i="2" s="1"/>
  <c r="P14" i="2"/>
  <c r="O14" i="2" s="1"/>
  <c r="T14" i="2" s="1"/>
  <c r="N23" i="2"/>
  <c r="M23" i="2" s="1"/>
  <c r="N7" i="2"/>
  <c r="M7" i="2" s="1"/>
  <c r="P17" i="2"/>
  <c r="O17" i="2" s="1"/>
  <c r="T17" i="2" s="1"/>
  <c r="P5" i="2"/>
  <c r="O5" i="2" s="1"/>
  <c r="T5" i="2" s="1"/>
  <c r="N20" i="2"/>
  <c r="M20" i="2" s="1"/>
  <c r="N8" i="2"/>
  <c r="M8" i="2" s="1"/>
  <c r="U8" i="2" s="1"/>
  <c r="N18" i="2"/>
  <c r="M18" i="2" s="1"/>
  <c r="P11" i="2"/>
  <c r="O11" i="2" s="1"/>
  <c r="T11" i="2" s="1"/>
  <c r="N15" i="2"/>
  <c r="M15" i="2" s="1"/>
  <c r="P7" i="2"/>
  <c r="O7" i="2" s="1"/>
  <c r="T7" i="2" s="1"/>
  <c r="P4" i="2"/>
  <c r="O4" i="2" s="1"/>
  <c r="T4" i="2" s="1"/>
  <c r="P9" i="2"/>
  <c r="O9" i="2" s="1"/>
  <c r="T9" i="2" s="1"/>
  <c r="P19" i="2"/>
  <c r="O19" i="2" s="1"/>
  <c r="T19" i="2" s="1"/>
  <c r="N3" i="2"/>
  <c r="P10" i="2"/>
  <c r="O10" i="2" s="1"/>
  <c r="T10" i="2" s="1"/>
  <c r="N10" i="2"/>
  <c r="N4" i="2"/>
  <c r="P23" i="2"/>
  <c r="O23" i="2" s="1"/>
  <c r="T23" i="2" s="1"/>
  <c r="N14" i="2"/>
  <c r="N25" i="2"/>
  <c r="N17" i="2"/>
  <c r="N12" i="2"/>
  <c r="N16" i="2"/>
  <c r="N6" i="2"/>
  <c r="N22" i="2"/>
  <c r="P20" i="2"/>
  <c r="O20" i="2" s="1"/>
  <c r="T20" i="2" s="1"/>
  <c r="N21" i="2"/>
  <c r="M19" i="2"/>
  <c r="N13" i="2"/>
  <c r="M11" i="2"/>
  <c r="M9" i="2"/>
  <c r="U18" i="2" l="1"/>
  <c r="U7" i="2"/>
  <c r="U5" i="2"/>
  <c r="U11" i="2"/>
  <c r="U9" i="2"/>
  <c r="U15" i="2"/>
  <c r="U19" i="2"/>
  <c r="U20" i="2"/>
  <c r="U23" i="2"/>
  <c r="M22" i="2"/>
  <c r="U22" i="2" s="1"/>
  <c r="M14" i="2"/>
  <c r="U14" i="2" s="1"/>
  <c r="M6" i="2"/>
  <c r="U6" i="2" s="1"/>
  <c r="M12" i="2"/>
  <c r="U12" i="2" s="1"/>
  <c r="M3" i="2"/>
  <c r="U3" i="2" s="1"/>
  <c r="M21" i="2"/>
  <c r="U21" i="2" s="1"/>
  <c r="M16" i="2"/>
  <c r="U16" i="2" s="1"/>
  <c r="M17" i="2"/>
  <c r="U17" i="2" s="1"/>
  <c r="M4" i="2"/>
  <c r="U4" i="2" s="1"/>
  <c r="M13" i="2"/>
  <c r="U13" i="2" s="1"/>
  <c r="M25" i="2"/>
  <c r="U25" i="2" s="1"/>
  <c r="M10" i="2"/>
  <c r="U10" i="2" s="1"/>
</calcChain>
</file>

<file path=xl/sharedStrings.xml><?xml version="1.0" encoding="utf-8"?>
<sst xmlns="http://schemas.openxmlformats.org/spreadsheetml/2006/main" count="110" uniqueCount="35">
  <si>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</si>
  <si>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</si>
  <si>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</si>
  <si>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</si>
  <si>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</si>
  <si>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</si>
  <si>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</si>
  <si>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</si>
  <si>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x</t>
  </si>
  <si>
    <t>Ausmultiplizieren</t>
  </si>
  <si>
    <t>www.schlauistwow.de</t>
  </si>
  <si>
    <t>Aufgabe 1:</t>
  </si>
  <si>
    <t>Berechne das zugehörige Bogenmaß</t>
  </si>
  <si>
    <t>π</t>
  </si>
  <si>
    <t>Lösungen:</t>
  </si>
  <si>
    <t xml:space="preserve"> π</t>
  </si>
  <si>
    <t xml:space="preserve">Aufgabe 2: </t>
  </si>
  <si>
    <t xml:space="preserve">Aufgabe 1: </t>
  </si>
  <si>
    <t>=</t>
  </si>
  <si>
    <t>Aufgabe 2:</t>
  </si>
  <si>
    <t>Berechne das zugehörige Gradmaß</t>
  </si>
  <si>
    <t>Aufgabe 3:</t>
  </si>
  <si>
    <t>Bestimme näherungsweise die Lösungen der Gleichung im Intervall [0;2π]</t>
  </si>
  <si>
    <t xml:space="preserve">Aufgabe 3: </t>
  </si>
  <si>
    <t>Aufgabe 4:</t>
  </si>
  <si>
    <t>Bestimme näherungsweise die Lösungen der Gleichung im Intervall [0;360°]</t>
  </si>
  <si>
    <t xml:space="preserve">Aufgabe 4: </t>
  </si>
  <si>
    <t xml:space="preserve">α1 = </t>
  </si>
  <si>
    <t xml:space="preserve">x1 = </t>
  </si>
  <si>
    <t>Aufgabe 5:</t>
  </si>
  <si>
    <t>Aufgabe 6:</t>
  </si>
  <si>
    <t xml:space="preserve">Aufgabe 5: </t>
  </si>
  <si>
    <t xml:space="preserve">Aufgabe 6: </t>
  </si>
  <si>
    <t>Sinus-/Kosinusfunktion im Grad- und Bogenmaß</t>
  </si>
  <si>
    <t>Ein Erklärvideo zum Bogenmaß gibt es unter dem folgenden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</si>
</sst>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Border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5" xfId="0" applyFont="1" applyBorder="1"/>
    <xf numFmtId="0" fontId="1" fillId="0" borderId="5" xfId="0" applyFont="1" applyBorder="1"/>
    <xf numFmtId="0" fontId="10" fillId="0" borderId="5" xfId="0" applyFont="1" applyBorder="1"/>
    <xf numFmtId="0" fontId="1" fillId="0" borderId="5" xfId="0" applyFont="1" applyBorder="1" applyAlignment="1">
      <alignment vertical="center"/>
    </xf>
    <xf numFmtId="0" fontId="9" fillId="0" borderId="5" xfId="0" applyFont="1" applyBorder="1"/>
    <xf numFmtId="0" fontId="14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120650</xdr:colOff>
      <xdr:row>48</xdr:row>
      <xdr:rowOff>95250</xdr:rowOff>
    </xdr:from>
    <xdr:to>
      <xdr:col>18</xdr:col>
      <xdr:colOff>114300</xdr:colOff>
      <xdr:row>55</xdr:row>
      <xdr:rowOff>158750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770CF81-23E2-407C-9746-EE25E3BD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7664450"/>
          <a:ext cx="1441450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4"/>
  <sheetViews>
    <sheetView tabSelected="1" showWhiteSpace="0" view="pageLayout" zoomScaleNormal="100" workbookViewId="0">
      <selection sqref="A1:S1"/>
    </sheetView>
  </sheetViews>
  <sheetFormatPr baseColWidth="10" defaultRowHeight="12.5" x14ac:dyDescent="0.25"/>
  <cols>
    <col min="1" max="1" width="2.453125" customWidth="1"/>
    <col min="2" max="2" width="3.90625" customWidth="1"/>
    <col min="3" max="3" width="6.7265625" customWidth="1"/>
    <col min="4" max="4" width="2.08984375" customWidth="1"/>
    <col min="5" max="5" width="8.453125" bestFit="1" customWidth="1"/>
    <col min="6" max="6" width="3.7265625" customWidth="1"/>
    <col min="7" max="7" width="8.08984375" customWidth="1"/>
    <col min="8" max="8" width="2.08984375" bestFit="1" customWidth="1"/>
    <col min="9" max="9" width="7.36328125" customWidth="1"/>
    <col min="10" max="10" width="5" customWidth="1"/>
    <col min="11" max="11" width="1.453125" customWidth="1"/>
    <col min="12" max="12" width="3" customWidth="1"/>
    <col min="13" max="13" width="4.6328125" customWidth="1"/>
    <col min="14" max="14" width="6.453125" customWidth="1"/>
    <col min="15" max="15" width="4.08984375" customWidth="1"/>
    <col min="16" max="16" width="8.6328125" customWidth="1"/>
    <col min="17" max="17" width="5" customWidth="1"/>
    <col min="18" max="18" width="3" customWidth="1"/>
    <col min="19" max="19" width="2.81640625" customWidth="1"/>
  </cols>
  <sheetData>
    <row r="1" spans="1:22" ht="22.25" customHeight="1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2" s="1" customFormat="1" ht="15.5" x14ac:dyDescent="0.35">
      <c r="U2" s="42" t="s">
        <v>1</v>
      </c>
      <c r="V2" s="42"/>
    </row>
    <row r="3" spans="1:22" s="1" customFormat="1" ht="15.5" x14ac:dyDescent="0.35">
      <c r="A3" s="5" t="s">
        <v>11</v>
      </c>
      <c r="J3" s="6"/>
      <c r="K3" s="6"/>
      <c r="L3" s="5"/>
      <c r="U3" s="42" t="s">
        <v>2</v>
      </c>
      <c r="V3" s="42"/>
    </row>
    <row r="4" spans="1:22" s="1" customFormat="1" ht="15.5" x14ac:dyDescent="0.35">
      <c r="B4" s="1" t="s">
        <v>20</v>
      </c>
      <c r="J4" s="6"/>
      <c r="K4" s="6"/>
      <c r="L4" s="5"/>
    </row>
    <row r="5" spans="1:22" s="1" customFormat="1" ht="9" customHeight="1" x14ac:dyDescent="0.35">
      <c r="J5" s="6"/>
      <c r="K5" s="6"/>
    </row>
    <row r="6" spans="1:22" s="1" customFormat="1" ht="16" thickBot="1" x14ac:dyDescent="0.4">
      <c r="D6" s="31">
        <v>1</v>
      </c>
      <c r="E6" s="32" t="str">
        <f>CHAR(D6+96)&amp;")"</f>
        <v>a)</v>
      </c>
      <c r="F6" s="19">
        <f ca="1">C61</f>
        <v>1</v>
      </c>
      <c r="G6" s="29" t="s">
        <v>15</v>
      </c>
      <c r="M6" s="36">
        <v>2</v>
      </c>
      <c r="N6" s="32" t="str">
        <f>CHAR(M6+96)&amp;")"</f>
        <v>b)</v>
      </c>
      <c r="O6" s="19">
        <f ca="1">N61</f>
        <v>2</v>
      </c>
      <c r="P6" s="29" t="s">
        <v>15</v>
      </c>
    </row>
    <row r="7" spans="1:22" s="1" customFormat="1" ht="15.5" x14ac:dyDescent="0.35">
      <c r="D7" s="31"/>
      <c r="E7" s="32"/>
      <c r="F7" s="18">
        <f ca="1">C62</f>
        <v>6</v>
      </c>
      <c r="G7" s="30"/>
      <c r="M7" s="36"/>
      <c r="N7" s="32"/>
      <c r="O7" s="18">
        <f ca="1">N62</f>
        <v>3</v>
      </c>
      <c r="P7" s="30"/>
    </row>
    <row r="8" spans="1:22" s="1" customFormat="1" ht="4" customHeight="1" x14ac:dyDescent="0.35">
      <c r="J8" s="6"/>
      <c r="K8" s="8"/>
      <c r="N8" s="12"/>
    </row>
    <row r="9" spans="1:22" s="1" customFormat="1" ht="16" thickBot="1" x14ac:dyDescent="0.4">
      <c r="A9" s="7"/>
      <c r="D9" s="31">
        <f>D6+2</f>
        <v>3</v>
      </c>
      <c r="E9" s="32" t="str">
        <f>CHAR(D9+96)&amp;")"</f>
        <v>c)</v>
      </c>
      <c r="F9" s="19">
        <f ca="1">C64</f>
        <v>2</v>
      </c>
      <c r="G9" s="29" t="s">
        <v>15</v>
      </c>
      <c r="M9" s="31">
        <f>M6+2</f>
        <v>4</v>
      </c>
      <c r="N9" s="32" t="str">
        <f>CHAR(M9+96)&amp;")"</f>
        <v>d)</v>
      </c>
      <c r="O9" s="19">
        <f ca="1">N64</f>
        <v>1</v>
      </c>
      <c r="P9" s="29" t="s">
        <v>15</v>
      </c>
    </row>
    <row r="10" spans="1:22" s="1" customFormat="1" ht="15.5" x14ac:dyDescent="0.35">
      <c r="A10" s="7"/>
      <c r="D10" s="31"/>
      <c r="E10" s="32"/>
      <c r="F10" s="18">
        <f ca="1">C65</f>
        <v>1</v>
      </c>
      <c r="G10" s="30"/>
      <c r="M10" s="31"/>
      <c r="N10" s="32"/>
      <c r="O10" s="18">
        <f ca="1">N65</f>
        <v>2</v>
      </c>
      <c r="P10" s="30"/>
    </row>
    <row r="11" spans="1:22" s="1" customFormat="1" ht="4.5" customHeight="1" x14ac:dyDescent="0.35">
      <c r="A11" s="7"/>
      <c r="D11" s="12"/>
      <c r="J11" s="6"/>
      <c r="K11" s="6"/>
      <c r="N11" s="12"/>
    </row>
    <row r="12" spans="1:22" s="1" customFormat="1" ht="15.5" x14ac:dyDescent="0.35">
      <c r="A12" s="5" t="s">
        <v>19</v>
      </c>
      <c r="D12" s="12"/>
      <c r="J12" s="6"/>
      <c r="K12" s="6"/>
      <c r="N12" s="12"/>
    </row>
    <row r="13" spans="1:22" s="1" customFormat="1" ht="15.5" x14ac:dyDescent="0.35">
      <c r="B13" s="1" t="s">
        <v>12</v>
      </c>
      <c r="D13" s="12"/>
      <c r="J13" s="6"/>
      <c r="K13" s="6"/>
      <c r="N13" s="12"/>
    </row>
    <row r="14" spans="1:22" s="1" customFormat="1" ht="9" customHeight="1" x14ac:dyDescent="0.35">
      <c r="J14" s="6"/>
      <c r="K14" s="6"/>
    </row>
    <row r="15" spans="1:22" s="1" customFormat="1" ht="15.5" x14ac:dyDescent="0.35">
      <c r="A15" s="7"/>
      <c r="D15" s="12">
        <v>1</v>
      </c>
      <c r="E15" s="21" t="str">
        <f>CHAR(D15+96)&amp;")"</f>
        <v>a)</v>
      </c>
      <c r="F15" s="1" t="str">
        <f ca="1">C71</f>
        <v>213,6°</v>
      </c>
      <c r="J15" s="6"/>
      <c r="K15" s="6"/>
      <c r="M15" s="12">
        <v>2</v>
      </c>
      <c r="N15" s="21" t="str">
        <f>CHAR(M15+96)&amp;")"</f>
        <v>b)</v>
      </c>
      <c r="O15" s="1" t="str">
        <f ca="1">N71</f>
        <v>190,6°</v>
      </c>
    </row>
    <row r="16" spans="1:22" s="1" customFormat="1" ht="7.5" customHeight="1" x14ac:dyDescent="0.35">
      <c r="A16" s="7"/>
      <c r="D16" s="12"/>
      <c r="E16" s="21"/>
      <c r="J16" s="6"/>
      <c r="K16" s="6"/>
      <c r="N16" s="12"/>
    </row>
    <row r="17" spans="1:15" s="1" customFormat="1" ht="15.5" x14ac:dyDescent="0.35">
      <c r="A17" s="7"/>
      <c r="D17" s="12">
        <f>D15+2</f>
        <v>3</v>
      </c>
      <c r="E17" s="21" t="str">
        <f>CHAR(D17+96)&amp;")"</f>
        <v>c)</v>
      </c>
      <c r="F17" s="1" t="str">
        <f ca="1">C73</f>
        <v>290,1°</v>
      </c>
      <c r="J17" s="6"/>
      <c r="K17" s="6"/>
      <c r="M17" s="12">
        <f>M15+2</f>
        <v>4</v>
      </c>
      <c r="N17" s="21" t="str">
        <f>CHAR(M17+96)&amp;")"</f>
        <v>d)</v>
      </c>
      <c r="O17" s="1" t="str">
        <f ca="1">N73</f>
        <v>151,1°</v>
      </c>
    </row>
    <row r="18" spans="1:15" s="1" customFormat="1" ht="7.5" customHeight="1" x14ac:dyDescent="0.35">
      <c r="A18" s="7"/>
      <c r="D18" s="12"/>
      <c r="E18" s="21"/>
      <c r="J18" s="6"/>
      <c r="K18" s="6"/>
      <c r="N18" s="12"/>
    </row>
    <row r="19" spans="1:15" s="1" customFormat="1" ht="15.5" x14ac:dyDescent="0.35">
      <c r="A19" s="7"/>
      <c r="D19" s="12">
        <f>D17+2</f>
        <v>5</v>
      </c>
      <c r="E19" s="21" t="str">
        <f>CHAR(D19+96)&amp;")"</f>
        <v>e)</v>
      </c>
      <c r="F19" s="1" t="str">
        <f ca="1">C75</f>
        <v>87,7°</v>
      </c>
      <c r="J19" s="6"/>
      <c r="K19" s="6"/>
      <c r="M19" s="12">
        <f>M17+2</f>
        <v>6</v>
      </c>
      <c r="N19" s="21" t="str">
        <f>CHAR(M19+96)&amp;")"</f>
        <v>f)</v>
      </c>
      <c r="O19" s="1" t="str">
        <f ca="1">N75</f>
        <v>307,8°</v>
      </c>
    </row>
    <row r="20" spans="1:15" s="1" customFormat="1" ht="4.5" customHeight="1" x14ac:dyDescent="0.35">
      <c r="A20" s="7"/>
      <c r="D20" s="12"/>
      <c r="J20" s="6"/>
      <c r="K20" s="6"/>
      <c r="N20" s="12"/>
    </row>
    <row r="21" spans="1:15" s="1" customFormat="1" ht="15.5" x14ac:dyDescent="0.35">
      <c r="A21" s="5" t="s">
        <v>21</v>
      </c>
      <c r="D21" s="12"/>
      <c r="J21" s="6"/>
      <c r="K21" s="6"/>
      <c r="N21" s="12"/>
    </row>
    <row r="22" spans="1:15" s="1" customFormat="1" ht="15.5" x14ac:dyDescent="0.35">
      <c r="A22" s="7"/>
      <c r="B22" s="1" t="s">
        <v>25</v>
      </c>
      <c r="D22" s="12"/>
      <c r="J22" s="6"/>
      <c r="K22" s="6"/>
      <c r="N22" s="12"/>
    </row>
    <row r="23" spans="1:15" s="1" customFormat="1" ht="9" customHeight="1" x14ac:dyDescent="0.35">
      <c r="J23" s="6"/>
      <c r="K23" s="6"/>
    </row>
    <row r="24" spans="1:15" s="1" customFormat="1" ht="15.5" x14ac:dyDescent="0.35">
      <c r="A24" s="7"/>
      <c r="D24" s="12">
        <v>1</v>
      </c>
      <c r="E24" s="21" t="str">
        <f>CHAR(D24+96)&amp;")"</f>
        <v>a)</v>
      </c>
      <c r="F24" s="1" t="str">
        <f ca="1">C79</f>
        <v>sin(α) = 0,18</v>
      </c>
      <c r="J24" s="6"/>
      <c r="K24" s="6"/>
      <c r="M24" s="12">
        <v>2</v>
      </c>
      <c r="N24" s="21" t="str">
        <f>CHAR(M24+96)&amp;")"</f>
        <v>b)</v>
      </c>
      <c r="O24" s="1" t="str">
        <f ca="1">C81</f>
        <v>sin(α) = 0</v>
      </c>
    </row>
    <row r="25" spans="1:15" s="1" customFormat="1" ht="7" customHeight="1" x14ac:dyDescent="0.35">
      <c r="D25" s="12"/>
      <c r="J25" s="6"/>
      <c r="K25" s="6"/>
      <c r="N25" s="12"/>
    </row>
    <row r="26" spans="1:15" s="1" customFormat="1" ht="15.5" x14ac:dyDescent="0.35">
      <c r="A26" s="7"/>
      <c r="D26" s="12">
        <f>D24+2</f>
        <v>3</v>
      </c>
      <c r="E26" s="21" t="str">
        <f>CHAR(D26+96)&amp;")"</f>
        <v>c)</v>
      </c>
      <c r="F26" s="1" t="str">
        <f ca="1">C83</f>
        <v>sin(α) = 0,25</v>
      </c>
      <c r="J26" s="6"/>
      <c r="K26" s="6"/>
      <c r="M26" s="12">
        <f>M24+2</f>
        <v>4</v>
      </c>
      <c r="N26" s="21" t="str">
        <f>CHAR(M26+96)&amp;")"</f>
        <v>d)</v>
      </c>
      <c r="O26" s="1" t="str">
        <f ca="1">C85</f>
        <v>sin(α) = 0,55</v>
      </c>
    </row>
    <row r="27" spans="1:15" s="1" customFormat="1" ht="4.5" customHeight="1" x14ac:dyDescent="0.35">
      <c r="A27" s="7"/>
      <c r="D27" s="12"/>
      <c r="J27" s="6"/>
      <c r="K27" s="6"/>
      <c r="N27" s="12"/>
    </row>
    <row r="28" spans="1:15" s="1" customFormat="1" ht="15.5" x14ac:dyDescent="0.35">
      <c r="A28" s="5" t="s">
        <v>24</v>
      </c>
      <c r="D28" s="12"/>
      <c r="J28" s="6"/>
      <c r="K28" s="6"/>
      <c r="N28" s="12"/>
    </row>
    <row r="29" spans="1:15" s="1" customFormat="1" ht="15.5" x14ac:dyDescent="0.35">
      <c r="A29" s="7"/>
      <c r="B29" s="1" t="s">
        <v>22</v>
      </c>
      <c r="D29" s="12"/>
      <c r="J29" s="6"/>
      <c r="K29" s="6"/>
      <c r="N29" s="12"/>
    </row>
    <row r="30" spans="1:15" s="1" customFormat="1" ht="9" customHeight="1" x14ac:dyDescent="0.35">
      <c r="J30" s="6"/>
      <c r="K30" s="6"/>
    </row>
    <row r="31" spans="1:15" s="1" customFormat="1" ht="15.5" x14ac:dyDescent="0.35">
      <c r="A31" s="7"/>
      <c r="D31" s="12">
        <v>1</v>
      </c>
      <c r="E31" s="21" t="str">
        <f>CHAR(D31+96)&amp;")"</f>
        <v>a)</v>
      </c>
      <c r="F31" s="1" t="str">
        <f ca="1">C89</f>
        <v>sin(x) = 0,09</v>
      </c>
      <c r="J31" s="6"/>
      <c r="K31" s="6"/>
      <c r="M31" s="12">
        <v>2</v>
      </c>
      <c r="N31" s="21" t="str">
        <f>CHAR(M31+96)&amp;")"</f>
        <v>b)</v>
      </c>
      <c r="O31" s="1" t="str">
        <f ca="1">C91</f>
        <v>sin(x) = -0,54</v>
      </c>
    </row>
    <row r="32" spans="1:15" s="1" customFormat="1" ht="7" customHeight="1" x14ac:dyDescent="0.35">
      <c r="D32" s="12"/>
      <c r="J32" s="6"/>
      <c r="K32" s="6"/>
      <c r="N32" s="12"/>
    </row>
    <row r="33" spans="1:19" s="1" customFormat="1" ht="15.5" x14ac:dyDescent="0.35">
      <c r="A33" s="7"/>
      <c r="D33" s="12">
        <f>D31+2</f>
        <v>3</v>
      </c>
      <c r="E33" s="21" t="str">
        <f>CHAR(D33+96)&amp;")"</f>
        <v>c)</v>
      </c>
      <c r="F33" s="1" t="str">
        <f ca="1">C93</f>
        <v>sin(x) = 0,97</v>
      </c>
      <c r="J33" s="6"/>
      <c r="K33" s="6"/>
      <c r="M33" s="12">
        <f>M31+2</f>
        <v>4</v>
      </c>
      <c r="N33" s="21" t="str">
        <f>CHAR(M33+96)&amp;")"</f>
        <v>d)</v>
      </c>
      <c r="O33" s="1" t="str">
        <f ca="1">C95</f>
        <v>sin(x) = 0,6</v>
      </c>
    </row>
    <row r="34" spans="1:19" s="1" customFormat="1" ht="4.5" customHeight="1" x14ac:dyDescent="0.35">
      <c r="A34" s="7"/>
      <c r="D34" s="12"/>
      <c r="J34" s="6"/>
      <c r="K34" s="6"/>
      <c r="N34" s="12"/>
    </row>
    <row r="35" spans="1:19" s="1" customFormat="1" ht="15.5" x14ac:dyDescent="0.35">
      <c r="A35" s="5" t="s">
        <v>29</v>
      </c>
      <c r="D35" s="12"/>
      <c r="J35" s="6"/>
      <c r="K35" s="6"/>
      <c r="N35" s="12"/>
    </row>
    <row r="36" spans="1:19" s="1" customFormat="1" ht="15.5" x14ac:dyDescent="0.35">
      <c r="A36" s="7"/>
      <c r="B36" s="1" t="s">
        <v>25</v>
      </c>
      <c r="D36" s="12"/>
      <c r="J36" s="6"/>
      <c r="K36" s="6"/>
      <c r="N36" s="12"/>
    </row>
    <row r="37" spans="1:19" s="1" customFormat="1" ht="9" customHeight="1" x14ac:dyDescent="0.35">
      <c r="J37" s="6"/>
      <c r="K37" s="6"/>
    </row>
    <row r="38" spans="1:19" s="1" customFormat="1" ht="15.5" x14ac:dyDescent="0.35">
      <c r="A38" s="7"/>
      <c r="D38" s="12">
        <v>1</v>
      </c>
      <c r="E38" s="21" t="str">
        <f>CHAR(D38+96)&amp;")"</f>
        <v>a)</v>
      </c>
      <c r="F38" s="1" t="str">
        <f ca="1">C99</f>
        <v>cos(α) = -1</v>
      </c>
      <c r="J38" s="6"/>
      <c r="K38" s="6"/>
      <c r="M38" s="12">
        <v>2</v>
      </c>
      <c r="N38" s="21" t="str">
        <f>CHAR(M38+96)&amp;")"</f>
        <v>b)</v>
      </c>
      <c r="O38" s="1" t="str">
        <f ca="1">C101</f>
        <v>cos(α) = 0,34</v>
      </c>
    </row>
    <row r="39" spans="1:19" s="1" customFormat="1" ht="7" customHeight="1" x14ac:dyDescent="0.35">
      <c r="D39" s="12"/>
      <c r="J39" s="6"/>
      <c r="K39" s="6"/>
      <c r="N39" s="12"/>
    </row>
    <row r="40" spans="1:19" s="1" customFormat="1" ht="15.5" x14ac:dyDescent="0.35">
      <c r="A40" s="7"/>
      <c r="D40" s="12">
        <f>D38+2</f>
        <v>3</v>
      </c>
      <c r="E40" s="21" t="str">
        <f>CHAR(D40+96)&amp;")"</f>
        <v>c)</v>
      </c>
      <c r="F40" s="1" t="str">
        <f ca="1">C103</f>
        <v>cos(α) = -0,01</v>
      </c>
      <c r="J40" s="6"/>
      <c r="K40" s="6"/>
      <c r="M40" s="12">
        <f>M38+2</f>
        <v>4</v>
      </c>
      <c r="N40" s="21" t="str">
        <f>CHAR(M40+96)&amp;")"</f>
        <v>d)</v>
      </c>
      <c r="O40" s="1" t="str">
        <f ca="1">C105</f>
        <v>cos(α) = -0,12</v>
      </c>
    </row>
    <row r="41" spans="1:19" s="1" customFormat="1" ht="4.5" customHeight="1" x14ac:dyDescent="0.35">
      <c r="A41" s="7"/>
      <c r="D41" s="12"/>
      <c r="J41" s="6"/>
      <c r="K41" s="6"/>
      <c r="N41" s="12"/>
    </row>
    <row r="42" spans="1:19" s="1" customFormat="1" ht="15.5" x14ac:dyDescent="0.35">
      <c r="A42" s="5" t="s">
        <v>30</v>
      </c>
      <c r="D42" s="12"/>
      <c r="J42" s="6"/>
      <c r="K42" s="6"/>
      <c r="N42" s="12"/>
    </row>
    <row r="43" spans="1:19" s="1" customFormat="1" ht="15.5" x14ac:dyDescent="0.35">
      <c r="A43" s="7"/>
      <c r="B43" s="1" t="s">
        <v>22</v>
      </c>
      <c r="D43" s="12"/>
      <c r="J43" s="6"/>
      <c r="K43" s="6"/>
      <c r="N43" s="12"/>
      <c r="R43" s="10"/>
      <c r="S43" s="10"/>
    </row>
    <row r="44" spans="1:19" s="1" customFormat="1" ht="9" customHeight="1" x14ac:dyDescent="0.35">
      <c r="J44" s="6"/>
      <c r="K44" s="6"/>
    </row>
    <row r="45" spans="1:19" s="1" customFormat="1" ht="15.5" x14ac:dyDescent="0.35">
      <c r="A45" s="7"/>
      <c r="D45" s="12">
        <v>1</v>
      </c>
      <c r="E45" s="21" t="str">
        <f>CHAR(D45+96)&amp;")"</f>
        <v>a)</v>
      </c>
      <c r="F45" s="1" t="str">
        <f ca="1">C109</f>
        <v>cos(α) = 0,92</v>
      </c>
      <c r="J45" s="6"/>
      <c r="K45" s="6"/>
      <c r="M45" s="12">
        <v>2</v>
      </c>
      <c r="N45" s="21" t="str">
        <f>CHAR(M45+96)&amp;")"</f>
        <v>b)</v>
      </c>
      <c r="O45" s="1" t="str">
        <f ca="1">C111</f>
        <v>cos(α) = -0,44</v>
      </c>
      <c r="R45" s="10"/>
      <c r="S45" s="10"/>
    </row>
    <row r="46" spans="1:19" s="1" customFormat="1" ht="7" customHeight="1" x14ac:dyDescent="0.35">
      <c r="D46" s="12"/>
      <c r="J46" s="6"/>
      <c r="K46" s="6"/>
      <c r="N46" s="12"/>
    </row>
    <row r="47" spans="1:19" s="1" customFormat="1" ht="15.5" x14ac:dyDescent="0.35">
      <c r="A47" s="7"/>
      <c r="D47" s="12">
        <f>D45+2</f>
        <v>3</v>
      </c>
      <c r="E47" s="21" t="str">
        <f>CHAR(D47+96)&amp;")"</f>
        <v>c)</v>
      </c>
      <c r="F47" s="1" t="str">
        <f ca="1">C113</f>
        <v>cos(α) = 0,56</v>
      </c>
      <c r="J47" s="6"/>
      <c r="K47" s="6"/>
      <c r="M47" s="12">
        <f>M45+2</f>
        <v>4</v>
      </c>
      <c r="N47" s="21" t="str">
        <f>CHAR(M47+96)&amp;")"</f>
        <v>d)</v>
      </c>
      <c r="O47" s="1" t="str">
        <f ca="1">C115</f>
        <v>cos(α) = -0,17</v>
      </c>
      <c r="R47" s="10"/>
      <c r="S47" s="10"/>
    </row>
    <row r="48" spans="1:19" s="1" customFormat="1" ht="15.5" x14ac:dyDescent="0.35">
      <c r="A48" s="37"/>
      <c r="B48" s="38"/>
      <c r="C48" s="38"/>
      <c r="D48" s="39"/>
      <c r="E48" s="40"/>
      <c r="F48" s="38"/>
      <c r="G48" s="38"/>
      <c r="H48" s="38"/>
      <c r="I48" s="38"/>
      <c r="J48" s="38"/>
      <c r="K48" s="38"/>
      <c r="L48" s="38"/>
      <c r="M48" s="39"/>
      <c r="N48" s="40"/>
      <c r="O48" s="38"/>
      <c r="P48" s="38"/>
      <c r="Q48" s="38"/>
      <c r="R48" s="41"/>
      <c r="S48" s="41"/>
    </row>
    <row r="49" spans="1:19" s="1" customFormat="1" ht="15.5" x14ac:dyDescent="0.35">
      <c r="A49" s="7"/>
      <c r="D49" s="12"/>
      <c r="E49" s="21"/>
      <c r="J49" s="6"/>
      <c r="K49" s="6"/>
      <c r="M49" s="12"/>
      <c r="N49" s="21"/>
      <c r="R49" s="10"/>
      <c r="S49" s="10"/>
    </row>
    <row r="50" spans="1:19" s="1" customFormat="1" ht="15.5" x14ac:dyDescent="0.35">
      <c r="A50" s="7"/>
      <c r="B50" s="1" t="s">
        <v>34</v>
      </c>
      <c r="D50" s="12"/>
      <c r="E50" s="21"/>
      <c r="J50" s="6"/>
      <c r="K50" s="6"/>
      <c r="M50" s="12"/>
      <c r="N50" s="21"/>
      <c r="R50" s="10"/>
      <c r="S50" s="10"/>
    </row>
    <row r="51" spans="1:19" s="1" customFormat="1" ht="15.5" x14ac:dyDescent="0.35">
      <c r="A51" s="7"/>
      <c r="D51" s="12"/>
      <c r="E51" s="21"/>
      <c r="J51" s="6"/>
      <c r="K51" s="6"/>
      <c r="M51" s="12"/>
      <c r="N51" s="21"/>
      <c r="R51" s="10"/>
      <c r="S51" s="10"/>
    </row>
    <row r="52" spans="1:19" s="1" customFormat="1" ht="15.5" x14ac:dyDescent="0.35">
      <c r="A52" s="7"/>
      <c r="D52" s="12"/>
      <c r="E52" s="21"/>
      <c r="J52" s="6"/>
      <c r="K52" s="6"/>
      <c r="M52" s="12"/>
      <c r="N52" s="21"/>
      <c r="R52" s="10"/>
      <c r="S52" s="10"/>
    </row>
    <row r="53" spans="1:19" s="1" customFormat="1" ht="15.5" x14ac:dyDescent="0.35">
      <c r="A53" s="7"/>
      <c r="D53" s="12"/>
      <c r="E53" s="21"/>
      <c r="J53" s="6"/>
      <c r="K53" s="6"/>
      <c r="M53" s="12"/>
      <c r="N53" s="21"/>
      <c r="R53" s="10"/>
      <c r="S53" s="10"/>
    </row>
    <row r="54" spans="1:19" s="1" customFormat="1" ht="15.5" x14ac:dyDescent="0.35">
      <c r="A54" s="7"/>
      <c r="D54" s="12"/>
      <c r="E54" s="21"/>
      <c r="J54" s="6"/>
      <c r="K54" s="6"/>
      <c r="M54" s="12"/>
      <c r="N54" s="21"/>
      <c r="R54" s="10"/>
      <c r="S54" s="10"/>
    </row>
    <row r="55" spans="1:19" s="1" customFormat="1" ht="15.5" x14ac:dyDescent="0.35">
      <c r="A55" s="7"/>
      <c r="D55" s="12"/>
      <c r="E55" s="21"/>
      <c r="J55" s="6"/>
      <c r="K55" s="6"/>
      <c r="M55" s="12"/>
      <c r="N55" s="21"/>
      <c r="R55" s="10"/>
      <c r="S55" s="10"/>
    </row>
    <row r="56" spans="1:19" s="1" customFormat="1" ht="15.5" x14ac:dyDescent="0.35">
      <c r="A56" s="7"/>
      <c r="D56" s="12"/>
      <c r="E56" s="21"/>
      <c r="J56" s="6"/>
      <c r="K56" s="6"/>
      <c r="M56" s="12"/>
      <c r="N56" s="21"/>
      <c r="R56" s="10"/>
      <c r="S56" s="10"/>
    </row>
    <row r="57" spans="1:19" s="1" customFormat="1" ht="19.25" customHeight="1" x14ac:dyDescent="0.35">
      <c r="A57" s="34" t="s">
        <v>10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</row>
    <row r="58" spans="1:19" s="1" customFormat="1" ht="15.5" x14ac:dyDescent="0.35">
      <c r="A58" s="5" t="s">
        <v>14</v>
      </c>
      <c r="J58" s="6"/>
      <c r="K58" s="6"/>
    </row>
    <row r="59" spans="1:19" s="1" customFormat="1" ht="15.5" x14ac:dyDescent="0.35">
      <c r="A59" s="5"/>
      <c r="J59" s="6"/>
      <c r="K59" s="6"/>
    </row>
    <row r="60" spans="1:19" ht="13" x14ac:dyDescent="0.3">
      <c r="A60" s="11" t="s">
        <v>17</v>
      </c>
    </row>
    <row r="61" spans="1:19" ht="14.5" thickBot="1" x14ac:dyDescent="0.35">
      <c r="A61" s="13">
        <v>1</v>
      </c>
      <c r="B61" s="4" t="str">
        <f>CHAR(A61+96)&amp;")"</f>
        <v>a)</v>
      </c>
      <c r="C61" s="14">
        <f ca="1">F61/G61</f>
        <v>1</v>
      </c>
      <c r="D61" s="28" t="s">
        <v>13</v>
      </c>
      <c r="E61" s="28" t="str">
        <f ca="1">"= "&amp;ROUND(360/2*C61/C62,2)&amp;"°"</f>
        <v>= 30°</v>
      </c>
      <c r="F61" s="17">
        <f ca="1">RANDBETWEEN(1,2*F62)</f>
        <v>1</v>
      </c>
      <c r="G61" s="9">
        <f ca="1">GCD(F61,F62)</f>
        <v>1</v>
      </c>
      <c r="L61" s="13">
        <v>2</v>
      </c>
      <c r="M61" s="4" t="str">
        <f>CHAR(L61+96)&amp;")"</f>
        <v>b)</v>
      </c>
      <c r="N61" s="14">
        <f ca="1">Q61/R61</f>
        <v>2</v>
      </c>
      <c r="O61" s="28" t="s">
        <v>13</v>
      </c>
      <c r="P61" s="28" t="str">
        <f ca="1">"= "&amp;ROUND(360/2*N61/N62,2)&amp;"°"</f>
        <v>= 120°</v>
      </c>
      <c r="Q61" s="17">
        <f ca="1">RANDBETWEEN(1,2*Q62)</f>
        <v>2</v>
      </c>
      <c r="R61" s="9">
        <f ca="1">GCD(Q61,Q62)</f>
        <v>1</v>
      </c>
      <c r="S61" s="17">
        <f ca="1">RANDBETWEEN(1,2*S62)</f>
        <v>2</v>
      </c>
    </row>
    <row r="62" spans="1:19" ht="14" x14ac:dyDescent="0.3">
      <c r="A62" s="13">
        <f>A61</f>
        <v>1</v>
      </c>
      <c r="B62" s="4"/>
      <c r="C62" s="15">
        <f ca="1">F62/G62</f>
        <v>6</v>
      </c>
      <c r="D62" s="28"/>
      <c r="E62" s="28"/>
      <c r="F62" s="16">
        <f ca="1">RANDBETWEEN(1,8)</f>
        <v>6</v>
      </c>
      <c r="G62" s="9">
        <f ca="1">G61</f>
        <v>1</v>
      </c>
      <c r="L62" s="13">
        <f>L61</f>
        <v>2</v>
      </c>
      <c r="M62" s="4"/>
      <c r="N62" s="15">
        <f ca="1">Q62/R62</f>
        <v>3</v>
      </c>
      <c r="O62" s="28"/>
      <c r="P62" s="28"/>
      <c r="Q62" s="16">
        <f ca="1">RANDBETWEEN(1,8)</f>
        <v>3</v>
      </c>
      <c r="R62" s="9">
        <f ca="1">R61</f>
        <v>1</v>
      </c>
      <c r="S62" s="16">
        <f ca="1">RANDBETWEEN(1,6)</f>
        <v>1</v>
      </c>
    </row>
    <row r="63" spans="1:19" ht="9.5" customHeight="1" x14ac:dyDescent="0.3">
      <c r="A63" s="13">
        <f>A62</f>
        <v>1</v>
      </c>
      <c r="B63" s="4"/>
      <c r="C63" s="4"/>
      <c r="N63" s="13">
        <f ca="1">N62</f>
        <v>3</v>
      </c>
      <c r="O63" s="4"/>
      <c r="P63" s="4"/>
    </row>
    <row r="64" spans="1:19" ht="14.5" thickBot="1" x14ac:dyDescent="0.35">
      <c r="A64" s="13">
        <f>A61+2</f>
        <v>3</v>
      </c>
      <c r="B64" s="4" t="str">
        <f>CHAR(A64+96)&amp;")"</f>
        <v>c)</v>
      </c>
      <c r="C64" s="14">
        <f ca="1">F64/G64</f>
        <v>2</v>
      </c>
      <c r="D64" s="28" t="s">
        <v>13</v>
      </c>
      <c r="E64" s="28" t="str">
        <f ca="1">"= "&amp;ROUND(360/2*C64/C65,2)&amp;"°"</f>
        <v>= 360°</v>
      </c>
      <c r="F64" s="17">
        <f ca="1">RANDBETWEEN(1,2*F65)</f>
        <v>4</v>
      </c>
      <c r="G64" s="9">
        <f ca="1">GCD(F64,F65)</f>
        <v>2</v>
      </c>
      <c r="L64" s="13">
        <f>L61+2</f>
        <v>4</v>
      </c>
      <c r="M64" s="4" t="str">
        <f>CHAR(L64+96)&amp;")"</f>
        <v>d)</v>
      </c>
      <c r="N64" s="14">
        <f ca="1">Q64/R64</f>
        <v>1</v>
      </c>
      <c r="O64" s="28" t="s">
        <v>13</v>
      </c>
      <c r="P64" s="28" t="str">
        <f ca="1">"= "&amp;ROUND(360/2*N64/N65,2)&amp;"°"</f>
        <v>= 90°</v>
      </c>
      <c r="Q64" s="17">
        <f ca="1">RANDBETWEEN(1,2*Q65)</f>
        <v>4</v>
      </c>
      <c r="R64" s="9">
        <f ca="1">GCD(Q64,Q65)</f>
        <v>4</v>
      </c>
      <c r="S64" s="17">
        <f ca="1">RANDBETWEEN(1,2*S65)</f>
        <v>1</v>
      </c>
    </row>
    <row r="65" spans="1:22" ht="14" x14ac:dyDescent="0.3">
      <c r="A65" s="13">
        <f>A64</f>
        <v>3</v>
      </c>
      <c r="B65" s="4"/>
      <c r="C65" s="15">
        <f ca="1">F65/G65</f>
        <v>1</v>
      </c>
      <c r="D65" s="28"/>
      <c r="E65" s="28"/>
      <c r="F65" s="16">
        <f ca="1">RANDBETWEEN(1,8)</f>
        <v>2</v>
      </c>
      <c r="G65" s="9">
        <f ca="1">G64</f>
        <v>2</v>
      </c>
      <c r="L65" s="13">
        <f>L64</f>
        <v>4</v>
      </c>
      <c r="M65" s="4"/>
      <c r="N65" s="15">
        <f ca="1">Q65/R65</f>
        <v>2</v>
      </c>
      <c r="O65" s="28"/>
      <c r="P65" s="28"/>
      <c r="Q65" s="16">
        <f ca="1">RANDBETWEEN(1,8)</f>
        <v>8</v>
      </c>
      <c r="R65" s="9">
        <f ca="1">R64</f>
        <v>4</v>
      </c>
      <c r="S65" s="16">
        <f ca="1">RANDBETWEEN(1,6)</f>
        <v>1</v>
      </c>
    </row>
    <row r="66" spans="1:22" ht="9.5" customHeight="1" x14ac:dyDescent="0.3">
      <c r="A66" s="13"/>
      <c r="B66" s="4"/>
      <c r="C66" s="4"/>
      <c r="N66" s="13"/>
      <c r="O66" s="4"/>
      <c r="P66" s="4"/>
    </row>
    <row r="67" spans="1:22" ht="14.5" thickBot="1" x14ac:dyDescent="0.35">
      <c r="A67" s="13">
        <f>A64+2</f>
        <v>5</v>
      </c>
      <c r="B67" s="4" t="str">
        <f>CHAR(A67+96)&amp;")"</f>
        <v>e)</v>
      </c>
      <c r="C67" s="14">
        <f ca="1">F67/G67</f>
        <v>1</v>
      </c>
      <c r="D67" s="28" t="s">
        <v>13</v>
      </c>
      <c r="E67" s="28" t="str">
        <f ca="1">"= "&amp;ROUND(360/2*C67/C68,2)&amp;"°"</f>
        <v>= 60°</v>
      </c>
      <c r="F67" s="17">
        <f ca="1">RANDBETWEEN(1,2*F68)</f>
        <v>1</v>
      </c>
      <c r="G67" s="9">
        <f ca="1">GCD(F67,F68)</f>
        <v>1</v>
      </c>
      <c r="L67" s="13">
        <f>L64+2</f>
        <v>6</v>
      </c>
      <c r="M67" s="4" t="str">
        <f>CHAR(L67+96)&amp;")"</f>
        <v>f)</v>
      </c>
      <c r="N67" s="14">
        <f ca="1">Q67/R67</f>
        <v>2</v>
      </c>
      <c r="O67" s="28" t="s">
        <v>13</v>
      </c>
      <c r="P67" s="28" t="str">
        <f ca="1">"= "&amp;ROUND(360/2*N67/N68,2)&amp;"°"</f>
        <v>= 360°</v>
      </c>
      <c r="Q67" s="17">
        <f ca="1">RANDBETWEEN(1,2*Q68)</f>
        <v>2</v>
      </c>
      <c r="R67" s="9">
        <f ca="1">GCD(Q67,Q68)</f>
        <v>1</v>
      </c>
    </row>
    <row r="68" spans="1:22" ht="14" x14ac:dyDescent="0.3">
      <c r="A68" s="13">
        <f>A67</f>
        <v>5</v>
      </c>
      <c r="B68" s="4"/>
      <c r="C68" s="15">
        <f ca="1">F68/G68</f>
        <v>3</v>
      </c>
      <c r="D68" s="28"/>
      <c r="E68" s="28"/>
      <c r="F68" s="16">
        <f ca="1">RANDBETWEEN(1,8)</f>
        <v>3</v>
      </c>
      <c r="G68" s="9">
        <f ca="1">G67</f>
        <v>1</v>
      </c>
      <c r="L68" s="13">
        <f>L67</f>
        <v>6</v>
      </c>
      <c r="M68" s="4"/>
      <c r="N68" s="15">
        <f ca="1">Q68/R68</f>
        <v>1</v>
      </c>
      <c r="O68" s="28"/>
      <c r="P68" s="28"/>
      <c r="Q68" s="16">
        <f ca="1">RANDBETWEEN(1,8)</f>
        <v>1</v>
      </c>
      <c r="R68" s="9">
        <f ca="1">R67</f>
        <v>1</v>
      </c>
    </row>
    <row r="69" spans="1:22" ht="14" x14ac:dyDescent="0.3">
      <c r="A69" s="13"/>
      <c r="B69" s="4"/>
      <c r="C69" s="4"/>
      <c r="N69" s="13"/>
      <c r="O69" s="4"/>
      <c r="P69" s="4"/>
    </row>
    <row r="70" spans="1:22" ht="13" x14ac:dyDescent="0.3">
      <c r="A70" s="11" t="s">
        <v>16</v>
      </c>
    </row>
    <row r="71" spans="1:22" ht="14" x14ac:dyDescent="0.3">
      <c r="A71" s="13">
        <v>1</v>
      </c>
      <c r="B71" s="4" t="str">
        <f>CHAR(A71+96)&amp;")"</f>
        <v>a)</v>
      </c>
      <c r="C71" s="20" t="str">
        <f ca="1">G71&amp;"°"</f>
        <v>213,6°</v>
      </c>
      <c r="D71" s="20" t="s">
        <v>18</v>
      </c>
      <c r="E71" s="20">
        <f ca="1">ROUND(G71/360*2*PI(),2)</f>
        <v>3.73</v>
      </c>
      <c r="F71" s="17" t="e">
        <f ca="1">RANDBETWEEN(1,2*F72)</f>
        <v>#NUM!</v>
      </c>
      <c r="G71" s="17">
        <f ca="1">RANDBETWEEN(1,3600)/10</f>
        <v>213.6</v>
      </c>
      <c r="L71" s="13">
        <v>2</v>
      </c>
      <c r="M71" s="4" t="str">
        <f>CHAR(L71+96)&amp;")"</f>
        <v>b)</v>
      </c>
      <c r="N71" s="20" t="str">
        <f ca="1">R71&amp;"°"</f>
        <v>190,6°</v>
      </c>
      <c r="O71" s="20" t="s">
        <v>18</v>
      </c>
      <c r="P71" s="20">
        <f ca="1">ROUND(R71/360*2*PI(),2)</f>
        <v>3.33</v>
      </c>
      <c r="Q71" s="17" t="e">
        <f ca="1">RANDBETWEEN(1,2*Q72)</f>
        <v>#NUM!</v>
      </c>
      <c r="R71" s="17">
        <f ca="1">RANDBETWEEN(1,3600)/10</f>
        <v>190.6</v>
      </c>
    </row>
    <row r="72" spans="1:22" ht="9.5" customHeight="1" x14ac:dyDescent="0.3">
      <c r="A72" s="13">
        <f>A71</f>
        <v>1</v>
      </c>
      <c r="B72" s="4"/>
      <c r="C72" s="4"/>
      <c r="N72" s="13"/>
      <c r="O72" s="4"/>
      <c r="P72" s="4"/>
    </row>
    <row r="73" spans="1:22" ht="14" x14ac:dyDescent="0.3">
      <c r="A73" s="13">
        <v>3</v>
      </c>
      <c r="B73" s="4" t="str">
        <f>CHAR(A73+96)&amp;")"</f>
        <v>c)</v>
      </c>
      <c r="C73" s="20" t="str">
        <f ca="1">G73&amp;"°"</f>
        <v>290,1°</v>
      </c>
      <c r="D73" s="20" t="s">
        <v>18</v>
      </c>
      <c r="E73" s="20">
        <f ca="1">ROUND(G73/360*2*PI(),2)</f>
        <v>5.0599999999999996</v>
      </c>
      <c r="F73" s="17" t="e">
        <f ca="1">RANDBETWEEN(1,2*F74)</f>
        <v>#NUM!</v>
      </c>
      <c r="G73" s="17">
        <f ca="1">RANDBETWEEN(1,3600)/10</f>
        <v>290.10000000000002</v>
      </c>
      <c r="L73" s="13">
        <v>4</v>
      </c>
      <c r="M73" s="4" t="str">
        <f>CHAR(L73+96)&amp;")"</f>
        <v>d)</v>
      </c>
      <c r="N73" s="20" t="str">
        <f ca="1">R73&amp;"°"</f>
        <v>151,1°</v>
      </c>
      <c r="O73" s="20" t="s">
        <v>18</v>
      </c>
      <c r="P73" s="20">
        <f ca="1">ROUND(R73/360*2*PI(),2)</f>
        <v>2.64</v>
      </c>
      <c r="Q73" s="17" t="e">
        <f ca="1">RANDBETWEEN(1,2*Q74)</f>
        <v>#NUM!</v>
      </c>
      <c r="R73" s="17">
        <f ca="1">RANDBETWEEN(1,3600)/10</f>
        <v>151.1</v>
      </c>
    </row>
    <row r="74" spans="1:22" ht="9.5" customHeight="1" x14ac:dyDescent="0.3">
      <c r="A74" s="13"/>
      <c r="B74" s="4"/>
      <c r="C74" s="4"/>
      <c r="N74" s="13"/>
      <c r="O74" s="4"/>
      <c r="P74" s="4"/>
    </row>
    <row r="75" spans="1:22" ht="14" x14ac:dyDescent="0.3">
      <c r="A75" s="13">
        <v>5</v>
      </c>
      <c r="B75" s="4" t="str">
        <f>CHAR(A75+96)&amp;")"</f>
        <v>e)</v>
      </c>
      <c r="C75" s="20" t="str">
        <f ca="1">G75&amp;"°"</f>
        <v>87,7°</v>
      </c>
      <c r="D75" s="20" t="s">
        <v>18</v>
      </c>
      <c r="E75" s="20">
        <f ca="1">ROUND(G75/360*2*PI(),2)</f>
        <v>1.53</v>
      </c>
      <c r="F75" s="17" t="e">
        <f ca="1">RANDBETWEEN(1,2*F76)</f>
        <v>#NUM!</v>
      </c>
      <c r="G75" s="17">
        <f ca="1">RANDBETWEEN(1,3600)/10</f>
        <v>87.7</v>
      </c>
      <c r="L75" s="13">
        <v>6</v>
      </c>
      <c r="M75" s="4" t="str">
        <f>CHAR(L75+96)&amp;")"</f>
        <v>f)</v>
      </c>
      <c r="N75" s="20" t="str">
        <f ca="1">R75&amp;"°"</f>
        <v>307,8°</v>
      </c>
      <c r="O75" s="20" t="s">
        <v>18</v>
      </c>
      <c r="P75" s="20">
        <f ca="1">ROUND(R75/360*2*PI(),2)</f>
        <v>5.37</v>
      </c>
      <c r="Q75" s="17" t="e">
        <f ca="1">RANDBETWEEN(1,2*Q76)</f>
        <v>#NUM!</v>
      </c>
      <c r="R75" s="17">
        <f ca="1">RANDBETWEEN(1,3600)/10</f>
        <v>307.8</v>
      </c>
    </row>
    <row r="76" spans="1:22" ht="14" x14ac:dyDescent="0.3">
      <c r="A76" s="13"/>
      <c r="B76" s="4"/>
      <c r="C76" s="4"/>
      <c r="N76" s="13"/>
      <c r="O76" s="4"/>
      <c r="P76" s="4"/>
    </row>
    <row r="77" spans="1:22" ht="14" x14ac:dyDescent="0.3">
      <c r="A77" s="11" t="s">
        <v>23</v>
      </c>
      <c r="B77" s="4"/>
      <c r="C77" s="4"/>
      <c r="D77" s="22"/>
      <c r="N77" s="13"/>
      <c r="O77" s="4"/>
      <c r="P77" s="4"/>
    </row>
    <row r="78" spans="1:22" ht="9.5" customHeight="1" x14ac:dyDescent="0.3">
      <c r="A78" s="13"/>
      <c r="B78" s="4"/>
      <c r="C78" s="4"/>
      <c r="N78" s="13"/>
      <c r="O78" s="4"/>
      <c r="P78" s="4"/>
    </row>
    <row r="79" spans="1:22" ht="14.5" x14ac:dyDescent="0.35">
      <c r="A79" s="13">
        <v>1</v>
      </c>
      <c r="B79" s="4" t="str">
        <f>CHAR(A79+96)&amp;")"</f>
        <v>a)</v>
      </c>
      <c r="C79" s="23" t="str">
        <f ca="1">"sin(α) = "&amp;F79</f>
        <v>sin(α) = 0,18</v>
      </c>
      <c r="D79" s="24"/>
      <c r="E79" s="4"/>
      <c r="F79" s="26">
        <f ca="1">RANDBETWEEN(-100,100)/100</f>
        <v>0.18</v>
      </c>
      <c r="G79" s="4"/>
      <c r="H79" s="4"/>
      <c r="I79" s="25" t="s">
        <v>27</v>
      </c>
      <c r="J79" s="4" t="str">
        <f ca="1">MIN(U79,V79)&amp;"°"</f>
        <v>10,37°</v>
      </c>
      <c r="K79" s="4"/>
      <c r="L79" s="4"/>
      <c r="M79" s="4" t="str">
        <f ca="1">IF(U79&lt;&gt;V79,"und","")</f>
        <v>und</v>
      </c>
      <c r="N79" s="25"/>
      <c r="O79" s="25" t="str">
        <f ca="1">IF(U79&lt;&gt;V79,"α2 = ","")</f>
        <v xml:space="preserve">α2 = </v>
      </c>
      <c r="P79" s="4" t="str">
        <f ca="1">IF(U79&lt;&gt;V79,IF(U79&lt;180,"180°- α1 = ","540°- α1 = ")&amp;MAX(U79,V79)&amp;"°","")</f>
        <v>180°- α1 = 169,63°</v>
      </c>
      <c r="T79" s="26">
        <f ca="1">ASIN(F79)/2/PI()*360</f>
        <v>10.36975980547742</v>
      </c>
      <c r="U79" s="26">
        <f ca="1">IF(T79&lt;0,ROUND(T79+360,2),ROUND(T79,2))</f>
        <v>10.37</v>
      </c>
      <c r="V79" s="27">
        <f ca="1">IF(U79&lt;180,ROUND(180-U79,2),ROUND(540-U79,2))</f>
        <v>169.63</v>
      </c>
    </row>
    <row r="80" spans="1:22" ht="9.5" customHeight="1" x14ac:dyDescent="0.3">
      <c r="A80" s="13"/>
      <c r="B80" s="4"/>
      <c r="C80" s="4"/>
      <c r="N80" s="13"/>
      <c r="O80" s="4"/>
      <c r="P80" s="4"/>
    </row>
    <row r="81" spans="1:22" ht="14.5" x14ac:dyDescent="0.35">
      <c r="A81" s="13">
        <f>A79+1</f>
        <v>2</v>
      </c>
      <c r="B81" s="4" t="str">
        <f>CHAR(A81+96)&amp;")"</f>
        <v>b)</v>
      </c>
      <c r="C81" s="23" t="str">
        <f ca="1">"sin(α) = "&amp;F81</f>
        <v>sin(α) = 0</v>
      </c>
      <c r="D81" s="24"/>
      <c r="E81" s="4"/>
      <c r="F81" s="26">
        <f ca="1">RANDBETWEEN(-100,100)/100</f>
        <v>0</v>
      </c>
      <c r="G81" s="4"/>
      <c r="H81" s="4"/>
      <c r="I81" s="25" t="s">
        <v>27</v>
      </c>
      <c r="J81" s="4" t="str">
        <f ca="1">MIN(U81,V81)&amp;"°"</f>
        <v>0°</v>
      </c>
      <c r="K81" s="4"/>
      <c r="L81" s="4"/>
      <c r="M81" s="4" t="str">
        <f ca="1">IF(U81&lt;&gt;V81,"und","")</f>
        <v>und</v>
      </c>
      <c r="N81" s="25"/>
      <c r="O81" s="25" t="str">
        <f ca="1">IF(U81&lt;&gt;V81,"α2 = ","")</f>
        <v xml:space="preserve">α2 = </v>
      </c>
      <c r="P81" s="4" t="str">
        <f ca="1">IF(U81&lt;&gt;V81,IF(U81&lt;180,"180°- α1 = ","540°- α1 = ")&amp;MAX(U81,V81)&amp;"°","")</f>
        <v>180°- α1 = 180°</v>
      </c>
      <c r="T81" s="26">
        <f ca="1">ASIN(F81)/2/PI()*360</f>
        <v>0</v>
      </c>
      <c r="U81" s="26">
        <f ca="1">IF(T81&lt;0,ROUND(T81+360,2),ROUND(T81,2))</f>
        <v>0</v>
      </c>
      <c r="V81" s="27">
        <f ca="1">IF(U81&lt;180,ROUND(180-U81,2),ROUND(540-U81,2))</f>
        <v>180</v>
      </c>
    </row>
    <row r="82" spans="1:22" ht="9.5" customHeight="1" x14ac:dyDescent="0.3">
      <c r="A82" s="13"/>
      <c r="B82" s="4"/>
      <c r="C82" s="4"/>
      <c r="N82" s="13"/>
      <c r="O82" s="4"/>
      <c r="P82" s="4"/>
    </row>
    <row r="83" spans="1:22" ht="14.5" x14ac:dyDescent="0.35">
      <c r="A83" s="13">
        <f>A81+1</f>
        <v>3</v>
      </c>
      <c r="B83" s="4" t="str">
        <f>CHAR(A83+96)&amp;")"</f>
        <v>c)</v>
      </c>
      <c r="C83" s="23" t="str">
        <f ca="1">"sin(α) = "&amp;F83</f>
        <v>sin(α) = 0,25</v>
      </c>
      <c r="D83" s="24"/>
      <c r="E83" s="4"/>
      <c r="F83" s="26">
        <f ca="1">RANDBETWEEN(-100,100)/100</f>
        <v>0.25</v>
      </c>
      <c r="G83" s="4"/>
      <c r="H83" s="4"/>
      <c r="I83" s="25" t="s">
        <v>27</v>
      </c>
      <c r="J83" s="4" t="str">
        <f ca="1">MIN(U83,V83)&amp;"°"</f>
        <v>14,48°</v>
      </c>
      <c r="K83" s="4"/>
      <c r="L83" s="4"/>
      <c r="M83" s="4" t="str">
        <f ca="1">IF(U83&lt;&gt;V83,"und","")</f>
        <v>und</v>
      </c>
      <c r="N83" s="25"/>
      <c r="O83" s="25" t="str">
        <f ca="1">IF(U83&lt;&gt;V83,"α2 = ","")</f>
        <v xml:space="preserve">α2 = </v>
      </c>
      <c r="P83" s="4" t="str">
        <f ca="1">IF(U83&lt;&gt;V83,IF(U83&lt;180,"180°- α1 = ","540°- α1 = ")&amp;MAX(U83,V83)&amp;"°","")</f>
        <v>180°- α1 = 165,52°</v>
      </c>
      <c r="T83" s="26">
        <f ca="1">ASIN(F83)/2/PI()*360</f>
        <v>14.477512185929923</v>
      </c>
      <c r="U83" s="26">
        <f ca="1">IF(T83&lt;0,ROUND(T83+360,2),ROUND(T83,2))</f>
        <v>14.48</v>
      </c>
      <c r="V83" s="27">
        <f ca="1">IF(U83&lt;180,ROUND(180-U83,2),ROUND(540-U83,2))</f>
        <v>165.52</v>
      </c>
    </row>
    <row r="84" spans="1:22" ht="9.5" customHeight="1" x14ac:dyDescent="0.3">
      <c r="A84" s="13"/>
      <c r="B84" s="4"/>
      <c r="C84" s="4"/>
      <c r="N84" s="13"/>
      <c r="O84" s="4"/>
      <c r="P84" s="4"/>
    </row>
    <row r="85" spans="1:22" ht="14.5" x14ac:dyDescent="0.35">
      <c r="A85" s="13">
        <f>A83+1</f>
        <v>4</v>
      </c>
      <c r="B85" s="4" t="str">
        <f>CHAR(A85+96)&amp;")"</f>
        <v>d)</v>
      </c>
      <c r="C85" s="23" t="str">
        <f ca="1">"sin(α) = "&amp;F85</f>
        <v>sin(α) = 0,55</v>
      </c>
      <c r="D85" s="24"/>
      <c r="E85" s="4"/>
      <c r="F85" s="26">
        <f ca="1">RANDBETWEEN(-100,100)/100</f>
        <v>0.55000000000000004</v>
      </c>
      <c r="G85" s="4"/>
      <c r="H85" s="4"/>
      <c r="I85" s="25" t="s">
        <v>27</v>
      </c>
      <c r="J85" s="4" t="str">
        <f ca="1">MIN(U85,V85)&amp;"°"</f>
        <v>33,37°</v>
      </c>
      <c r="K85" s="4"/>
      <c r="L85" s="4"/>
      <c r="M85" s="4" t="str">
        <f ca="1">IF(U85&lt;&gt;V85,"und","")</f>
        <v>und</v>
      </c>
      <c r="N85" s="25"/>
      <c r="O85" s="25" t="str">
        <f ca="1">IF(U85&lt;&gt;V85,"α2 = ","")</f>
        <v xml:space="preserve">α2 = </v>
      </c>
      <c r="P85" s="4" t="str">
        <f ca="1">IF(U85&lt;&gt;V85,IF(U85&lt;180,"180°- α1 = ","540°- α1 = ")&amp;MAX(U85,V85)&amp;"°","")</f>
        <v>180°- α1 = 146,63°</v>
      </c>
      <c r="T85" s="26">
        <f ca="1">ASIN(F85)/2/PI()*360</f>
        <v>33.367012969231752</v>
      </c>
      <c r="U85" s="26">
        <f ca="1">IF(T85&lt;0,ROUND(T85+360,2),ROUND(T85,2))</f>
        <v>33.369999999999997</v>
      </c>
      <c r="V85" s="27">
        <f ca="1">IF(U85&lt;180,ROUND(180-U85,2),ROUND(540-U85,2))</f>
        <v>146.63</v>
      </c>
    </row>
    <row r="86" spans="1:22" ht="14" x14ac:dyDescent="0.3">
      <c r="A86" s="13"/>
      <c r="B86" s="4"/>
      <c r="C86" s="4"/>
      <c r="N86" s="13"/>
      <c r="O86" s="4"/>
      <c r="P86" s="4"/>
    </row>
    <row r="87" spans="1:22" ht="14" x14ac:dyDescent="0.3">
      <c r="A87" s="11" t="s">
        <v>26</v>
      </c>
      <c r="B87" s="4"/>
      <c r="C87" s="4"/>
      <c r="N87" s="13"/>
      <c r="O87" s="4"/>
      <c r="P87" s="4"/>
    </row>
    <row r="88" spans="1:22" ht="9.5" customHeight="1" x14ac:dyDescent="0.3">
      <c r="A88" s="13"/>
      <c r="B88" s="4"/>
      <c r="C88" s="4"/>
      <c r="N88" s="13"/>
      <c r="O88" s="4"/>
      <c r="P88" s="4"/>
    </row>
    <row r="89" spans="1:22" s="4" customFormat="1" ht="14.5" x14ac:dyDescent="0.35">
      <c r="A89" s="13">
        <v>1</v>
      </c>
      <c r="B89" s="4" t="str">
        <f>CHAR(A89+96)&amp;")"</f>
        <v>a)</v>
      </c>
      <c r="C89" s="23" t="str">
        <f ca="1">"sin(x) = "&amp;F89</f>
        <v>sin(x) = 0,09</v>
      </c>
      <c r="D89" s="24"/>
      <c r="F89" s="26">
        <f ca="1">RANDBETWEEN(-100,100)/100</f>
        <v>0.09</v>
      </c>
      <c r="I89" s="25" t="s">
        <v>28</v>
      </c>
      <c r="J89" s="4">
        <f ca="1">MIN(U89,V89)</f>
        <v>0.09</v>
      </c>
      <c r="M89" s="4" t="str">
        <f ca="1">IF(U89&lt;&gt;V89,"und","")</f>
        <v>und</v>
      </c>
      <c r="N89" s="25"/>
      <c r="O89" s="25" t="str">
        <f ca="1">IF(U89&lt;&gt;V89,"x2 = ","")</f>
        <v xml:space="preserve">x2 = </v>
      </c>
      <c r="P89" s="4" t="str">
        <f ca="1">IF(U89&lt;&gt;V89,IF(U89&lt;PI(),"π - x = ","3π - x1 = ")&amp;MAX(U89,V89),"")</f>
        <v>π - x = 3,052</v>
      </c>
      <c r="T89" s="26">
        <f ca="1">ASIN(F89)</f>
        <v>9.0121945014595264E-2</v>
      </c>
      <c r="U89" s="26">
        <f ca="1">IF(T89&lt;0,ROUND(T89+2*PI(),3),ROUND(T89,3))</f>
        <v>0.09</v>
      </c>
      <c r="V89" s="27">
        <f ca="1">IF(U89&lt;PI(),ROUND(PI()-U89,3),ROUND(3*PI()-U89,3))</f>
        <v>3.052</v>
      </c>
    </row>
    <row r="90" spans="1:22" ht="9.5" customHeight="1" x14ac:dyDescent="0.3">
      <c r="A90" s="13"/>
      <c r="B90" s="4"/>
      <c r="C90" s="4"/>
      <c r="N90" s="13"/>
      <c r="O90" s="4"/>
      <c r="P90" s="4"/>
    </row>
    <row r="91" spans="1:22" ht="14.5" x14ac:dyDescent="0.35">
      <c r="A91" s="13">
        <f>A89+1</f>
        <v>2</v>
      </c>
      <c r="B91" s="4" t="str">
        <f>CHAR(A91+96)&amp;")"</f>
        <v>b)</v>
      </c>
      <c r="C91" s="23" t="str">
        <f ca="1">"sin(x) = "&amp;F91</f>
        <v>sin(x) = -0,54</v>
      </c>
      <c r="D91" s="24"/>
      <c r="E91" s="4"/>
      <c r="F91" s="26">
        <f ca="1">RANDBETWEEN(-100,100)/100</f>
        <v>-0.54</v>
      </c>
      <c r="G91" s="4"/>
      <c r="H91" s="4"/>
      <c r="I91" s="25" t="s">
        <v>28</v>
      </c>
      <c r="J91" s="4">
        <f ca="1">MIN(U91,V91)</f>
        <v>3.7120000000000002</v>
      </c>
      <c r="K91" s="4"/>
      <c r="L91" s="4"/>
      <c r="M91" s="4" t="str">
        <f ca="1">IF(U91&lt;&gt;V91,"und","")</f>
        <v>und</v>
      </c>
      <c r="N91" s="25"/>
      <c r="O91" s="25" t="str">
        <f ca="1">IF(U91&lt;&gt;V91,"x2 = ","")</f>
        <v xml:space="preserve">x2 = </v>
      </c>
      <c r="P91" s="4" t="str">
        <f ca="1">IF(U91&lt;&gt;V91,IF(U91&lt;PI(),"π - x = ","3π - x1 = ")&amp;MAX(U91,V91),"")</f>
        <v>3π - x1 = 5,713</v>
      </c>
      <c r="Q91" s="4"/>
      <c r="R91" s="4"/>
      <c r="S91" s="4"/>
      <c r="T91" s="26">
        <f ca="1">ASIN(F91)</f>
        <v>-0.57043710939992198</v>
      </c>
      <c r="U91" s="26">
        <f ca="1">IF(T91&lt;0,ROUND(T91+2*PI(),3),ROUND(T91,3))</f>
        <v>5.7130000000000001</v>
      </c>
      <c r="V91" s="27">
        <f ca="1">IF(U91&lt;PI(),ROUND(PI()-U91,3),ROUND(3*PI()-U91,3))</f>
        <v>3.7120000000000002</v>
      </c>
    </row>
    <row r="92" spans="1:22" ht="9.5" customHeight="1" x14ac:dyDescent="0.3">
      <c r="A92" s="13"/>
      <c r="B92" s="4"/>
      <c r="C92" s="4"/>
      <c r="N92" s="13"/>
      <c r="O92" s="4"/>
      <c r="P92" s="4"/>
    </row>
    <row r="93" spans="1:22" ht="14.5" x14ac:dyDescent="0.35">
      <c r="A93" s="13">
        <f>A91+1</f>
        <v>3</v>
      </c>
      <c r="B93" s="4" t="str">
        <f>CHAR(A93+96)&amp;")"</f>
        <v>c)</v>
      </c>
      <c r="C93" s="23" t="str">
        <f ca="1">"sin(x) = "&amp;F93</f>
        <v>sin(x) = 0,97</v>
      </c>
      <c r="D93" s="24"/>
      <c r="E93" s="4"/>
      <c r="F93" s="26">
        <f ca="1">RANDBETWEEN(-100,100)/100</f>
        <v>0.97</v>
      </c>
      <c r="G93" s="4"/>
      <c r="H93" s="4"/>
      <c r="I93" s="25" t="s">
        <v>28</v>
      </c>
      <c r="J93" s="4">
        <f ca="1">MIN(U93,V93)</f>
        <v>1.325</v>
      </c>
      <c r="K93" s="4"/>
      <c r="L93" s="4"/>
      <c r="M93" s="4" t="str">
        <f ca="1">IF(U93&lt;&gt;V93,"und","")</f>
        <v>und</v>
      </c>
      <c r="N93" s="25"/>
      <c r="O93" s="25" t="str">
        <f ca="1">IF(U93&lt;&gt;V93,"x2 = ","")</f>
        <v xml:space="preserve">x2 = </v>
      </c>
      <c r="P93" s="4" t="str">
        <f ca="1">IF(U93&lt;&gt;V93,IF(U93&lt;PI(),"π - x = ","3π - x1 = ")&amp;MAX(U93,V93),"")</f>
        <v>π - x = 1,817</v>
      </c>
      <c r="Q93" s="4"/>
      <c r="R93" s="4"/>
      <c r="S93" s="4"/>
      <c r="T93" s="26">
        <f ca="1">ASIN(F93)</f>
        <v>1.3252308092796046</v>
      </c>
      <c r="U93" s="26">
        <f ca="1">IF(T93&lt;0,ROUND(T93+2*PI(),3),ROUND(T93,3))</f>
        <v>1.325</v>
      </c>
      <c r="V93" s="27">
        <f ca="1">IF(U93&lt;PI(),ROUND(PI()-U93,3),ROUND(3*PI()-U93,3))</f>
        <v>1.8169999999999999</v>
      </c>
    </row>
    <row r="94" spans="1:22" ht="9.5" customHeight="1" x14ac:dyDescent="0.3">
      <c r="A94" s="13"/>
      <c r="B94" s="4"/>
      <c r="C94" s="4"/>
      <c r="J94" s="4"/>
      <c r="N94" s="13"/>
      <c r="O94" s="4"/>
      <c r="P94" s="4"/>
    </row>
    <row r="95" spans="1:22" ht="14.5" x14ac:dyDescent="0.35">
      <c r="A95" s="13">
        <f>A93+1</f>
        <v>4</v>
      </c>
      <c r="B95" s="4" t="str">
        <f>CHAR(A95+96)&amp;")"</f>
        <v>d)</v>
      </c>
      <c r="C95" s="23" t="str">
        <f ca="1">"sin(x) = "&amp;F95</f>
        <v>sin(x) = 0,6</v>
      </c>
      <c r="D95" s="24"/>
      <c r="E95" s="4"/>
      <c r="F95" s="26">
        <f ca="1">RANDBETWEEN(-100,100)/100</f>
        <v>0.6</v>
      </c>
      <c r="G95" s="4"/>
      <c r="H95" s="4"/>
      <c r="I95" s="25" t="s">
        <v>28</v>
      </c>
      <c r="J95" s="4">
        <f ca="1">MIN(U95,V95)</f>
        <v>0.64400000000000002</v>
      </c>
      <c r="K95" s="4"/>
      <c r="L95" s="4"/>
      <c r="M95" s="4" t="str">
        <f ca="1">IF(U95&lt;&gt;V95,"und","")</f>
        <v>und</v>
      </c>
      <c r="N95" s="25"/>
      <c r="O95" s="25" t="str">
        <f ca="1">IF(U95&lt;&gt;V95,"x2 = ","")</f>
        <v xml:space="preserve">x2 = </v>
      </c>
      <c r="P95" s="4" t="str">
        <f ca="1">IF(U95&lt;&gt;V95,IF(U95&lt;PI(),"π - x = ","3π - x1 = ")&amp;MAX(U95,V95),"")</f>
        <v>π - x = 2,498</v>
      </c>
      <c r="Q95" s="4"/>
      <c r="R95" s="4"/>
      <c r="S95" s="4"/>
      <c r="T95" s="26">
        <f ca="1">ASIN(F95)</f>
        <v>0.64350110879328437</v>
      </c>
      <c r="U95" s="26">
        <f ca="1">IF(T95&lt;0,ROUND(T95+2*PI(),3),ROUND(T95,3))</f>
        <v>0.64400000000000002</v>
      </c>
      <c r="V95" s="27">
        <f ca="1">IF(U95&lt;PI(),ROUND(PI()-U95,3),ROUND(3*PI()-U95,3))</f>
        <v>2.4980000000000002</v>
      </c>
    </row>
    <row r="96" spans="1:22" ht="14" x14ac:dyDescent="0.3">
      <c r="A96" s="13"/>
      <c r="B96" s="4"/>
      <c r="C96" s="4"/>
      <c r="N96" s="13"/>
      <c r="O96" s="4"/>
      <c r="P96" s="4"/>
    </row>
    <row r="97" spans="1:24" ht="14" x14ac:dyDescent="0.3">
      <c r="A97" s="11" t="s">
        <v>31</v>
      </c>
      <c r="B97" s="4"/>
      <c r="C97" s="4"/>
      <c r="D97" s="22"/>
      <c r="N97" s="13"/>
      <c r="O97" s="4"/>
      <c r="P97" s="4"/>
    </row>
    <row r="98" spans="1:24" ht="9.5" customHeight="1" x14ac:dyDescent="0.3">
      <c r="A98" s="13"/>
      <c r="B98" s="4"/>
      <c r="C98" s="4"/>
      <c r="N98" s="13"/>
      <c r="O98" s="4"/>
      <c r="P98" s="4"/>
    </row>
    <row r="99" spans="1:24" ht="14.5" x14ac:dyDescent="0.35">
      <c r="A99" s="13">
        <v>1</v>
      </c>
      <c r="B99" s="4" t="str">
        <f>CHAR(A99+96)&amp;")"</f>
        <v>a)</v>
      </c>
      <c r="C99" s="23" t="str">
        <f ca="1">"cos(α) = "&amp;F99</f>
        <v>cos(α) = -1</v>
      </c>
      <c r="D99" s="24"/>
      <c r="E99" s="4"/>
      <c r="F99" s="26">
        <f ca="1">RANDBETWEEN(-100,100)/100</f>
        <v>-1</v>
      </c>
      <c r="G99" s="4"/>
      <c r="H99" s="4"/>
      <c r="I99" s="25" t="s">
        <v>27</v>
      </c>
      <c r="J99" s="4" t="str">
        <f ca="1">MIN(U99,V99)&amp;"°"</f>
        <v>180°</v>
      </c>
      <c r="K99" s="4"/>
      <c r="L99" s="4"/>
      <c r="M99" s="4" t="str">
        <f ca="1">IF(U99&lt;&gt;V99,"und","")</f>
        <v/>
      </c>
      <c r="N99" s="25"/>
      <c r="O99" s="25" t="str">
        <f ca="1">IF(U99&lt;&gt;V99,"α2 = ","")</f>
        <v/>
      </c>
      <c r="P99" s="4" t="str">
        <f ca="1">IF(U99&lt;&gt;V99,"360°- α1 = "&amp;MAX(U99,V99)&amp;"°","")</f>
        <v/>
      </c>
      <c r="T99" s="26">
        <f ca="1">ACOS(F99)/2/PI()*360</f>
        <v>180</v>
      </c>
      <c r="U99" s="26">
        <f ca="1">IF(T99&lt;0,ROUND(T99+360,2),ROUND(T99,2))</f>
        <v>180</v>
      </c>
      <c r="V99" s="27">
        <f ca="1">ROUND(360-U99,2)</f>
        <v>180</v>
      </c>
      <c r="W99" s="10"/>
      <c r="X99" s="10"/>
    </row>
    <row r="100" spans="1:24" ht="9.5" customHeight="1" x14ac:dyDescent="0.3">
      <c r="A100" s="13"/>
      <c r="B100" s="4"/>
      <c r="C100" s="4"/>
      <c r="N100" s="13"/>
      <c r="O100" s="4"/>
      <c r="P100" s="4"/>
      <c r="T100" s="9"/>
      <c r="U100" s="9"/>
      <c r="V100" s="9"/>
    </row>
    <row r="101" spans="1:24" ht="14.5" x14ac:dyDescent="0.35">
      <c r="A101" s="13">
        <f>A99+1</f>
        <v>2</v>
      </c>
      <c r="B101" s="4" t="str">
        <f>CHAR(A101+96)&amp;")"</f>
        <v>b)</v>
      </c>
      <c r="C101" s="23" t="str">
        <f ca="1">"cos(α) = "&amp;F101</f>
        <v>cos(α) = 0,34</v>
      </c>
      <c r="D101" s="24"/>
      <c r="E101" s="4"/>
      <c r="F101" s="26">
        <f ca="1">RANDBETWEEN(-100,100)/100</f>
        <v>0.34</v>
      </c>
      <c r="G101" s="4"/>
      <c r="H101" s="4"/>
      <c r="I101" s="25" t="s">
        <v>27</v>
      </c>
      <c r="J101" s="4" t="str">
        <f ca="1">MIN(U101,V101)&amp;"°"</f>
        <v>70,12°</v>
      </c>
      <c r="K101" s="4"/>
      <c r="L101" s="4"/>
      <c r="M101" s="4" t="str">
        <f ca="1">IF(U101&lt;&gt;V101,"und","")</f>
        <v>und</v>
      </c>
      <c r="N101" s="25"/>
      <c r="O101" s="25" t="str">
        <f ca="1">IF(U101&lt;&gt;V101,"α2 = ","")</f>
        <v xml:space="preserve">α2 = </v>
      </c>
      <c r="P101" s="4" t="str">
        <f ca="1">IF(U101&lt;&gt;V101,"360°- α1 = "&amp;MAX(U101,V101)&amp;"°","")</f>
        <v>360°- α1 = 289,88°</v>
      </c>
      <c r="T101" s="26">
        <f ca="1">ACOS(F101)/2/PI()*360</f>
        <v>70.123125929921173</v>
      </c>
      <c r="U101" s="26">
        <f ca="1">IF(T101&lt;0,ROUND(T101+360,2),ROUND(T101,2))</f>
        <v>70.12</v>
      </c>
      <c r="V101" s="27">
        <f ca="1">ROUND(360-U101,2)</f>
        <v>289.88</v>
      </c>
    </row>
    <row r="102" spans="1:24" ht="9.5" customHeight="1" x14ac:dyDescent="0.3">
      <c r="A102" s="13"/>
      <c r="B102" s="4"/>
      <c r="C102" s="4"/>
      <c r="N102" s="13"/>
      <c r="O102" s="4"/>
      <c r="P102" s="4"/>
      <c r="T102" s="9"/>
      <c r="U102" s="9"/>
      <c r="V102" s="9"/>
    </row>
    <row r="103" spans="1:24" ht="14.5" x14ac:dyDescent="0.35">
      <c r="A103" s="13">
        <f>A101+1</f>
        <v>3</v>
      </c>
      <c r="B103" s="4" t="str">
        <f>CHAR(A103+96)&amp;")"</f>
        <v>c)</v>
      </c>
      <c r="C103" s="23" t="str">
        <f ca="1">"cos(α) = "&amp;F103</f>
        <v>cos(α) = -0,01</v>
      </c>
      <c r="D103" s="24"/>
      <c r="E103" s="4"/>
      <c r="F103" s="26">
        <f ca="1">RANDBETWEEN(-100,100)/100</f>
        <v>-0.01</v>
      </c>
      <c r="G103" s="4"/>
      <c r="H103" s="4"/>
      <c r="I103" s="25" t="s">
        <v>27</v>
      </c>
      <c r="J103" s="4" t="str">
        <f ca="1">MIN(U103,V103)&amp;"°"</f>
        <v>90,57°</v>
      </c>
      <c r="K103" s="4"/>
      <c r="L103" s="4"/>
      <c r="M103" s="4" t="str">
        <f ca="1">IF(U103&lt;&gt;V103,"und","")</f>
        <v>und</v>
      </c>
      <c r="N103" s="25"/>
      <c r="O103" s="25" t="str">
        <f ca="1">IF(U103&lt;&gt;V103,"α2 = ","")</f>
        <v xml:space="preserve">α2 = </v>
      </c>
      <c r="P103" s="4" t="str">
        <f ca="1">IF(U103&lt;&gt;V103,"360°- α1 = "&amp;MAX(U103,V103)&amp;"°","")</f>
        <v>360°- α1 = 269,43°</v>
      </c>
      <c r="T103" s="26">
        <f ca="1">ACOS(F103)/2/PI()*360</f>
        <v>90.572967344857148</v>
      </c>
      <c r="U103" s="26">
        <f ca="1">IF(T103&lt;0,ROUND(T103+360,2),ROUND(T103,2))</f>
        <v>90.57</v>
      </c>
      <c r="V103" s="27">
        <f ca="1">ROUND(360-U103,2)</f>
        <v>269.43</v>
      </c>
    </row>
    <row r="104" spans="1:24" ht="9.5" customHeight="1" x14ac:dyDescent="0.3">
      <c r="A104" s="13"/>
      <c r="B104" s="4"/>
      <c r="C104" s="4"/>
      <c r="N104" s="13"/>
      <c r="O104" s="4"/>
      <c r="P104" s="4"/>
      <c r="T104" s="9"/>
      <c r="U104" s="9"/>
      <c r="V104" s="9"/>
    </row>
    <row r="105" spans="1:24" ht="14.5" x14ac:dyDescent="0.35">
      <c r="A105" s="13">
        <f>A103+1</f>
        <v>4</v>
      </c>
      <c r="B105" s="4" t="str">
        <f>CHAR(A105+96)&amp;")"</f>
        <v>d)</v>
      </c>
      <c r="C105" s="23" t="str">
        <f ca="1">"cos(α) = "&amp;F105</f>
        <v>cos(α) = -0,12</v>
      </c>
      <c r="D105" s="24"/>
      <c r="E105" s="4"/>
      <c r="F105" s="26">
        <f ca="1">RANDBETWEEN(-100,100)/100</f>
        <v>-0.12</v>
      </c>
      <c r="G105" s="4"/>
      <c r="H105" s="4"/>
      <c r="I105" s="25" t="s">
        <v>27</v>
      </c>
      <c r="J105" s="4" t="str">
        <f ca="1">MIN(U105,V105)&amp;"°"</f>
        <v>96,89°</v>
      </c>
      <c r="K105" s="4"/>
      <c r="L105" s="4"/>
      <c r="M105" s="4" t="str">
        <f ca="1">IF(U105&lt;&gt;V105,"und","")</f>
        <v>und</v>
      </c>
      <c r="N105" s="25"/>
      <c r="O105" s="25" t="str">
        <f ca="1">IF(U105&lt;&gt;V105,"α2 = ","")</f>
        <v xml:space="preserve">α2 = </v>
      </c>
      <c r="P105" s="4" t="str">
        <f ca="1">IF(U105&lt;&gt;V105,"360°- α1 = "&amp;MAX(U105,V105)&amp;"°","")</f>
        <v>360°- α1 = 263,11°</v>
      </c>
      <c r="T105" s="26">
        <f ca="1">ACOS(F105)/2/PI()*360</f>
        <v>96.892102579346385</v>
      </c>
      <c r="U105" s="26">
        <f ca="1">IF(T105&lt;0,ROUND(T105+360,2),ROUND(T105,2))</f>
        <v>96.89</v>
      </c>
      <c r="V105" s="27">
        <f ca="1">ROUND(360-U105,2)</f>
        <v>263.11</v>
      </c>
    </row>
    <row r="106" spans="1:24" ht="14" x14ac:dyDescent="0.3">
      <c r="A106" s="13"/>
      <c r="B106" s="4"/>
      <c r="C106" s="4"/>
      <c r="N106" s="13"/>
      <c r="O106" s="4"/>
      <c r="P106" s="4"/>
      <c r="T106" s="9"/>
      <c r="U106" s="9"/>
      <c r="V106" s="9"/>
    </row>
    <row r="107" spans="1:24" ht="14" x14ac:dyDescent="0.3">
      <c r="A107" s="11" t="s">
        <v>32</v>
      </c>
      <c r="B107" s="4"/>
      <c r="C107" s="4"/>
      <c r="N107" s="13"/>
      <c r="O107" s="4"/>
      <c r="P107" s="4"/>
      <c r="T107" s="9"/>
      <c r="U107" s="9"/>
      <c r="V107" s="9"/>
    </row>
    <row r="108" spans="1:24" ht="9.5" customHeight="1" x14ac:dyDescent="0.3">
      <c r="A108" s="13"/>
      <c r="B108" s="4"/>
      <c r="C108" s="4"/>
      <c r="N108" s="13"/>
      <c r="O108" s="4"/>
      <c r="P108" s="4"/>
      <c r="T108" s="9"/>
      <c r="U108" s="9"/>
      <c r="V108" s="9"/>
    </row>
    <row r="109" spans="1:24" ht="14.5" x14ac:dyDescent="0.35">
      <c r="A109" s="13">
        <v>1</v>
      </c>
      <c r="B109" s="4" t="str">
        <f>CHAR(A109+96)&amp;")"</f>
        <v>a)</v>
      </c>
      <c r="C109" s="23" t="str">
        <f ca="1">"cos(α) = "&amp;F109</f>
        <v>cos(α) = 0,92</v>
      </c>
      <c r="D109" s="24"/>
      <c r="E109" s="4"/>
      <c r="F109" s="26">
        <f ca="1">RANDBETWEEN(-100,100)/100</f>
        <v>0.92</v>
      </c>
      <c r="G109" s="4"/>
      <c r="H109" s="4"/>
      <c r="I109" s="25" t="s">
        <v>28</v>
      </c>
      <c r="J109" s="4">
        <f ca="1">MIN(U109,K109)</f>
        <v>0.40300000000000002</v>
      </c>
      <c r="K109" s="4"/>
      <c r="L109" s="4"/>
      <c r="M109" s="4" t="str">
        <f ca="1">IF(U109&lt;&gt;V109,"und","")</f>
        <v>und</v>
      </c>
      <c r="N109" s="25"/>
      <c r="O109" s="25" t="str">
        <f ca="1">IF(U109&lt;&gt;V109,"x2 = ","")</f>
        <v xml:space="preserve">x2 = </v>
      </c>
      <c r="P109" s="4" t="str">
        <f ca="1">IF(U109&lt;&gt;V109,"2π - x = "&amp;MAX(U109,V109),"")</f>
        <v>2π - x = 5,88</v>
      </c>
      <c r="Q109" s="4"/>
      <c r="R109" s="4"/>
      <c r="S109" s="4"/>
      <c r="T109" s="26">
        <f ca="1">ACOS(F109)</f>
        <v>0.40271584158066132</v>
      </c>
      <c r="U109" s="26">
        <f ca="1">IF(T109&lt;0,ROUND(T109+2*PI(),3),ROUND(T109,3))</f>
        <v>0.40300000000000002</v>
      </c>
      <c r="V109" s="27">
        <f ca="1">ROUND(2*PI()-U109,3)</f>
        <v>5.88</v>
      </c>
    </row>
    <row r="110" spans="1:24" ht="9.5" customHeight="1" x14ac:dyDescent="0.3">
      <c r="A110" s="13"/>
      <c r="B110" s="4"/>
      <c r="C110" s="4"/>
      <c r="N110" s="13"/>
      <c r="O110" s="4"/>
      <c r="P110" s="4"/>
      <c r="T110" s="9"/>
      <c r="U110" s="9"/>
      <c r="V110" s="9"/>
    </row>
    <row r="111" spans="1:24" ht="14.5" x14ac:dyDescent="0.35">
      <c r="A111" s="13">
        <f>A109+1</f>
        <v>2</v>
      </c>
      <c r="B111" s="4" t="str">
        <f>CHAR(A111+96)&amp;")"</f>
        <v>b)</v>
      </c>
      <c r="C111" s="23" t="str">
        <f ca="1">"cos(α) = "&amp;F111</f>
        <v>cos(α) = -0,44</v>
      </c>
      <c r="D111" s="24"/>
      <c r="E111" s="4"/>
      <c r="F111" s="26">
        <f ca="1">RANDBETWEEN(-100,100)/100</f>
        <v>-0.44</v>
      </c>
      <c r="G111" s="4"/>
      <c r="H111" s="4"/>
      <c r="I111" s="25" t="s">
        <v>28</v>
      </c>
      <c r="J111" s="4">
        <f ca="1">MIN(U111,K111)</f>
        <v>2.0259999999999998</v>
      </c>
      <c r="K111" s="4"/>
      <c r="L111" s="4"/>
      <c r="M111" s="4" t="str">
        <f ca="1">IF(U111&lt;&gt;V111,"und","")</f>
        <v>und</v>
      </c>
      <c r="N111" s="25"/>
      <c r="O111" s="25" t="str">
        <f ca="1">IF(U111&lt;&gt;V111,"x2 = ","")</f>
        <v xml:space="preserve">x2 = </v>
      </c>
      <c r="P111" s="4" t="str">
        <f ca="1">IF(U111&lt;&gt;V111,"2π - x = "&amp;MAX(U111,V111),"")</f>
        <v>2π - x = 4,257</v>
      </c>
      <c r="Q111" s="4"/>
      <c r="R111" s="4"/>
      <c r="S111" s="4"/>
      <c r="T111" s="26">
        <f ca="1">ACOS(F111)</f>
        <v>2.0263950001907198</v>
      </c>
      <c r="U111" s="26">
        <f ca="1">IF(T111&lt;0,ROUND(T111+2*PI(),3),ROUND(T111,3))</f>
        <v>2.0259999999999998</v>
      </c>
      <c r="V111" s="27">
        <f ca="1">ROUND(2*PI()-U111,3)</f>
        <v>4.2569999999999997</v>
      </c>
    </row>
    <row r="112" spans="1:24" ht="9.5" customHeight="1" x14ac:dyDescent="0.3">
      <c r="A112" s="13"/>
      <c r="B112" s="4"/>
      <c r="C112" s="4"/>
      <c r="N112" s="13"/>
      <c r="O112" s="4"/>
      <c r="P112" s="4"/>
      <c r="T112" s="9"/>
      <c r="U112" s="9"/>
      <c r="V112" s="9"/>
    </row>
    <row r="113" spans="1:22" ht="14.5" x14ac:dyDescent="0.35">
      <c r="A113" s="13">
        <f>A111+1</f>
        <v>3</v>
      </c>
      <c r="B113" s="4" t="str">
        <f>CHAR(A113+96)&amp;")"</f>
        <v>c)</v>
      </c>
      <c r="C113" s="23" t="str">
        <f ca="1">"cos(α) = "&amp;F113</f>
        <v>cos(α) = 0,56</v>
      </c>
      <c r="D113" s="24"/>
      <c r="E113" s="4"/>
      <c r="F113" s="26">
        <f ca="1">RANDBETWEEN(-100,100)/100</f>
        <v>0.56000000000000005</v>
      </c>
      <c r="G113" s="4"/>
      <c r="H113" s="4"/>
      <c r="I113" s="25" t="s">
        <v>28</v>
      </c>
      <c r="J113" s="4">
        <f ca="1">MIN(U113,K113)</f>
        <v>0.97599999999999998</v>
      </c>
      <c r="K113" s="4"/>
      <c r="L113" s="4"/>
      <c r="M113" s="4" t="str">
        <f ca="1">IF(U113&lt;&gt;V113,"und","")</f>
        <v>und</v>
      </c>
      <c r="N113" s="25"/>
      <c r="O113" s="25" t="str">
        <f ca="1">IF(U113&lt;&gt;V113,"x2 = ","")</f>
        <v xml:space="preserve">x2 = </v>
      </c>
      <c r="P113" s="4" t="str">
        <f ca="1">IF(U113&lt;&gt;V113,"2π - x = "&amp;MAX(U113,V113),"")</f>
        <v>2π - x = 5,307</v>
      </c>
      <c r="Q113" s="4"/>
      <c r="R113" s="4"/>
      <c r="S113" s="4"/>
      <c r="T113" s="26">
        <f ca="1">ACOS(F113)</f>
        <v>0.97641052679383422</v>
      </c>
      <c r="U113" s="26">
        <f ca="1">IF(T113&lt;0,ROUND(T113+2*PI(),3),ROUND(T113,3))</f>
        <v>0.97599999999999998</v>
      </c>
      <c r="V113" s="27">
        <f ca="1">ROUND(2*PI()-U113,3)</f>
        <v>5.3070000000000004</v>
      </c>
    </row>
    <row r="114" spans="1:22" ht="9.5" customHeight="1" x14ac:dyDescent="0.3">
      <c r="A114" s="13"/>
      <c r="B114" s="4"/>
      <c r="C114" s="4"/>
      <c r="N114" s="13"/>
      <c r="O114" s="4"/>
      <c r="P114" s="4"/>
      <c r="T114" s="9"/>
      <c r="U114" s="9"/>
      <c r="V114" s="9"/>
    </row>
    <row r="115" spans="1:22" ht="14.5" x14ac:dyDescent="0.35">
      <c r="A115" s="13">
        <f>A113+1</f>
        <v>4</v>
      </c>
      <c r="B115" s="4" t="str">
        <f>CHAR(A115+96)&amp;")"</f>
        <v>d)</v>
      </c>
      <c r="C115" s="23" t="str">
        <f ca="1">"cos(α) = "&amp;F115</f>
        <v>cos(α) = -0,17</v>
      </c>
      <c r="D115" s="24"/>
      <c r="E115" s="4"/>
      <c r="F115" s="26">
        <f ca="1">RANDBETWEEN(-100,100)/100</f>
        <v>-0.17</v>
      </c>
      <c r="G115" s="4"/>
      <c r="H115" s="4"/>
      <c r="I115" s="25" t="s">
        <v>28</v>
      </c>
      <c r="J115" s="4">
        <f ca="1">MIN(U115,K115)</f>
        <v>1.742</v>
      </c>
      <c r="K115" s="4"/>
      <c r="L115" s="4"/>
      <c r="M115" s="4" t="str">
        <f ca="1">IF(U115&lt;&gt;V115,"und","")</f>
        <v>und</v>
      </c>
      <c r="N115" s="25"/>
      <c r="O115" s="25" t="str">
        <f ca="1">IF(U115&lt;&gt;V115,"x2 = ","")</f>
        <v xml:space="preserve">x2 = </v>
      </c>
      <c r="P115" s="4" t="str">
        <f ca="1">IF(U115&lt;&gt;V115,"2π - x = "&amp;MAX(U115,V115),"")</f>
        <v>2π - x = 4,541</v>
      </c>
      <c r="Q115" s="4"/>
      <c r="R115" s="4"/>
      <c r="S115" s="4"/>
      <c r="T115" s="26">
        <f ca="1">ACOS(F115)</f>
        <v>1.741625995924001</v>
      </c>
      <c r="U115" s="26">
        <f ca="1">IF(T115&lt;0,ROUND(T115+2*PI(),3),ROUND(T115,3))</f>
        <v>1.742</v>
      </c>
      <c r="V115" s="27">
        <f ca="1">ROUND(2*PI()-U115,3)</f>
        <v>4.5410000000000004</v>
      </c>
    </row>
    <row r="116" spans="1:22" ht="14" x14ac:dyDescent="0.3">
      <c r="A116" s="13"/>
      <c r="B116" s="4"/>
      <c r="C116" s="4"/>
      <c r="N116" s="13"/>
      <c r="O116" s="4"/>
      <c r="P116" s="4"/>
    </row>
    <row r="117" spans="1:22" ht="14" x14ac:dyDescent="0.3">
      <c r="A117" s="13"/>
      <c r="B117" s="4"/>
      <c r="C117" s="4"/>
      <c r="N117" s="13"/>
      <c r="O117" s="4"/>
      <c r="P117" s="4"/>
    </row>
    <row r="118" spans="1:22" ht="14" x14ac:dyDescent="0.3">
      <c r="A118" s="13"/>
      <c r="B118" s="4"/>
      <c r="C118" s="4"/>
      <c r="N118" s="13"/>
      <c r="O118" s="4"/>
      <c r="P118" s="4"/>
    </row>
    <row r="119" spans="1:22" ht="14" x14ac:dyDescent="0.3">
      <c r="A119" s="13"/>
      <c r="B119" s="4"/>
      <c r="C119" s="4"/>
      <c r="N119" s="13"/>
      <c r="O119" s="4"/>
      <c r="P119" s="4"/>
    </row>
    <row r="121" spans="1:22" ht="14" x14ac:dyDescent="0.3">
      <c r="A121" s="13"/>
      <c r="B121" s="4"/>
      <c r="C121" s="4"/>
      <c r="N121" s="13"/>
      <c r="O121" s="4"/>
      <c r="P121" s="4"/>
    </row>
    <row r="122" spans="1:22" ht="14" x14ac:dyDescent="0.3">
      <c r="A122" s="13"/>
      <c r="B122" s="4"/>
      <c r="C122" s="4"/>
      <c r="N122" s="13"/>
      <c r="O122" s="4"/>
      <c r="P122" s="4"/>
    </row>
    <row r="123" spans="1:22" ht="14" x14ac:dyDescent="0.3">
      <c r="A123" s="13"/>
      <c r="B123" s="4"/>
      <c r="C123" s="4"/>
      <c r="N123" s="13"/>
      <c r="O123" s="4"/>
      <c r="P123" s="4"/>
    </row>
    <row r="124" spans="1:22" ht="14" x14ac:dyDescent="0.3">
      <c r="A124" s="13"/>
      <c r="B124" s="4"/>
      <c r="C124" s="4"/>
      <c r="N124" s="13"/>
      <c r="O124" s="4"/>
      <c r="P124" s="4"/>
    </row>
  </sheetData>
  <mergeCells count="28">
    <mergeCell ref="A1:S1"/>
    <mergeCell ref="A57:S57"/>
    <mergeCell ref="D61:D62"/>
    <mergeCell ref="E61:E62"/>
    <mergeCell ref="O61:O62"/>
    <mergeCell ref="P61:P62"/>
    <mergeCell ref="D6:D7"/>
    <mergeCell ref="E6:E7"/>
    <mergeCell ref="G6:G7"/>
    <mergeCell ref="M6:M7"/>
    <mergeCell ref="N6:N7"/>
    <mergeCell ref="P6:P7"/>
    <mergeCell ref="D9:D10"/>
    <mergeCell ref="E9:E10"/>
    <mergeCell ref="D67:D68"/>
    <mergeCell ref="E67:E68"/>
    <mergeCell ref="O67:O68"/>
    <mergeCell ref="P67:P68"/>
    <mergeCell ref="U2:V2"/>
    <mergeCell ref="U3:V3"/>
    <mergeCell ref="G9:G10"/>
    <mergeCell ref="M9:M10"/>
    <mergeCell ref="N9:N10"/>
    <mergeCell ref="P9:P10"/>
    <mergeCell ref="D64:D65"/>
    <mergeCell ref="E64:E65"/>
    <mergeCell ref="O64:O65"/>
    <mergeCell ref="P64:P65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5"/>
  <sheetViews>
    <sheetView zoomScaleNormal="100" workbookViewId="0">
      <selection activeCell="A12" sqref="A12"/>
    </sheetView>
  </sheetViews>
  <sheetFormatPr baseColWidth="10" defaultRowHeight="12.5" x14ac:dyDescent="0.25"/>
  <cols>
    <col min="3" max="4" width="35" customWidth="1"/>
    <col min="5" max="5" width="2.54296875" bestFit="1" customWidth="1"/>
    <col min="6" max="6" width="5" bestFit="1" customWidth="1"/>
    <col min="7" max="8" width="2" bestFit="1" customWidth="1"/>
    <col min="9" max="10" width="2.08984375" bestFit="1" customWidth="1"/>
    <col min="11" max="12" width="2.54296875" bestFit="1" customWidth="1"/>
    <col min="13" max="13" width="2.54296875" customWidth="1"/>
    <col min="14" max="14" width="4" bestFit="1" customWidth="1"/>
    <col min="15" max="15" width="4" customWidth="1"/>
    <col min="16" max="16" width="4.36328125" customWidth="1"/>
    <col min="17" max="17" width="3" bestFit="1" customWidth="1"/>
    <col min="18" max="18" width="39.453125" customWidth="1"/>
    <col min="19" max="19" width="35.36328125" customWidth="1"/>
    <col min="20" max="20" width="38.453125" customWidth="1"/>
    <col min="21" max="21" width="47.36328125" bestFit="1" customWidth="1"/>
    <col min="22" max="22" width="19.36328125" bestFit="1" customWidth="1"/>
    <col min="23" max="23" width="5.54296875" bestFit="1" customWidth="1"/>
    <col min="25" max="25" width="3.08984375" bestFit="1" customWidth="1"/>
    <col min="26" max="26" width="5" bestFit="1" customWidth="1"/>
    <col min="27" max="27" width="6.54296875" bestFit="1" customWidth="1"/>
    <col min="28" max="28" width="3.54296875" bestFit="1" customWidth="1"/>
  </cols>
  <sheetData>
    <row r="1" spans="1:26" x14ac:dyDescent="0.25">
      <c r="B1">
        <v>13</v>
      </c>
      <c r="C1">
        <f ca="1">ROUND(RAND()*($B$1-1)+0.5,0)</f>
        <v>6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6" x14ac:dyDescent="0.25">
      <c r="A2">
        <f ca="1">RANK(B2,$B$2:$B$25)</f>
        <v>3</v>
      </c>
      <c r="B2" s="3">
        <f t="shared" ref="B2:B25" ca="1" si="0">RAND()</f>
        <v>0.86053920874213741</v>
      </c>
      <c r="C2" s="3" t="str">
        <f t="shared" ref="C2:C25" ca="1" si="1">"f(x) = (x"&amp;I2&amp;E2&amp;") · (x"&amp;J2&amp;F2&amp;")"</f>
        <v>f(x) = (x-6) · (x+2)</v>
      </c>
      <c r="D2" s="3"/>
      <c r="E2">
        <f ca="1">ROUND(RAND()*5+2,0)</f>
        <v>6</v>
      </c>
      <c r="F2">
        <f ca="1">ROUND(RAND()*5+2,0)</f>
        <v>2</v>
      </c>
      <c r="G2">
        <f t="shared" ref="G2:H25" ca="1" si="2">ROUND(RAND(),0)</f>
        <v>1</v>
      </c>
      <c r="H2">
        <f t="shared" ca="1" si="2"/>
        <v>0</v>
      </c>
      <c r="I2" t="str">
        <f t="shared" ref="I2:J25" ca="1" si="3">IF(G2=0,"+","-")</f>
        <v>-</v>
      </c>
      <c r="J2" t="str">
        <f t="shared" ca="1" si="3"/>
        <v>+</v>
      </c>
      <c r="K2">
        <f t="shared" ref="K2:L25" ca="1" si="4">IF(I2="+",1,-1)</f>
        <v>-1</v>
      </c>
      <c r="L2">
        <f t="shared" ca="1" si="4"/>
        <v>1</v>
      </c>
      <c r="M2" t="str">
        <f t="shared" ref="M2:M25" ca="1" si="5">IF(N2&gt;0,"+","")</f>
        <v/>
      </c>
      <c r="N2">
        <f t="shared" ref="N2:N25" ca="1" si="6">E2*K2+F2*L2</f>
        <v>-4</v>
      </c>
      <c r="O2" t="str">
        <f t="shared" ref="O2:O25" ca="1" si="7">IF(P2&gt;0,"+","")</f>
        <v/>
      </c>
      <c r="P2">
        <f t="shared" ref="P2:P25" ca="1" si="8">F2*E2*L2*K2</f>
        <v>-12</v>
      </c>
      <c r="R2" t="s">
        <v>9</v>
      </c>
      <c r="S2" t="str">
        <f t="shared" ref="S2:S25" ca="1" si="9">"(x"&amp;I2&amp;E2&amp;")·(x"&amp;J2&amp;F2&amp;")"</f>
        <v>(x-6)·(x+2)</v>
      </c>
      <c r="T2" t="str">
        <f t="shared" ref="T2:T25" ca="1" si="10">"= x² "&amp;J2&amp;F2&amp;"x "&amp;I2&amp;E2&amp;"x "&amp;O2&amp;P2</f>
        <v>= x² +2x -6x -12</v>
      </c>
      <c r="U2" t="str">
        <f t="shared" ref="U2:U25" ca="1" si="11">IF(N2&lt;&gt;0,"= x² "&amp;M2&amp;N2&amp;"x "&amp;O2&amp;P2,"= x² "&amp;O2&amp;P2)</f>
        <v>= x² -4x -12</v>
      </c>
      <c r="W2">
        <v>0</v>
      </c>
      <c r="X2" t="s">
        <v>8</v>
      </c>
      <c r="Y2">
        <v>2</v>
      </c>
      <c r="Z2">
        <v>3</v>
      </c>
    </row>
    <row r="3" spans="1:26" x14ac:dyDescent="0.25">
      <c r="A3">
        <f t="shared" ref="A3:A25" ca="1" si="12">RANK(B3,$B$2:$B$25)</f>
        <v>1</v>
      </c>
      <c r="B3" s="3">
        <f t="shared" ca="1" si="0"/>
        <v>0.96504542433197671</v>
      </c>
      <c r="C3" s="3" t="str">
        <f t="shared" ca="1" si="1"/>
        <v>f(x) = (x-3) · (x-4)</v>
      </c>
      <c r="D3" s="3"/>
      <c r="E3">
        <f t="shared" ref="E3:F25" ca="1" si="13">ROUND(RAND()*5+2,0)</f>
        <v>3</v>
      </c>
      <c r="F3">
        <f t="shared" ca="1" si="13"/>
        <v>4</v>
      </c>
      <c r="G3">
        <f t="shared" ca="1" si="2"/>
        <v>1</v>
      </c>
      <c r="H3">
        <f t="shared" ca="1" si="2"/>
        <v>1</v>
      </c>
      <c r="I3" t="str">
        <f t="shared" ca="1" si="3"/>
        <v>-</v>
      </c>
      <c r="J3" t="str">
        <f t="shared" ca="1" si="3"/>
        <v>-</v>
      </c>
      <c r="K3">
        <f t="shared" ca="1" si="4"/>
        <v>-1</v>
      </c>
      <c r="L3">
        <f t="shared" ca="1" si="4"/>
        <v>-1</v>
      </c>
      <c r="M3" t="str">
        <f t="shared" ca="1" si="5"/>
        <v/>
      </c>
      <c r="N3">
        <f t="shared" ca="1" si="6"/>
        <v>-7</v>
      </c>
      <c r="O3" t="str">
        <f t="shared" ca="1" si="7"/>
        <v>+</v>
      </c>
      <c r="P3">
        <f t="shared" ca="1" si="8"/>
        <v>12</v>
      </c>
      <c r="R3" t="s">
        <v>9</v>
      </c>
      <c r="S3" t="str">
        <f t="shared" ca="1" si="9"/>
        <v>(x-3)·(x-4)</v>
      </c>
      <c r="T3" t="str">
        <f t="shared" ca="1" si="10"/>
        <v>= x² -4x -3x +12</v>
      </c>
      <c r="U3" t="str">
        <f t="shared" ca="1" si="11"/>
        <v>= x² -7x +12</v>
      </c>
      <c r="W3">
        <v>0</v>
      </c>
      <c r="X3" t="s">
        <v>8</v>
      </c>
      <c r="Y3">
        <v>2</v>
      </c>
      <c r="Z3">
        <v>3</v>
      </c>
    </row>
    <row r="4" spans="1:26" x14ac:dyDescent="0.25">
      <c r="A4">
        <f t="shared" ca="1" si="12"/>
        <v>24</v>
      </c>
      <c r="B4" s="3">
        <f t="shared" ca="1" si="0"/>
        <v>3.8114742760160691E-2</v>
      </c>
      <c r="C4" s="3" t="str">
        <f t="shared" ca="1" si="1"/>
        <v>f(x) = (x-3) · (x+2)</v>
      </c>
      <c r="D4" s="3"/>
      <c r="E4">
        <f t="shared" ca="1" si="13"/>
        <v>3</v>
      </c>
      <c r="F4">
        <f t="shared" ca="1" si="13"/>
        <v>2</v>
      </c>
      <c r="G4">
        <f t="shared" ca="1" si="2"/>
        <v>1</v>
      </c>
      <c r="H4">
        <f t="shared" ca="1" si="2"/>
        <v>0</v>
      </c>
      <c r="I4" t="str">
        <f t="shared" ca="1" si="3"/>
        <v>-</v>
      </c>
      <c r="J4" t="str">
        <f t="shared" ca="1" si="3"/>
        <v>+</v>
      </c>
      <c r="K4">
        <f t="shared" ca="1" si="4"/>
        <v>-1</v>
      </c>
      <c r="L4">
        <f t="shared" ca="1" si="4"/>
        <v>1</v>
      </c>
      <c r="M4" t="str">
        <f t="shared" ca="1" si="5"/>
        <v/>
      </c>
      <c r="N4">
        <f t="shared" ca="1" si="6"/>
        <v>-1</v>
      </c>
      <c r="O4" t="str">
        <f t="shared" ca="1" si="7"/>
        <v/>
      </c>
      <c r="P4">
        <f t="shared" ca="1" si="8"/>
        <v>-6</v>
      </c>
      <c r="R4" t="s">
        <v>9</v>
      </c>
      <c r="S4" t="str">
        <f t="shared" ca="1" si="9"/>
        <v>(x-3)·(x+2)</v>
      </c>
      <c r="T4" t="str">
        <f t="shared" ca="1" si="10"/>
        <v>= x² +2x -3x -6</v>
      </c>
      <c r="U4" t="str">
        <f t="shared" ca="1" si="11"/>
        <v>= x² -1x -6</v>
      </c>
      <c r="W4">
        <v>0</v>
      </c>
      <c r="X4" t="s">
        <v>8</v>
      </c>
      <c r="Y4">
        <v>2</v>
      </c>
      <c r="Z4">
        <v>3</v>
      </c>
    </row>
    <row r="5" spans="1:26" x14ac:dyDescent="0.25">
      <c r="A5">
        <f t="shared" ca="1" si="12"/>
        <v>8</v>
      </c>
      <c r="B5" s="3">
        <f t="shared" ca="1" si="0"/>
        <v>0.73188713612148237</v>
      </c>
      <c r="C5" s="3" t="str">
        <f t="shared" ca="1" si="1"/>
        <v>f(x) = (x-4) · (x+7)</v>
      </c>
      <c r="D5" s="3"/>
      <c r="E5">
        <f t="shared" ca="1" si="13"/>
        <v>4</v>
      </c>
      <c r="F5">
        <f t="shared" ca="1" si="13"/>
        <v>7</v>
      </c>
      <c r="G5">
        <f t="shared" ca="1" si="2"/>
        <v>1</v>
      </c>
      <c r="H5">
        <f t="shared" ca="1" si="2"/>
        <v>0</v>
      </c>
      <c r="I5" t="str">
        <f t="shared" ca="1" si="3"/>
        <v>-</v>
      </c>
      <c r="J5" t="str">
        <f t="shared" ca="1" si="3"/>
        <v>+</v>
      </c>
      <c r="K5">
        <f t="shared" ca="1" si="4"/>
        <v>-1</v>
      </c>
      <c r="L5">
        <f t="shared" ca="1" si="4"/>
        <v>1</v>
      </c>
      <c r="M5" t="str">
        <f t="shared" ca="1" si="5"/>
        <v>+</v>
      </c>
      <c r="N5">
        <f t="shared" ca="1" si="6"/>
        <v>3</v>
      </c>
      <c r="O5" t="str">
        <f t="shared" ca="1" si="7"/>
        <v/>
      </c>
      <c r="P5">
        <f t="shared" ca="1" si="8"/>
        <v>-28</v>
      </c>
      <c r="R5" t="s">
        <v>9</v>
      </c>
      <c r="S5" t="str">
        <f t="shared" ca="1" si="9"/>
        <v>(x-4)·(x+7)</v>
      </c>
      <c r="T5" t="str">
        <f t="shared" ca="1" si="10"/>
        <v>= x² +7x -4x -28</v>
      </c>
      <c r="U5" t="str">
        <f t="shared" ca="1" si="11"/>
        <v>= x² +3x -28</v>
      </c>
      <c r="W5">
        <v>0</v>
      </c>
      <c r="X5" t="s">
        <v>8</v>
      </c>
      <c r="Y5">
        <v>2</v>
      </c>
      <c r="Z5">
        <v>3</v>
      </c>
    </row>
    <row r="6" spans="1:26" x14ac:dyDescent="0.25">
      <c r="A6">
        <f t="shared" ca="1" si="12"/>
        <v>7</v>
      </c>
      <c r="B6" s="3">
        <f t="shared" ca="1" si="0"/>
        <v>0.75268899121609589</v>
      </c>
      <c r="C6" s="3" t="str">
        <f t="shared" ca="1" si="1"/>
        <v>f(x) = (x-5) · (x+4)</v>
      </c>
      <c r="D6" s="3"/>
      <c r="E6">
        <f t="shared" ca="1" si="13"/>
        <v>5</v>
      </c>
      <c r="F6">
        <f t="shared" ca="1" si="13"/>
        <v>4</v>
      </c>
      <c r="G6">
        <f t="shared" ca="1" si="2"/>
        <v>1</v>
      </c>
      <c r="H6">
        <f t="shared" ca="1" si="2"/>
        <v>0</v>
      </c>
      <c r="I6" t="str">
        <f t="shared" ca="1" si="3"/>
        <v>-</v>
      </c>
      <c r="J6" t="str">
        <f t="shared" ca="1" si="3"/>
        <v>+</v>
      </c>
      <c r="K6">
        <f t="shared" ca="1" si="4"/>
        <v>-1</v>
      </c>
      <c r="L6">
        <f t="shared" ca="1" si="4"/>
        <v>1</v>
      </c>
      <c r="M6" t="str">
        <f t="shared" ca="1" si="5"/>
        <v/>
      </c>
      <c r="N6">
        <f t="shared" ca="1" si="6"/>
        <v>-1</v>
      </c>
      <c r="O6" t="str">
        <f t="shared" ca="1" si="7"/>
        <v/>
      </c>
      <c r="P6">
        <f t="shared" ca="1" si="8"/>
        <v>-20</v>
      </c>
      <c r="R6" t="s">
        <v>9</v>
      </c>
      <c r="S6" t="str">
        <f t="shared" ca="1" si="9"/>
        <v>(x-5)·(x+4)</v>
      </c>
      <c r="T6" t="str">
        <f t="shared" ca="1" si="10"/>
        <v>= x² +4x -5x -20</v>
      </c>
      <c r="U6" t="str">
        <f t="shared" ca="1" si="11"/>
        <v>= x² -1x -20</v>
      </c>
      <c r="W6">
        <v>0</v>
      </c>
      <c r="X6" t="s">
        <v>8</v>
      </c>
      <c r="Y6">
        <v>2</v>
      </c>
      <c r="Z6">
        <v>3</v>
      </c>
    </row>
    <row r="7" spans="1:26" x14ac:dyDescent="0.25">
      <c r="A7">
        <f t="shared" ca="1" si="12"/>
        <v>19</v>
      </c>
      <c r="B7" s="3">
        <f t="shared" ca="1" si="0"/>
        <v>0.2815824159772301</v>
      </c>
      <c r="C7" s="3" t="str">
        <f t="shared" ca="1" si="1"/>
        <v>f(x) = (x+4) · (x+6)</v>
      </c>
      <c r="D7" s="3"/>
      <c r="E7">
        <f t="shared" ca="1" si="13"/>
        <v>4</v>
      </c>
      <c r="F7">
        <f t="shared" ca="1" si="13"/>
        <v>6</v>
      </c>
      <c r="G7">
        <f t="shared" ca="1" si="2"/>
        <v>0</v>
      </c>
      <c r="H7">
        <f t="shared" ca="1" si="2"/>
        <v>0</v>
      </c>
      <c r="I7" t="str">
        <f t="shared" ca="1" si="3"/>
        <v>+</v>
      </c>
      <c r="J7" t="str">
        <f t="shared" ca="1" si="3"/>
        <v>+</v>
      </c>
      <c r="K7">
        <f t="shared" ca="1" si="4"/>
        <v>1</v>
      </c>
      <c r="L7">
        <f t="shared" ca="1" si="4"/>
        <v>1</v>
      </c>
      <c r="M7" t="str">
        <f t="shared" ca="1" si="5"/>
        <v>+</v>
      </c>
      <c r="N7">
        <f t="shared" ca="1" si="6"/>
        <v>10</v>
      </c>
      <c r="O7" t="str">
        <f t="shared" ca="1" si="7"/>
        <v>+</v>
      </c>
      <c r="P7">
        <f t="shared" ca="1" si="8"/>
        <v>24</v>
      </c>
      <c r="R7" t="s">
        <v>9</v>
      </c>
      <c r="S7" t="str">
        <f t="shared" ca="1" si="9"/>
        <v>(x+4)·(x+6)</v>
      </c>
      <c r="T7" t="str">
        <f t="shared" ca="1" si="10"/>
        <v>= x² +6x +4x +24</v>
      </c>
      <c r="U7" t="str">
        <f t="shared" ca="1" si="11"/>
        <v>= x² +10x +24</v>
      </c>
      <c r="W7">
        <v>0</v>
      </c>
      <c r="X7" t="s">
        <v>8</v>
      </c>
      <c r="Y7">
        <v>2</v>
      </c>
      <c r="Z7">
        <v>3</v>
      </c>
    </row>
    <row r="8" spans="1:26" x14ac:dyDescent="0.25">
      <c r="A8">
        <f ca="1">RANK(B8,$B$2:$B$25)</f>
        <v>21</v>
      </c>
      <c r="B8" s="3">
        <f t="shared" ca="1" si="0"/>
        <v>0.20995976297709729</v>
      </c>
      <c r="C8" s="3" t="str">
        <f t="shared" ca="1" si="1"/>
        <v>f(x) = (x+3) · (x+5)</v>
      </c>
      <c r="D8" s="3"/>
      <c r="E8">
        <f t="shared" ca="1" si="13"/>
        <v>3</v>
      </c>
      <c r="F8">
        <f t="shared" ca="1" si="13"/>
        <v>5</v>
      </c>
      <c r="G8">
        <f t="shared" ca="1" si="2"/>
        <v>0</v>
      </c>
      <c r="H8">
        <f t="shared" ca="1" si="2"/>
        <v>0</v>
      </c>
      <c r="I8" t="str">
        <f t="shared" ca="1" si="3"/>
        <v>+</v>
      </c>
      <c r="J8" t="str">
        <f t="shared" ca="1" si="3"/>
        <v>+</v>
      </c>
      <c r="K8">
        <f t="shared" ca="1" si="4"/>
        <v>1</v>
      </c>
      <c r="L8">
        <f t="shared" ca="1" si="4"/>
        <v>1</v>
      </c>
      <c r="M8" t="str">
        <f t="shared" ca="1" si="5"/>
        <v>+</v>
      </c>
      <c r="N8">
        <f t="shared" ca="1" si="6"/>
        <v>8</v>
      </c>
      <c r="O8" t="str">
        <f t="shared" ca="1" si="7"/>
        <v>+</v>
      </c>
      <c r="P8">
        <f t="shared" ca="1" si="8"/>
        <v>15</v>
      </c>
      <c r="R8" t="s">
        <v>9</v>
      </c>
      <c r="S8" t="str">
        <f t="shared" ca="1" si="9"/>
        <v>(x+3)·(x+5)</v>
      </c>
      <c r="T8" t="str">
        <f t="shared" ca="1" si="10"/>
        <v>= x² +5x +3x +15</v>
      </c>
      <c r="U8" t="str">
        <f t="shared" ca="1" si="11"/>
        <v>= x² +8x +15</v>
      </c>
      <c r="W8">
        <v>0</v>
      </c>
      <c r="X8" t="s">
        <v>8</v>
      </c>
      <c r="Y8">
        <v>2</v>
      </c>
      <c r="Z8">
        <v>3</v>
      </c>
    </row>
    <row r="9" spans="1:26" x14ac:dyDescent="0.25">
      <c r="A9">
        <f ca="1">RANK(B9,$B$2:$B$25)</f>
        <v>5</v>
      </c>
      <c r="B9" s="3">
        <f t="shared" ca="1" si="0"/>
        <v>0.82389335345365311</v>
      </c>
      <c r="C9" s="3" t="str">
        <f t="shared" ca="1" si="1"/>
        <v>f(x) = (x-4) · (x+5)</v>
      </c>
      <c r="D9" s="3"/>
      <c r="E9">
        <f t="shared" ca="1" si="13"/>
        <v>4</v>
      </c>
      <c r="F9">
        <f t="shared" ca="1" si="13"/>
        <v>5</v>
      </c>
      <c r="G9">
        <f t="shared" ca="1" si="2"/>
        <v>1</v>
      </c>
      <c r="H9">
        <f t="shared" ca="1" si="2"/>
        <v>0</v>
      </c>
      <c r="I9" t="str">
        <f t="shared" ca="1" si="3"/>
        <v>-</v>
      </c>
      <c r="J9" t="str">
        <f t="shared" ca="1" si="3"/>
        <v>+</v>
      </c>
      <c r="K9">
        <f t="shared" ca="1" si="4"/>
        <v>-1</v>
      </c>
      <c r="L9">
        <f t="shared" ca="1" si="4"/>
        <v>1</v>
      </c>
      <c r="M9" t="str">
        <f t="shared" ca="1" si="5"/>
        <v>+</v>
      </c>
      <c r="N9">
        <f t="shared" ca="1" si="6"/>
        <v>1</v>
      </c>
      <c r="O9" t="str">
        <f t="shared" ca="1" si="7"/>
        <v/>
      </c>
      <c r="P9">
        <f t="shared" ca="1" si="8"/>
        <v>-20</v>
      </c>
      <c r="R9" t="s">
        <v>9</v>
      </c>
      <c r="S9" t="str">
        <f t="shared" ca="1" si="9"/>
        <v>(x-4)·(x+5)</v>
      </c>
      <c r="T9" t="str">
        <f t="shared" ca="1" si="10"/>
        <v>= x² +5x -4x -20</v>
      </c>
      <c r="U9" t="str">
        <f t="shared" ca="1" si="11"/>
        <v>= x² +1x -20</v>
      </c>
      <c r="W9">
        <v>0</v>
      </c>
      <c r="X9" t="s">
        <v>8</v>
      </c>
      <c r="Y9">
        <v>2</v>
      </c>
      <c r="Z9">
        <v>3</v>
      </c>
    </row>
    <row r="10" spans="1:26" x14ac:dyDescent="0.25">
      <c r="A10">
        <f t="shared" ca="1" si="12"/>
        <v>17</v>
      </c>
      <c r="B10" s="3">
        <f t="shared" ca="1" si="0"/>
        <v>0.44969636174049543</v>
      </c>
      <c r="C10" s="3" t="str">
        <f t="shared" ca="1" si="1"/>
        <v>f(x) = (x-3) · (x-4)</v>
      </c>
      <c r="D10" s="3"/>
      <c r="E10">
        <f t="shared" ca="1" si="13"/>
        <v>3</v>
      </c>
      <c r="F10">
        <f t="shared" ca="1" si="13"/>
        <v>4</v>
      </c>
      <c r="G10">
        <f t="shared" ca="1" si="2"/>
        <v>1</v>
      </c>
      <c r="H10">
        <f t="shared" ca="1" si="2"/>
        <v>1</v>
      </c>
      <c r="I10" t="str">
        <f t="shared" ca="1" si="3"/>
        <v>-</v>
      </c>
      <c r="J10" t="str">
        <f t="shared" ca="1" si="3"/>
        <v>-</v>
      </c>
      <c r="K10">
        <f t="shared" ca="1" si="4"/>
        <v>-1</v>
      </c>
      <c r="L10">
        <f t="shared" ca="1" si="4"/>
        <v>-1</v>
      </c>
      <c r="M10" t="str">
        <f t="shared" ca="1" si="5"/>
        <v/>
      </c>
      <c r="N10">
        <f t="shared" ca="1" si="6"/>
        <v>-7</v>
      </c>
      <c r="O10" t="str">
        <f t="shared" ca="1" si="7"/>
        <v>+</v>
      </c>
      <c r="P10">
        <f t="shared" ca="1" si="8"/>
        <v>12</v>
      </c>
      <c r="R10" t="s">
        <v>9</v>
      </c>
      <c r="S10" t="str">
        <f t="shared" ca="1" si="9"/>
        <v>(x-3)·(x-4)</v>
      </c>
      <c r="T10" t="str">
        <f t="shared" ca="1" si="10"/>
        <v>= x² -4x -3x +12</v>
      </c>
      <c r="U10" t="str">
        <f t="shared" ca="1" si="11"/>
        <v>= x² -7x +12</v>
      </c>
      <c r="W10">
        <v>0</v>
      </c>
      <c r="X10" t="s">
        <v>8</v>
      </c>
      <c r="Y10">
        <v>2</v>
      </c>
      <c r="Z10">
        <v>3</v>
      </c>
    </row>
    <row r="11" spans="1:26" x14ac:dyDescent="0.25">
      <c r="A11">
        <f t="shared" ca="1" si="12"/>
        <v>10</v>
      </c>
      <c r="B11" s="3">
        <f t="shared" ca="1" si="0"/>
        <v>0.67712828684017168</v>
      </c>
      <c r="C11" s="3" t="str">
        <f t="shared" ca="1" si="1"/>
        <v>f(x) = (x+5) · (x+4)</v>
      </c>
      <c r="D11" s="3"/>
      <c r="E11">
        <f t="shared" ca="1" si="13"/>
        <v>5</v>
      </c>
      <c r="F11">
        <f t="shared" ca="1" si="13"/>
        <v>4</v>
      </c>
      <c r="G11">
        <f t="shared" ca="1" si="2"/>
        <v>0</v>
      </c>
      <c r="H11">
        <f t="shared" ca="1" si="2"/>
        <v>0</v>
      </c>
      <c r="I11" t="str">
        <f t="shared" ca="1" si="3"/>
        <v>+</v>
      </c>
      <c r="J11" t="str">
        <f t="shared" ca="1" si="3"/>
        <v>+</v>
      </c>
      <c r="K11">
        <f t="shared" ca="1" si="4"/>
        <v>1</v>
      </c>
      <c r="L11">
        <f t="shared" ca="1" si="4"/>
        <v>1</v>
      </c>
      <c r="M11" t="str">
        <f t="shared" ca="1" si="5"/>
        <v>+</v>
      </c>
      <c r="N11">
        <f t="shared" ca="1" si="6"/>
        <v>9</v>
      </c>
      <c r="O11" t="str">
        <f t="shared" ca="1" si="7"/>
        <v>+</v>
      </c>
      <c r="P11">
        <f t="shared" ca="1" si="8"/>
        <v>20</v>
      </c>
      <c r="R11" t="s">
        <v>9</v>
      </c>
      <c r="S11" t="str">
        <f t="shared" ca="1" si="9"/>
        <v>(x+5)·(x+4)</v>
      </c>
      <c r="T11" t="str">
        <f t="shared" ca="1" si="10"/>
        <v>= x² +4x +5x +20</v>
      </c>
      <c r="U11" t="str">
        <f t="shared" ca="1" si="11"/>
        <v>= x² +9x +20</v>
      </c>
      <c r="W11">
        <v>0</v>
      </c>
      <c r="X11" t="s">
        <v>8</v>
      </c>
      <c r="Y11">
        <v>2</v>
      </c>
      <c r="Z11">
        <v>3</v>
      </c>
    </row>
    <row r="12" spans="1:26" x14ac:dyDescent="0.25">
      <c r="A12">
        <f t="shared" ca="1" si="12"/>
        <v>22</v>
      </c>
      <c r="B12" s="3">
        <f t="shared" ca="1" si="0"/>
        <v>0.11416995227131077</v>
      </c>
      <c r="C12" s="3" t="str">
        <f t="shared" ca="1" si="1"/>
        <v>f(x) = (x+6) · (x+6)</v>
      </c>
      <c r="D12" s="3"/>
      <c r="E12">
        <f t="shared" ca="1" si="13"/>
        <v>6</v>
      </c>
      <c r="F12">
        <f t="shared" ca="1" si="13"/>
        <v>6</v>
      </c>
      <c r="G12">
        <f t="shared" ca="1" si="2"/>
        <v>0</v>
      </c>
      <c r="H12">
        <f t="shared" ca="1" si="2"/>
        <v>0</v>
      </c>
      <c r="I12" t="str">
        <f t="shared" ca="1" si="3"/>
        <v>+</v>
      </c>
      <c r="J12" t="str">
        <f t="shared" ca="1" si="3"/>
        <v>+</v>
      </c>
      <c r="K12">
        <f t="shared" ca="1" si="4"/>
        <v>1</v>
      </c>
      <c r="L12">
        <f t="shared" ca="1" si="4"/>
        <v>1</v>
      </c>
      <c r="M12" t="str">
        <f t="shared" ca="1" si="5"/>
        <v>+</v>
      </c>
      <c r="N12">
        <f t="shared" ca="1" si="6"/>
        <v>12</v>
      </c>
      <c r="O12" t="str">
        <f t="shared" ca="1" si="7"/>
        <v>+</v>
      </c>
      <c r="P12">
        <f t="shared" ca="1" si="8"/>
        <v>36</v>
      </c>
      <c r="R12" t="s">
        <v>9</v>
      </c>
      <c r="S12" t="str">
        <f t="shared" ca="1" si="9"/>
        <v>(x+6)·(x+6)</v>
      </c>
      <c r="T12" t="str">
        <f t="shared" ca="1" si="10"/>
        <v>= x² +6x +6x +36</v>
      </c>
      <c r="U12" t="str">
        <f t="shared" ca="1" si="11"/>
        <v>= x² +12x +36</v>
      </c>
      <c r="W12">
        <v>0</v>
      </c>
      <c r="X12" t="s">
        <v>8</v>
      </c>
      <c r="Y12">
        <v>2</v>
      </c>
      <c r="Z12">
        <v>3</v>
      </c>
    </row>
    <row r="13" spans="1:26" x14ac:dyDescent="0.25">
      <c r="A13">
        <f t="shared" ca="1" si="12"/>
        <v>18</v>
      </c>
      <c r="B13" s="3">
        <f t="shared" ca="1" si="0"/>
        <v>0.41214850986254647</v>
      </c>
      <c r="C13" s="3" t="str">
        <f t="shared" ca="1" si="1"/>
        <v>f(x) = (x+5) · (x+2)</v>
      </c>
      <c r="D13" s="3"/>
      <c r="E13">
        <f t="shared" ca="1" si="13"/>
        <v>5</v>
      </c>
      <c r="F13">
        <f t="shared" ca="1" si="13"/>
        <v>2</v>
      </c>
      <c r="G13">
        <f t="shared" ca="1" si="2"/>
        <v>0</v>
      </c>
      <c r="H13">
        <f t="shared" ca="1" si="2"/>
        <v>0</v>
      </c>
      <c r="I13" t="str">
        <f t="shared" ca="1" si="3"/>
        <v>+</v>
      </c>
      <c r="J13" t="str">
        <f t="shared" ca="1" si="3"/>
        <v>+</v>
      </c>
      <c r="K13">
        <f t="shared" ca="1" si="4"/>
        <v>1</v>
      </c>
      <c r="L13">
        <f t="shared" ca="1" si="4"/>
        <v>1</v>
      </c>
      <c r="M13" t="str">
        <f t="shared" ca="1" si="5"/>
        <v>+</v>
      </c>
      <c r="N13">
        <f t="shared" ca="1" si="6"/>
        <v>7</v>
      </c>
      <c r="O13" t="str">
        <f t="shared" ca="1" si="7"/>
        <v>+</v>
      </c>
      <c r="P13">
        <f t="shared" ca="1" si="8"/>
        <v>10</v>
      </c>
      <c r="R13" t="s">
        <v>9</v>
      </c>
      <c r="S13" t="str">
        <f t="shared" ca="1" si="9"/>
        <v>(x+5)·(x+2)</v>
      </c>
      <c r="T13" t="str">
        <f t="shared" ca="1" si="10"/>
        <v>= x² +2x +5x +10</v>
      </c>
      <c r="U13" t="str">
        <f t="shared" ca="1" si="11"/>
        <v>= x² +7x +10</v>
      </c>
      <c r="W13">
        <v>0</v>
      </c>
      <c r="X13" t="s">
        <v>8</v>
      </c>
      <c r="Y13">
        <v>2</v>
      </c>
      <c r="Z13">
        <v>3</v>
      </c>
    </row>
    <row r="14" spans="1:26" x14ac:dyDescent="0.25">
      <c r="A14">
        <f ca="1">RANK(B14,$B$2:$B$25)</f>
        <v>2</v>
      </c>
      <c r="B14" s="3">
        <f t="shared" ca="1" si="0"/>
        <v>0.96194386219243089</v>
      </c>
      <c r="C14" s="3" t="str">
        <f t="shared" ca="1" si="1"/>
        <v>f(x) = (x+7) · (x-3)</v>
      </c>
      <c r="D14" s="3"/>
      <c r="E14">
        <f t="shared" ca="1" si="13"/>
        <v>7</v>
      </c>
      <c r="F14">
        <f t="shared" ca="1" si="13"/>
        <v>3</v>
      </c>
      <c r="G14">
        <f t="shared" ca="1" si="2"/>
        <v>0</v>
      </c>
      <c r="H14">
        <f t="shared" ca="1" si="2"/>
        <v>1</v>
      </c>
      <c r="I14" t="str">
        <f t="shared" ca="1" si="3"/>
        <v>+</v>
      </c>
      <c r="J14" t="str">
        <f t="shared" ca="1" si="3"/>
        <v>-</v>
      </c>
      <c r="K14">
        <f t="shared" ca="1" si="4"/>
        <v>1</v>
      </c>
      <c r="L14">
        <f t="shared" ca="1" si="4"/>
        <v>-1</v>
      </c>
      <c r="M14" t="str">
        <f t="shared" ca="1" si="5"/>
        <v>+</v>
      </c>
      <c r="N14">
        <f t="shared" ca="1" si="6"/>
        <v>4</v>
      </c>
      <c r="O14" t="str">
        <f t="shared" ca="1" si="7"/>
        <v/>
      </c>
      <c r="P14">
        <f t="shared" ca="1" si="8"/>
        <v>-21</v>
      </c>
      <c r="R14" t="s">
        <v>9</v>
      </c>
      <c r="S14" t="str">
        <f t="shared" ca="1" si="9"/>
        <v>(x+7)·(x-3)</v>
      </c>
      <c r="T14" t="str">
        <f t="shared" ca="1" si="10"/>
        <v>= x² -3x +7x -21</v>
      </c>
      <c r="U14" t="str">
        <f t="shared" ca="1" si="11"/>
        <v>= x² +4x -21</v>
      </c>
      <c r="W14">
        <v>0</v>
      </c>
      <c r="X14" t="s">
        <v>8</v>
      </c>
      <c r="Y14">
        <v>2</v>
      </c>
      <c r="Z14">
        <v>3</v>
      </c>
    </row>
    <row r="15" spans="1:26" x14ac:dyDescent="0.25">
      <c r="A15">
        <f ca="1">RANK(B15,$B$2:$B$25)</f>
        <v>12</v>
      </c>
      <c r="B15" s="3">
        <f t="shared" ca="1" si="0"/>
        <v>0.61045161835754491</v>
      </c>
      <c r="C15" s="3" t="str">
        <f t="shared" ca="1" si="1"/>
        <v>f(x) = (x-6) · (x+4)</v>
      </c>
      <c r="D15" s="3"/>
      <c r="E15">
        <f t="shared" ca="1" si="13"/>
        <v>6</v>
      </c>
      <c r="F15">
        <f t="shared" ca="1" si="13"/>
        <v>4</v>
      </c>
      <c r="G15">
        <f t="shared" ca="1" si="2"/>
        <v>1</v>
      </c>
      <c r="H15">
        <f t="shared" ca="1" si="2"/>
        <v>0</v>
      </c>
      <c r="I15" t="str">
        <f t="shared" ca="1" si="3"/>
        <v>-</v>
      </c>
      <c r="J15" t="str">
        <f t="shared" ca="1" si="3"/>
        <v>+</v>
      </c>
      <c r="K15">
        <f t="shared" ca="1" si="4"/>
        <v>-1</v>
      </c>
      <c r="L15">
        <f t="shared" ca="1" si="4"/>
        <v>1</v>
      </c>
      <c r="M15" t="str">
        <f t="shared" ca="1" si="5"/>
        <v/>
      </c>
      <c r="N15">
        <f t="shared" ca="1" si="6"/>
        <v>-2</v>
      </c>
      <c r="O15" t="str">
        <f t="shared" ca="1" si="7"/>
        <v/>
      </c>
      <c r="P15">
        <f t="shared" ca="1" si="8"/>
        <v>-24</v>
      </c>
      <c r="R15" t="s">
        <v>9</v>
      </c>
      <c r="S15" t="str">
        <f t="shared" ca="1" si="9"/>
        <v>(x-6)·(x+4)</v>
      </c>
      <c r="T15" t="str">
        <f t="shared" ca="1" si="10"/>
        <v>= x² +4x -6x -24</v>
      </c>
      <c r="U15" t="str">
        <f t="shared" ca="1" si="11"/>
        <v>= x² -2x -24</v>
      </c>
      <c r="W15">
        <v>0</v>
      </c>
      <c r="X15" t="s">
        <v>8</v>
      </c>
      <c r="Y15">
        <v>2</v>
      </c>
      <c r="Z15">
        <v>3</v>
      </c>
    </row>
    <row r="16" spans="1:26" x14ac:dyDescent="0.25">
      <c r="A16">
        <f t="shared" ca="1" si="12"/>
        <v>14</v>
      </c>
      <c r="B16" s="3">
        <f t="shared" ca="1" si="0"/>
        <v>0.52882864987056144</v>
      </c>
      <c r="C16" s="3" t="str">
        <f t="shared" ca="1" si="1"/>
        <v>f(x) = (x-3) · (x+2)</v>
      </c>
      <c r="D16" s="3"/>
      <c r="E16">
        <f t="shared" ca="1" si="13"/>
        <v>3</v>
      </c>
      <c r="F16">
        <f t="shared" ca="1" si="13"/>
        <v>2</v>
      </c>
      <c r="G16">
        <f t="shared" ca="1" si="2"/>
        <v>1</v>
      </c>
      <c r="H16">
        <f t="shared" ca="1" si="2"/>
        <v>0</v>
      </c>
      <c r="I16" t="str">
        <f t="shared" ca="1" si="3"/>
        <v>-</v>
      </c>
      <c r="J16" t="str">
        <f t="shared" ca="1" si="3"/>
        <v>+</v>
      </c>
      <c r="K16">
        <f t="shared" ca="1" si="4"/>
        <v>-1</v>
      </c>
      <c r="L16">
        <f t="shared" ca="1" si="4"/>
        <v>1</v>
      </c>
      <c r="M16" t="str">
        <f t="shared" ca="1" si="5"/>
        <v/>
      </c>
      <c r="N16">
        <f t="shared" ca="1" si="6"/>
        <v>-1</v>
      </c>
      <c r="O16" t="str">
        <f t="shared" ca="1" si="7"/>
        <v/>
      </c>
      <c r="P16">
        <f t="shared" ca="1" si="8"/>
        <v>-6</v>
      </c>
      <c r="R16" t="s">
        <v>9</v>
      </c>
      <c r="S16" t="str">
        <f t="shared" ca="1" si="9"/>
        <v>(x-3)·(x+2)</v>
      </c>
      <c r="T16" t="str">
        <f t="shared" ca="1" si="10"/>
        <v>= x² +2x -3x -6</v>
      </c>
      <c r="U16" t="str">
        <f t="shared" ca="1" si="11"/>
        <v>= x² -1x -6</v>
      </c>
      <c r="W16">
        <v>0</v>
      </c>
      <c r="X16" t="s">
        <v>8</v>
      </c>
      <c r="Y16">
        <v>2</v>
      </c>
      <c r="Z16">
        <v>3</v>
      </c>
    </row>
    <row r="17" spans="1:26" x14ac:dyDescent="0.25">
      <c r="A17">
        <f t="shared" ca="1" si="12"/>
        <v>23</v>
      </c>
      <c r="B17" s="3">
        <f t="shared" ca="1" si="0"/>
        <v>4.9287403009999342E-2</v>
      </c>
      <c r="C17" s="3" t="str">
        <f t="shared" ca="1" si="1"/>
        <v>f(x) = (x+6) · (x-6)</v>
      </c>
      <c r="D17" s="3"/>
      <c r="E17">
        <f t="shared" ca="1" si="13"/>
        <v>6</v>
      </c>
      <c r="F17">
        <f t="shared" ca="1" si="13"/>
        <v>6</v>
      </c>
      <c r="G17">
        <f t="shared" ca="1" si="2"/>
        <v>0</v>
      </c>
      <c r="H17">
        <f t="shared" ca="1" si="2"/>
        <v>1</v>
      </c>
      <c r="I17" t="str">
        <f t="shared" ca="1" si="3"/>
        <v>+</v>
      </c>
      <c r="J17" t="str">
        <f t="shared" ca="1" si="3"/>
        <v>-</v>
      </c>
      <c r="K17">
        <f t="shared" ca="1" si="4"/>
        <v>1</v>
      </c>
      <c r="L17">
        <f t="shared" ca="1" si="4"/>
        <v>-1</v>
      </c>
      <c r="M17" t="str">
        <f t="shared" ca="1" si="5"/>
        <v/>
      </c>
      <c r="N17">
        <f t="shared" ca="1" si="6"/>
        <v>0</v>
      </c>
      <c r="O17" t="str">
        <f t="shared" ca="1" si="7"/>
        <v/>
      </c>
      <c r="P17">
        <f t="shared" ca="1" si="8"/>
        <v>-36</v>
      </c>
      <c r="R17" t="s">
        <v>9</v>
      </c>
      <c r="S17" t="str">
        <f t="shared" ca="1" si="9"/>
        <v>(x+6)·(x-6)</v>
      </c>
      <c r="T17" t="str">
        <f t="shared" ca="1" si="10"/>
        <v>= x² -6x +6x -36</v>
      </c>
      <c r="U17" t="str">
        <f t="shared" ca="1" si="11"/>
        <v>= x² -36</v>
      </c>
      <c r="W17">
        <v>0</v>
      </c>
      <c r="X17" t="s">
        <v>8</v>
      </c>
      <c r="Y17">
        <v>2</v>
      </c>
      <c r="Z17">
        <v>3</v>
      </c>
    </row>
    <row r="18" spans="1:26" x14ac:dyDescent="0.25">
      <c r="A18">
        <f t="shared" ca="1" si="12"/>
        <v>6</v>
      </c>
      <c r="B18" s="3">
        <f t="shared" ca="1" si="0"/>
        <v>0.80589474655733329</v>
      </c>
      <c r="C18" s="3" t="str">
        <f t="shared" ca="1" si="1"/>
        <v>f(x) = (x+4) · (x+4)</v>
      </c>
      <c r="D18" s="3"/>
      <c r="E18">
        <f t="shared" ca="1" si="13"/>
        <v>4</v>
      </c>
      <c r="F18">
        <f t="shared" ca="1" si="13"/>
        <v>4</v>
      </c>
      <c r="G18">
        <f t="shared" ca="1" si="2"/>
        <v>0</v>
      </c>
      <c r="H18">
        <f t="shared" ca="1" si="2"/>
        <v>0</v>
      </c>
      <c r="I18" t="str">
        <f t="shared" ca="1" si="3"/>
        <v>+</v>
      </c>
      <c r="J18" t="str">
        <f t="shared" ca="1" si="3"/>
        <v>+</v>
      </c>
      <c r="K18">
        <f t="shared" ca="1" si="4"/>
        <v>1</v>
      </c>
      <c r="L18">
        <f t="shared" ca="1" si="4"/>
        <v>1</v>
      </c>
      <c r="M18" t="str">
        <f t="shared" ca="1" si="5"/>
        <v>+</v>
      </c>
      <c r="N18">
        <f t="shared" ca="1" si="6"/>
        <v>8</v>
      </c>
      <c r="O18" t="str">
        <f t="shared" ca="1" si="7"/>
        <v>+</v>
      </c>
      <c r="P18">
        <f t="shared" ca="1" si="8"/>
        <v>16</v>
      </c>
      <c r="R18" t="s">
        <v>9</v>
      </c>
      <c r="S18" t="str">
        <f t="shared" ca="1" si="9"/>
        <v>(x+4)·(x+4)</v>
      </c>
      <c r="T18" t="str">
        <f t="shared" ca="1" si="10"/>
        <v>= x² +4x +4x +16</v>
      </c>
      <c r="U18" t="str">
        <f t="shared" ca="1" si="11"/>
        <v>= x² +8x +16</v>
      </c>
      <c r="W18">
        <v>0</v>
      </c>
      <c r="X18" t="s">
        <v>8</v>
      </c>
      <c r="Y18">
        <v>2</v>
      </c>
      <c r="Z18">
        <v>3</v>
      </c>
    </row>
    <row r="19" spans="1:26" x14ac:dyDescent="0.25">
      <c r="A19">
        <f t="shared" ca="1" si="12"/>
        <v>11</v>
      </c>
      <c r="B19" s="3">
        <f t="shared" ca="1" si="0"/>
        <v>0.63102325247832003</v>
      </c>
      <c r="C19" s="3" t="str">
        <f t="shared" ca="1" si="1"/>
        <v>f(x) = (x+3) · (x+7)</v>
      </c>
      <c r="D19" s="3"/>
      <c r="E19">
        <f t="shared" ca="1" si="13"/>
        <v>3</v>
      </c>
      <c r="F19">
        <f t="shared" ca="1" si="13"/>
        <v>7</v>
      </c>
      <c r="G19">
        <f t="shared" ca="1" si="2"/>
        <v>0</v>
      </c>
      <c r="H19">
        <f t="shared" ca="1" si="2"/>
        <v>0</v>
      </c>
      <c r="I19" t="str">
        <f t="shared" ca="1" si="3"/>
        <v>+</v>
      </c>
      <c r="J19" t="str">
        <f t="shared" ca="1" si="3"/>
        <v>+</v>
      </c>
      <c r="K19">
        <f t="shared" ca="1" si="4"/>
        <v>1</v>
      </c>
      <c r="L19">
        <f t="shared" ca="1" si="4"/>
        <v>1</v>
      </c>
      <c r="M19" t="str">
        <f t="shared" ca="1" si="5"/>
        <v>+</v>
      </c>
      <c r="N19">
        <f t="shared" ca="1" si="6"/>
        <v>10</v>
      </c>
      <c r="O19" t="str">
        <f t="shared" ca="1" si="7"/>
        <v>+</v>
      </c>
      <c r="P19">
        <f t="shared" ca="1" si="8"/>
        <v>21</v>
      </c>
      <c r="R19" t="s">
        <v>9</v>
      </c>
      <c r="S19" t="str">
        <f t="shared" ca="1" si="9"/>
        <v>(x+3)·(x+7)</v>
      </c>
      <c r="T19" t="str">
        <f t="shared" ca="1" si="10"/>
        <v>= x² +7x +3x +21</v>
      </c>
      <c r="U19" t="str">
        <f t="shared" ca="1" si="11"/>
        <v>= x² +10x +21</v>
      </c>
      <c r="W19">
        <v>0</v>
      </c>
      <c r="X19" t="s">
        <v>8</v>
      </c>
      <c r="Y19">
        <v>2</v>
      </c>
      <c r="Z19">
        <v>3</v>
      </c>
    </row>
    <row r="20" spans="1:26" x14ac:dyDescent="0.25">
      <c r="A20">
        <f ca="1">RANK(B20,$B$2:$B$25)</f>
        <v>9</v>
      </c>
      <c r="B20" s="3">
        <f t="shared" ca="1" si="0"/>
        <v>0.72855075719594264</v>
      </c>
      <c r="C20" s="3" t="str">
        <f t="shared" ca="1" si="1"/>
        <v>f(x) = (x-6) · (x-5)</v>
      </c>
      <c r="D20" s="3"/>
      <c r="E20">
        <f t="shared" ca="1" si="13"/>
        <v>6</v>
      </c>
      <c r="F20">
        <f t="shared" ca="1" si="13"/>
        <v>5</v>
      </c>
      <c r="G20">
        <f t="shared" ca="1" si="2"/>
        <v>1</v>
      </c>
      <c r="H20">
        <f t="shared" ca="1" si="2"/>
        <v>1</v>
      </c>
      <c r="I20" t="str">
        <f t="shared" ca="1" si="3"/>
        <v>-</v>
      </c>
      <c r="J20" t="str">
        <f t="shared" ca="1" si="3"/>
        <v>-</v>
      </c>
      <c r="K20">
        <f t="shared" ca="1" si="4"/>
        <v>-1</v>
      </c>
      <c r="L20">
        <f t="shared" ca="1" si="4"/>
        <v>-1</v>
      </c>
      <c r="M20" t="str">
        <f t="shared" ca="1" si="5"/>
        <v/>
      </c>
      <c r="N20">
        <f t="shared" ca="1" si="6"/>
        <v>-11</v>
      </c>
      <c r="O20" t="str">
        <f t="shared" ca="1" si="7"/>
        <v>+</v>
      </c>
      <c r="P20">
        <f t="shared" ca="1" si="8"/>
        <v>30</v>
      </c>
      <c r="R20" t="s">
        <v>9</v>
      </c>
      <c r="S20" t="str">
        <f t="shared" ca="1" si="9"/>
        <v>(x-6)·(x-5)</v>
      </c>
      <c r="T20" t="str">
        <f t="shared" ca="1" si="10"/>
        <v>= x² -5x -6x +30</v>
      </c>
      <c r="U20" t="str">
        <f t="shared" ca="1" si="11"/>
        <v>= x² -11x +30</v>
      </c>
      <c r="W20">
        <v>0</v>
      </c>
      <c r="X20" t="s">
        <v>8</v>
      </c>
      <c r="Y20">
        <v>2</v>
      </c>
      <c r="Z20">
        <v>3</v>
      </c>
    </row>
    <row r="21" spans="1:26" x14ac:dyDescent="0.25">
      <c r="A21">
        <f ca="1">RANK(B21,$B$2:$B$25)</f>
        <v>13</v>
      </c>
      <c r="B21" s="3">
        <f t="shared" ca="1" si="0"/>
        <v>0.58367000409192893</v>
      </c>
      <c r="C21" s="3" t="str">
        <f t="shared" ca="1" si="1"/>
        <v>f(x) = (x-3) · (x+7)</v>
      </c>
      <c r="D21" s="3"/>
      <c r="E21">
        <f t="shared" ca="1" si="13"/>
        <v>3</v>
      </c>
      <c r="F21">
        <f t="shared" ca="1" si="13"/>
        <v>7</v>
      </c>
      <c r="G21">
        <f t="shared" ca="1" si="2"/>
        <v>1</v>
      </c>
      <c r="H21">
        <f t="shared" ca="1" si="2"/>
        <v>0</v>
      </c>
      <c r="I21" t="str">
        <f t="shared" ca="1" si="3"/>
        <v>-</v>
      </c>
      <c r="J21" t="str">
        <f t="shared" ca="1" si="3"/>
        <v>+</v>
      </c>
      <c r="K21">
        <f t="shared" ca="1" si="4"/>
        <v>-1</v>
      </c>
      <c r="L21">
        <f t="shared" ca="1" si="4"/>
        <v>1</v>
      </c>
      <c r="M21" t="str">
        <f t="shared" ca="1" si="5"/>
        <v>+</v>
      </c>
      <c r="N21">
        <f t="shared" ca="1" si="6"/>
        <v>4</v>
      </c>
      <c r="O21" t="str">
        <f t="shared" ca="1" si="7"/>
        <v/>
      </c>
      <c r="P21">
        <f t="shared" ca="1" si="8"/>
        <v>-21</v>
      </c>
      <c r="R21" t="s">
        <v>9</v>
      </c>
      <c r="S21" t="str">
        <f t="shared" ca="1" si="9"/>
        <v>(x-3)·(x+7)</v>
      </c>
      <c r="T21" t="str">
        <f t="shared" ca="1" si="10"/>
        <v>= x² +7x -3x -21</v>
      </c>
      <c r="U21" t="str">
        <f t="shared" ca="1" si="11"/>
        <v>= x² +4x -21</v>
      </c>
      <c r="W21">
        <v>0</v>
      </c>
      <c r="X21" t="s">
        <v>8</v>
      </c>
      <c r="Y21">
        <v>2</v>
      </c>
      <c r="Z21">
        <v>3</v>
      </c>
    </row>
    <row r="22" spans="1:26" x14ac:dyDescent="0.25">
      <c r="A22">
        <f t="shared" ca="1" si="12"/>
        <v>4</v>
      </c>
      <c r="B22" s="3">
        <f t="shared" ca="1" si="0"/>
        <v>0.85582671828371315</v>
      </c>
      <c r="C22" s="3" t="str">
        <f t="shared" ca="1" si="1"/>
        <v>f(x) = (x-6) · (x-7)</v>
      </c>
      <c r="D22" s="3"/>
      <c r="E22">
        <f t="shared" ca="1" si="13"/>
        <v>6</v>
      </c>
      <c r="F22">
        <f t="shared" ca="1" si="13"/>
        <v>7</v>
      </c>
      <c r="G22">
        <f t="shared" ca="1" si="2"/>
        <v>1</v>
      </c>
      <c r="H22">
        <f t="shared" ca="1" si="2"/>
        <v>1</v>
      </c>
      <c r="I22" t="str">
        <f t="shared" ca="1" si="3"/>
        <v>-</v>
      </c>
      <c r="J22" t="str">
        <f t="shared" ca="1" si="3"/>
        <v>-</v>
      </c>
      <c r="K22">
        <f t="shared" ca="1" si="4"/>
        <v>-1</v>
      </c>
      <c r="L22">
        <f t="shared" ca="1" si="4"/>
        <v>-1</v>
      </c>
      <c r="M22" t="str">
        <f t="shared" ca="1" si="5"/>
        <v/>
      </c>
      <c r="N22">
        <f t="shared" ca="1" si="6"/>
        <v>-13</v>
      </c>
      <c r="O22" t="str">
        <f t="shared" ca="1" si="7"/>
        <v>+</v>
      </c>
      <c r="P22">
        <f t="shared" ca="1" si="8"/>
        <v>42</v>
      </c>
      <c r="R22" t="s">
        <v>9</v>
      </c>
      <c r="S22" t="str">
        <f t="shared" ca="1" si="9"/>
        <v>(x-6)·(x-7)</v>
      </c>
      <c r="T22" t="str">
        <f t="shared" ca="1" si="10"/>
        <v>= x² -7x -6x +42</v>
      </c>
      <c r="U22" t="str">
        <f t="shared" ca="1" si="11"/>
        <v>= x² -13x +42</v>
      </c>
      <c r="W22">
        <v>0</v>
      </c>
      <c r="X22" t="s">
        <v>8</v>
      </c>
      <c r="Y22">
        <v>2</v>
      </c>
      <c r="Z22">
        <v>3</v>
      </c>
    </row>
    <row r="23" spans="1:26" x14ac:dyDescent="0.25">
      <c r="A23">
        <f t="shared" ca="1" si="12"/>
        <v>16</v>
      </c>
      <c r="B23" s="3">
        <f t="shared" ca="1" si="0"/>
        <v>0.47680965977293421</v>
      </c>
      <c r="C23" s="3" t="str">
        <f t="shared" ca="1" si="1"/>
        <v>f(x) = (x+5) · (x+6)</v>
      </c>
      <c r="D23" s="3"/>
      <c r="E23">
        <f t="shared" ca="1" si="13"/>
        <v>5</v>
      </c>
      <c r="F23">
        <f t="shared" ca="1" si="13"/>
        <v>6</v>
      </c>
      <c r="G23">
        <f t="shared" ca="1" si="2"/>
        <v>0</v>
      </c>
      <c r="H23">
        <f t="shared" ca="1" si="2"/>
        <v>0</v>
      </c>
      <c r="I23" t="str">
        <f t="shared" ca="1" si="3"/>
        <v>+</v>
      </c>
      <c r="J23" t="str">
        <f t="shared" ca="1" si="3"/>
        <v>+</v>
      </c>
      <c r="K23">
        <f t="shared" ca="1" si="4"/>
        <v>1</v>
      </c>
      <c r="L23">
        <f t="shared" ca="1" si="4"/>
        <v>1</v>
      </c>
      <c r="M23" t="str">
        <f t="shared" ca="1" si="5"/>
        <v>+</v>
      </c>
      <c r="N23">
        <f t="shared" ca="1" si="6"/>
        <v>11</v>
      </c>
      <c r="O23" t="str">
        <f t="shared" ca="1" si="7"/>
        <v>+</v>
      </c>
      <c r="P23">
        <f t="shared" ca="1" si="8"/>
        <v>30</v>
      </c>
      <c r="R23" t="s">
        <v>9</v>
      </c>
      <c r="S23" t="str">
        <f t="shared" ca="1" si="9"/>
        <v>(x+5)·(x+6)</v>
      </c>
      <c r="T23" t="str">
        <f t="shared" ca="1" si="10"/>
        <v>= x² +6x +5x +30</v>
      </c>
      <c r="U23" t="str">
        <f t="shared" ca="1" si="11"/>
        <v>= x² +11x +30</v>
      </c>
      <c r="W23">
        <v>0</v>
      </c>
      <c r="X23" t="s">
        <v>8</v>
      </c>
      <c r="Y23">
        <v>2</v>
      </c>
      <c r="Z23">
        <v>3</v>
      </c>
    </row>
    <row r="24" spans="1:26" x14ac:dyDescent="0.25">
      <c r="A24">
        <f t="shared" ca="1" si="12"/>
        <v>20</v>
      </c>
      <c r="B24" s="3">
        <f t="shared" ca="1" si="0"/>
        <v>0.25101550560638508</v>
      </c>
      <c r="C24" s="3" t="str">
        <f t="shared" ca="1" si="1"/>
        <v>f(x) = (x-6) · (x+6)</v>
      </c>
      <c r="D24" s="3"/>
      <c r="E24">
        <f t="shared" ca="1" si="13"/>
        <v>6</v>
      </c>
      <c r="F24">
        <f t="shared" ca="1" si="13"/>
        <v>6</v>
      </c>
      <c r="G24">
        <f t="shared" ca="1" si="2"/>
        <v>1</v>
      </c>
      <c r="H24">
        <f t="shared" ca="1" si="2"/>
        <v>0</v>
      </c>
      <c r="I24" t="str">
        <f t="shared" ca="1" si="3"/>
        <v>-</v>
      </c>
      <c r="J24" t="str">
        <f t="shared" ca="1" si="3"/>
        <v>+</v>
      </c>
      <c r="K24">
        <f t="shared" ca="1" si="4"/>
        <v>-1</v>
      </c>
      <c r="L24">
        <f t="shared" ca="1" si="4"/>
        <v>1</v>
      </c>
      <c r="M24" t="str">
        <f t="shared" ca="1" si="5"/>
        <v/>
      </c>
      <c r="N24">
        <f t="shared" ca="1" si="6"/>
        <v>0</v>
      </c>
      <c r="O24" t="str">
        <f t="shared" ca="1" si="7"/>
        <v/>
      </c>
      <c r="P24">
        <f t="shared" ca="1" si="8"/>
        <v>-36</v>
      </c>
      <c r="R24" t="s">
        <v>9</v>
      </c>
      <c r="S24" t="str">
        <f t="shared" ca="1" si="9"/>
        <v>(x-6)·(x+6)</v>
      </c>
      <c r="T24" t="str">
        <f t="shared" ca="1" si="10"/>
        <v>= x² +6x -6x -36</v>
      </c>
      <c r="U24" t="str">
        <f t="shared" ca="1" si="11"/>
        <v>= x² -36</v>
      </c>
      <c r="W24">
        <v>0</v>
      </c>
      <c r="X24" t="s">
        <v>8</v>
      </c>
      <c r="Y24">
        <v>2</v>
      </c>
      <c r="Z24">
        <v>3</v>
      </c>
    </row>
    <row r="25" spans="1:26" x14ac:dyDescent="0.25">
      <c r="A25">
        <f t="shared" ca="1" si="12"/>
        <v>15</v>
      </c>
      <c r="B25" s="3">
        <f t="shared" ca="1" si="0"/>
        <v>0.50513479044271759</v>
      </c>
      <c r="C25" s="3" t="str">
        <f t="shared" ca="1" si="1"/>
        <v>f(x) = (x+6) · (x-6)</v>
      </c>
      <c r="D25" s="3"/>
      <c r="E25">
        <f t="shared" ca="1" si="13"/>
        <v>6</v>
      </c>
      <c r="F25">
        <f t="shared" ca="1" si="13"/>
        <v>6</v>
      </c>
      <c r="G25">
        <f t="shared" ca="1" si="2"/>
        <v>0</v>
      </c>
      <c r="H25">
        <f t="shared" ca="1" si="2"/>
        <v>1</v>
      </c>
      <c r="I25" t="str">
        <f t="shared" ca="1" si="3"/>
        <v>+</v>
      </c>
      <c r="J25" t="str">
        <f t="shared" ca="1" si="3"/>
        <v>-</v>
      </c>
      <c r="K25">
        <f t="shared" ca="1" si="4"/>
        <v>1</v>
      </c>
      <c r="L25">
        <f t="shared" ca="1" si="4"/>
        <v>-1</v>
      </c>
      <c r="M25" t="str">
        <f t="shared" ca="1" si="5"/>
        <v/>
      </c>
      <c r="N25">
        <f t="shared" ca="1" si="6"/>
        <v>0</v>
      </c>
      <c r="O25" t="str">
        <f t="shared" ca="1" si="7"/>
        <v/>
      </c>
      <c r="P25">
        <f t="shared" ca="1" si="8"/>
        <v>-36</v>
      </c>
      <c r="R25" t="s">
        <v>9</v>
      </c>
      <c r="S25" t="str">
        <f t="shared" ca="1" si="9"/>
        <v>(x+6)·(x-6)</v>
      </c>
      <c r="T25" t="str">
        <f t="shared" ca="1" si="10"/>
        <v>= x² -6x +6x -36</v>
      </c>
      <c r="U25" t="str">
        <f t="shared" ca="1" si="11"/>
        <v>= x² -36</v>
      </c>
      <c r="W25">
        <v>0</v>
      </c>
      <c r="X25" t="s">
        <v>8</v>
      </c>
      <c r="Y25">
        <v>2</v>
      </c>
      <c r="Z25">
        <v>3</v>
      </c>
    </row>
    <row r="30" spans="1:26" ht="15.5" x14ac:dyDescent="0.35">
      <c r="C30" s="1"/>
      <c r="D30" s="1"/>
      <c r="E30" s="1"/>
    </row>
    <row r="31" spans="1:26" ht="15.5" x14ac:dyDescent="0.35">
      <c r="C31" s="1"/>
      <c r="D31" s="1"/>
      <c r="E31" s="1"/>
    </row>
    <row r="32" spans="1:26" ht="15.5" x14ac:dyDescent="0.35">
      <c r="C32" s="1"/>
      <c r="D32" s="1"/>
      <c r="E32" s="1"/>
    </row>
    <row r="33" spans="3:5" ht="15.5" x14ac:dyDescent="0.35">
      <c r="C33" s="1"/>
      <c r="D33" s="1"/>
      <c r="E33" s="1"/>
    </row>
    <row r="34" spans="3:5" ht="15.5" x14ac:dyDescent="0.35">
      <c r="C34" s="1"/>
      <c r="D34" s="1"/>
      <c r="E34" s="1"/>
    </row>
    <row r="35" spans="3:5" ht="15.5" x14ac:dyDescent="0.35">
      <c r="C35" s="1"/>
      <c r="D35" s="1"/>
      <c r="E35" s="1"/>
    </row>
    <row r="36" spans="3:5" ht="15.5" x14ac:dyDescent="0.35">
      <c r="E36" s="1"/>
    </row>
    <row r="37" spans="3:5" ht="15.5" x14ac:dyDescent="0.35">
      <c r="C37" s="2"/>
      <c r="D37" s="2"/>
      <c r="E37" s="1"/>
    </row>
    <row r="38" spans="3:5" ht="15.5" x14ac:dyDescent="0.35">
      <c r="E38" s="1"/>
    </row>
    <row r="39" spans="3:5" ht="15.5" x14ac:dyDescent="0.35">
      <c r="C39" s="1"/>
      <c r="D39" s="1"/>
      <c r="E39" s="1"/>
    </row>
    <row r="40" spans="3:5" ht="15.5" x14ac:dyDescent="0.35">
      <c r="C40" s="1"/>
      <c r="D40" s="1"/>
      <c r="E40" s="1"/>
    </row>
    <row r="41" spans="3:5" ht="15.5" x14ac:dyDescent="0.35">
      <c r="C41" s="1"/>
      <c r="D41" s="1"/>
      <c r="E41" s="1"/>
    </row>
    <row r="42" spans="3:5" ht="15.5" x14ac:dyDescent="0.35">
      <c r="C42" s="1"/>
      <c r="D42" s="1"/>
      <c r="E42" s="1"/>
    </row>
    <row r="43" spans="3:5" ht="15.5" x14ac:dyDescent="0.35">
      <c r="C43" s="1"/>
      <c r="D43" s="1"/>
      <c r="E43" s="1"/>
    </row>
    <row r="44" spans="3:5" ht="15.5" x14ac:dyDescent="0.35">
      <c r="C44" s="1"/>
      <c r="D44" s="1"/>
      <c r="E44" s="1"/>
    </row>
    <row r="45" spans="3:5" ht="15.5" x14ac:dyDescent="0.35">
      <c r="C45" s="1"/>
      <c r="D45" s="1"/>
      <c r="E45" s="1"/>
    </row>
    <row r="46" spans="3:5" ht="15.5" x14ac:dyDescent="0.35">
      <c r="E46" s="1"/>
    </row>
    <row r="47" spans="3:5" ht="15.5" x14ac:dyDescent="0.35">
      <c r="C47" s="2"/>
      <c r="D47" s="2"/>
      <c r="E47" s="1"/>
    </row>
    <row r="49" spans="3:5" ht="15.5" x14ac:dyDescent="0.35">
      <c r="C49" s="1"/>
      <c r="D49" s="1"/>
      <c r="E49" s="1"/>
    </row>
    <row r="50" spans="3:5" ht="15.5" x14ac:dyDescent="0.35">
      <c r="C50" s="1"/>
      <c r="D50" s="1"/>
      <c r="E50" s="1"/>
    </row>
    <row r="51" spans="3:5" ht="15.5" x14ac:dyDescent="0.35">
      <c r="C51" s="1"/>
      <c r="D51" s="1"/>
      <c r="E51" s="1"/>
    </row>
    <row r="52" spans="3:5" ht="15.5" x14ac:dyDescent="0.35">
      <c r="C52" s="1"/>
      <c r="D52" s="1"/>
      <c r="E52" s="1"/>
    </row>
    <row r="53" spans="3:5" ht="15.5" x14ac:dyDescent="0.35">
      <c r="C53" s="1"/>
      <c r="D53" s="1"/>
      <c r="E53" s="1"/>
    </row>
    <row r="54" spans="3:5" ht="15.5" x14ac:dyDescent="0.35">
      <c r="C54" s="1"/>
      <c r="D54" s="1"/>
      <c r="E54" s="1"/>
    </row>
    <row r="55" spans="3:5" ht="15.5" x14ac:dyDescent="0.35">
      <c r="C55" s="1"/>
      <c r="D55" s="1"/>
      <c r="E55" s="1"/>
    </row>
    <row r="57" spans="3:5" ht="15.5" x14ac:dyDescent="0.35">
      <c r="C57" s="2"/>
      <c r="D57" s="2"/>
    </row>
    <row r="59" spans="3:5" ht="15.5" x14ac:dyDescent="0.35">
      <c r="C59" s="1"/>
      <c r="D59" s="1"/>
      <c r="E59" s="1"/>
    </row>
    <row r="60" spans="3:5" ht="15.5" x14ac:dyDescent="0.35">
      <c r="C60" s="1"/>
      <c r="D60" s="1"/>
      <c r="E60" s="1"/>
    </row>
    <row r="61" spans="3:5" ht="15.5" x14ac:dyDescent="0.35">
      <c r="C61" s="1"/>
      <c r="D61" s="1"/>
      <c r="E61" s="1"/>
    </row>
    <row r="62" spans="3:5" ht="15.5" x14ac:dyDescent="0.35">
      <c r="C62" s="1"/>
      <c r="D62" s="1"/>
      <c r="E62" s="1"/>
    </row>
    <row r="63" spans="3:5" ht="15.5" x14ac:dyDescent="0.35">
      <c r="C63" s="1"/>
      <c r="D63" s="1"/>
      <c r="E63" s="1"/>
    </row>
    <row r="64" spans="3:5" ht="15.5" x14ac:dyDescent="0.35">
      <c r="C64" s="1"/>
      <c r="D64" s="1"/>
      <c r="E64" s="1"/>
    </row>
    <row r="65" spans="3:5" ht="15.5" x14ac:dyDescent="0.35">
      <c r="C65" s="1"/>
      <c r="D65" s="1"/>
      <c r="E65" s="1"/>
    </row>
    <row r="67" spans="3:5" ht="15.5" x14ac:dyDescent="0.35">
      <c r="C67" s="2"/>
      <c r="D67" s="2"/>
    </row>
    <row r="69" spans="3:5" ht="15.5" x14ac:dyDescent="0.35">
      <c r="C69" s="1"/>
      <c r="D69" s="1"/>
      <c r="E69" s="1"/>
    </row>
    <row r="70" spans="3:5" ht="15.5" x14ac:dyDescent="0.35">
      <c r="C70" s="1"/>
      <c r="D70" s="1"/>
      <c r="E70" s="1"/>
    </row>
    <row r="71" spans="3:5" ht="15.5" x14ac:dyDescent="0.35">
      <c r="C71" s="1"/>
      <c r="D71" s="1"/>
      <c r="E71" s="1"/>
    </row>
    <row r="72" spans="3:5" ht="15.5" x14ac:dyDescent="0.35">
      <c r="C72" s="1"/>
      <c r="D72" s="1"/>
      <c r="E72" s="1"/>
    </row>
    <row r="73" spans="3:5" ht="15.5" x14ac:dyDescent="0.35">
      <c r="C73" s="1"/>
      <c r="D73" s="1"/>
      <c r="E73" s="1"/>
    </row>
    <row r="74" spans="3:5" ht="15.5" x14ac:dyDescent="0.35">
      <c r="C74" s="1"/>
      <c r="D74" s="1"/>
      <c r="E74" s="1"/>
    </row>
    <row r="75" spans="3:5" ht="15.5" x14ac:dyDescent="0.35">
      <c r="C75" s="1"/>
      <c r="D75" s="1"/>
      <c r="E75" s="1"/>
    </row>
    <row r="77" spans="3:5" ht="15.5" x14ac:dyDescent="0.35">
      <c r="C77" s="2"/>
      <c r="D77" s="2"/>
    </row>
    <row r="79" spans="3:5" ht="15.5" x14ac:dyDescent="0.35">
      <c r="C79" s="1"/>
      <c r="D79" s="1"/>
      <c r="E79" s="1"/>
    </row>
    <row r="80" spans="3:5" ht="15.5" x14ac:dyDescent="0.35">
      <c r="C80" s="1"/>
      <c r="D80" s="1"/>
      <c r="E80" s="1"/>
    </row>
    <row r="81" spans="3:5" ht="15.5" x14ac:dyDescent="0.35">
      <c r="C81" s="1"/>
      <c r="D81" s="1"/>
      <c r="E81" s="1"/>
    </row>
    <row r="82" spans="3:5" ht="15.5" x14ac:dyDescent="0.35">
      <c r="C82" s="1"/>
      <c r="D82" s="1"/>
      <c r="E82" s="1"/>
    </row>
    <row r="83" spans="3:5" ht="15.5" x14ac:dyDescent="0.35">
      <c r="C83" s="1"/>
      <c r="D83" s="1"/>
      <c r="E83" s="1"/>
    </row>
    <row r="84" spans="3:5" ht="15.5" x14ac:dyDescent="0.35">
      <c r="C84" s="1"/>
      <c r="D84" s="1"/>
      <c r="E84" s="1"/>
    </row>
    <row r="85" spans="3:5" ht="15.5" x14ac:dyDescent="0.35">
      <c r="C85" s="1"/>
      <c r="D85" s="1"/>
      <c r="E85" s="1"/>
    </row>
    <row r="87" spans="3:5" ht="15.5" x14ac:dyDescent="0.35">
      <c r="C87" s="2"/>
      <c r="D87" s="2"/>
    </row>
    <row r="89" spans="3:5" ht="15.5" x14ac:dyDescent="0.35">
      <c r="C89" s="1"/>
      <c r="D89" s="1"/>
      <c r="E89" s="1"/>
    </row>
    <row r="90" spans="3:5" ht="15.5" x14ac:dyDescent="0.35">
      <c r="C90" s="1"/>
      <c r="D90" s="1"/>
      <c r="E90" s="1"/>
    </row>
    <row r="91" spans="3:5" ht="15.5" x14ac:dyDescent="0.35">
      <c r="C91" s="1"/>
      <c r="D91" s="1"/>
      <c r="E91" s="1"/>
    </row>
    <row r="92" spans="3:5" ht="15.5" x14ac:dyDescent="0.35">
      <c r="C92" s="1"/>
      <c r="D92" s="1"/>
      <c r="E92" s="1"/>
    </row>
    <row r="93" spans="3:5" ht="15.5" x14ac:dyDescent="0.35">
      <c r="C93" s="1"/>
      <c r="D93" s="1"/>
      <c r="E93" s="1"/>
    </row>
    <row r="94" spans="3:5" ht="15.5" x14ac:dyDescent="0.35">
      <c r="C94" s="1"/>
      <c r="D94" s="1"/>
      <c r="E94" s="1"/>
    </row>
    <row r="95" spans="3:5" ht="15.5" x14ac:dyDescent="0.35">
      <c r="C95" s="1"/>
      <c r="D95" s="1"/>
      <c r="E95" s="1"/>
    </row>
    <row r="97" spans="3:5" ht="15.5" x14ac:dyDescent="0.35">
      <c r="C97" s="2"/>
      <c r="D97" s="2"/>
    </row>
    <row r="99" spans="3:5" ht="15.5" x14ac:dyDescent="0.35">
      <c r="C99" s="1"/>
      <c r="D99" s="1"/>
      <c r="E99" s="1"/>
    </row>
    <row r="100" spans="3:5" ht="15.5" x14ac:dyDescent="0.35">
      <c r="C100" s="1"/>
      <c r="D100" s="1"/>
      <c r="E100" s="1"/>
    </row>
    <row r="101" spans="3:5" ht="15.5" x14ac:dyDescent="0.35">
      <c r="C101" s="1"/>
      <c r="D101" s="1"/>
      <c r="E101" s="1"/>
    </row>
    <row r="102" spans="3:5" ht="15.5" x14ac:dyDescent="0.35">
      <c r="C102" s="1"/>
      <c r="D102" s="1"/>
      <c r="E102" s="1"/>
    </row>
    <row r="103" spans="3:5" ht="15.5" x14ac:dyDescent="0.35">
      <c r="C103" s="1"/>
      <c r="D103" s="1"/>
      <c r="E103" s="1"/>
    </row>
    <row r="104" spans="3:5" ht="15.5" x14ac:dyDescent="0.35">
      <c r="C104" s="1"/>
      <c r="D104" s="1"/>
      <c r="E104" s="1"/>
    </row>
    <row r="105" spans="3:5" ht="15.5" x14ac:dyDescent="0.35">
      <c r="C105" s="1"/>
      <c r="D105" s="1"/>
      <c r="E105" s="1"/>
    </row>
    <row r="109" spans="3:5" ht="15.5" x14ac:dyDescent="0.35">
      <c r="C109" s="1"/>
      <c r="D109" s="1"/>
      <c r="E109" s="1"/>
    </row>
    <row r="110" spans="3:5" ht="15.5" x14ac:dyDescent="0.35">
      <c r="C110" s="1"/>
      <c r="D110" s="1"/>
      <c r="E110" s="1"/>
    </row>
    <row r="111" spans="3:5" ht="15.5" x14ac:dyDescent="0.35">
      <c r="C111" s="1"/>
      <c r="D111" s="1"/>
      <c r="E111" s="1"/>
    </row>
    <row r="112" spans="3:5" ht="15.5" x14ac:dyDescent="0.35">
      <c r="C112" s="1"/>
      <c r="D112" s="1"/>
      <c r="E112" s="1"/>
    </row>
    <row r="113" spans="3:5" ht="15.5" x14ac:dyDescent="0.35">
      <c r="C113" s="1"/>
      <c r="D113" s="1"/>
      <c r="E113" s="1"/>
    </row>
    <row r="114" spans="3:5" ht="15.5" x14ac:dyDescent="0.35">
      <c r="C114" s="1"/>
      <c r="D114" s="1"/>
      <c r="E114" s="1"/>
    </row>
    <row r="115" spans="3:5" ht="15.5" x14ac:dyDescent="0.35">
      <c r="C115" s="1"/>
      <c r="D115" s="1"/>
      <c r="E115" s="1"/>
    </row>
    <row r="119" spans="3:5" ht="15.5" x14ac:dyDescent="0.35">
      <c r="C119" s="1"/>
      <c r="D119" s="1"/>
      <c r="E119" s="1"/>
    </row>
    <row r="120" spans="3:5" ht="15.5" x14ac:dyDescent="0.35">
      <c r="C120" s="1"/>
      <c r="D120" s="1"/>
      <c r="E120" s="1"/>
    </row>
    <row r="121" spans="3:5" ht="15.5" x14ac:dyDescent="0.35">
      <c r="C121" s="1"/>
      <c r="D121" s="1"/>
      <c r="E121" s="1"/>
    </row>
    <row r="122" spans="3:5" ht="15.5" x14ac:dyDescent="0.35">
      <c r="C122" s="1"/>
      <c r="D122" s="1"/>
      <c r="E122" s="1"/>
    </row>
    <row r="123" spans="3:5" ht="15.5" x14ac:dyDescent="0.35">
      <c r="C123" s="1"/>
      <c r="D123" s="1"/>
      <c r="E123" s="1"/>
    </row>
    <row r="124" spans="3:5" ht="15.5" x14ac:dyDescent="0.35">
      <c r="C124" s="1"/>
      <c r="D124" s="1"/>
      <c r="E124" s="1"/>
    </row>
    <row r="125" spans="3:5" ht="15.5" x14ac:dyDescent="0.35">
      <c r="C125" s="1"/>
      <c r="D125" s="1"/>
      <c r="E125" s="1"/>
    </row>
    <row r="129" spans="3:5" ht="15.5" x14ac:dyDescent="0.35">
      <c r="C129" s="1"/>
      <c r="D129" s="1"/>
      <c r="E129" s="1"/>
    </row>
    <row r="130" spans="3:5" ht="15.5" x14ac:dyDescent="0.35">
      <c r="C130" s="1"/>
      <c r="D130" s="1"/>
      <c r="E130" s="1"/>
    </row>
    <row r="131" spans="3:5" ht="15.5" x14ac:dyDescent="0.35">
      <c r="C131" s="1"/>
      <c r="D131" s="1"/>
      <c r="E131" s="1"/>
    </row>
    <row r="132" spans="3:5" ht="15.5" x14ac:dyDescent="0.35">
      <c r="C132" s="1"/>
      <c r="D132" s="1"/>
      <c r="E132" s="1"/>
    </row>
    <row r="133" spans="3:5" ht="15.5" x14ac:dyDescent="0.35">
      <c r="C133" s="1"/>
      <c r="D133" s="1"/>
      <c r="E133" s="1"/>
    </row>
    <row r="134" spans="3:5" ht="15.5" x14ac:dyDescent="0.35">
      <c r="C134" s="1"/>
      <c r="D134" s="1"/>
      <c r="E134" s="1"/>
    </row>
    <row r="135" spans="3:5" ht="15.5" x14ac:dyDescent="0.35">
      <c r="C135" s="1"/>
      <c r="D135" s="1"/>
      <c r="E135" s="1"/>
    </row>
    <row r="139" spans="3:5" ht="15.5" x14ac:dyDescent="0.35">
      <c r="C139" s="1"/>
      <c r="D139" s="1"/>
      <c r="E139" s="1"/>
    </row>
    <row r="140" spans="3:5" ht="15.5" x14ac:dyDescent="0.35">
      <c r="C140" s="1"/>
      <c r="D140" s="1"/>
      <c r="E140" s="1"/>
    </row>
    <row r="141" spans="3:5" ht="15.5" x14ac:dyDescent="0.35">
      <c r="C141" s="1"/>
      <c r="D141" s="1"/>
      <c r="E141" s="1"/>
    </row>
    <row r="142" spans="3:5" ht="15.5" x14ac:dyDescent="0.35">
      <c r="C142" s="1"/>
      <c r="D142" s="1"/>
      <c r="E142" s="1"/>
    </row>
    <row r="143" spans="3:5" ht="15.5" x14ac:dyDescent="0.35">
      <c r="C143" s="1"/>
      <c r="D143" s="1"/>
      <c r="E143" s="1"/>
    </row>
    <row r="144" spans="3:5" ht="15.5" x14ac:dyDescent="0.35">
      <c r="C144" s="1"/>
      <c r="D144" s="1"/>
      <c r="E144" s="1"/>
    </row>
    <row r="145" spans="3:5" ht="15.5" x14ac:dyDescent="0.35">
      <c r="C145" s="1"/>
      <c r="D145" s="1"/>
      <c r="E145" s="1"/>
    </row>
    <row r="149" spans="3:5" ht="15.5" x14ac:dyDescent="0.35">
      <c r="C149" s="1"/>
      <c r="D149" s="1"/>
      <c r="E149" s="1"/>
    </row>
    <row r="150" spans="3:5" ht="15.5" x14ac:dyDescent="0.35">
      <c r="C150" s="1"/>
      <c r="D150" s="1"/>
      <c r="E150" s="1"/>
    </row>
    <row r="151" spans="3:5" ht="15.5" x14ac:dyDescent="0.35">
      <c r="C151" s="1"/>
      <c r="D151" s="1"/>
      <c r="E151" s="1"/>
    </row>
    <row r="152" spans="3:5" ht="15.5" x14ac:dyDescent="0.35">
      <c r="C152" s="1"/>
      <c r="D152" s="1"/>
      <c r="E152" s="1"/>
    </row>
    <row r="153" spans="3:5" ht="15.5" x14ac:dyDescent="0.35">
      <c r="C153" s="1"/>
      <c r="D153" s="1"/>
      <c r="E153" s="1"/>
    </row>
    <row r="154" spans="3:5" ht="15.5" x14ac:dyDescent="0.35">
      <c r="C154" s="1"/>
      <c r="D154" s="1"/>
      <c r="E154" s="1"/>
    </row>
    <row r="155" spans="3:5" ht="15.5" x14ac:dyDescent="0.35">
      <c r="C155" s="1"/>
      <c r="D155" s="1"/>
      <c r="E155" s="1"/>
    </row>
    <row r="157" spans="3:5" ht="15.5" x14ac:dyDescent="0.35">
      <c r="C157" s="2"/>
      <c r="D157" s="2"/>
    </row>
    <row r="159" spans="3:5" ht="15.5" x14ac:dyDescent="0.35">
      <c r="C159" s="1"/>
      <c r="D159" s="1"/>
      <c r="E159" s="1"/>
    </row>
    <row r="160" spans="3:5" ht="15.5" x14ac:dyDescent="0.35">
      <c r="C160" s="1"/>
      <c r="D160" s="1"/>
      <c r="E160" s="1"/>
    </row>
    <row r="161" spans="3:5" ht="15.5" x14ac:dyDescent="0.35">
      <c r="C161" s="1"/>
      <c r="D161" s="1"/>
      <c r="E161" s="1"/>
    </row>
    <row r="162" spans="3:5" ht="15.5" x14ac:dyDescent="0.35">
      <c r="C162" s="1"/>
      <c r="D162" s="1"/>
      <c r="E162" s="1"/>
    </row>
    <row r="163" spans="3:5" ht="15.5" x14ac:dyDescent="0.35">
      <c r="C163" s="1"/>
      <c r="D163" s="1"/>
      <c r="E163" s="1"/>
    </row>
    <row r="164" spans="3:5" ht="15.5" x14ac:dyDescent="0.35">
      <c r="C164" s="1"/>
      <c r="D164" s="1"/>
      <c r="E164" s="1"/>
    </row>
    <row r="165" spans="3:5" ht="15.5" x14ac:dyDescent="0.3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2021-05-07T05:58:18Z</cp:lastPrinted>
  <dcterms:created xsi:type="dcterms:W3CDTF">2009-10-08T17:52:09Z</dcterms:created>
  <dcterms:modified xsi:type="dcterms:W3CDTF">2021-05-07T06:56:51Z</dcterms:modified>
</cp:coreProperties>
</file>