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bookViews>
    <workbookView xWindow="0" yWindow="0" windowWidth="23040" windowHeight="8760"/>
  </bookViews>
  <sheets>
    <sheet name="Arbeitsblatt" sheetId="1" r:id="rId1"/>
    <sheet name="Daten1" sheetId="2" r:id="rId2"/>
  </sheets>
  <definedNames>
    <definedName name="_xlnm.Print_Area" localSheetId="0">Arbeitsblatt!$A$1:$U$114</definedName>
  </definedNames>
  <calcPr calcId="162913"/>
</workbook>
</file>

<file path=xl/calcChain.xml><?xml version="1.0" encoding="utf-8"?>
<calcChain xmlns="http://schemas.openxmlformats.org/spreadsheetml/2006/main">
  <c r="M73" i="1" l="1"/>
  <c r="M15" i="1" s="1"/>
  <c r="C73" i="1"/>
  <c r="M70" i="1"/>
  <c r="C70" i="1"/>
  <c r="A109" i="1"/>
  <c r="A110" i="1" s="1"/>
  <c r="A108" i="1"/>
  <c r="B108" i="1" s="1"/>
  <c r="A104" i="1"/>
  <c r="A105" i="1"/>
  <c r="B104" i="1"/>
  <c r="A101" i="1"/>
  <c r="A102" i="1" s="1"/>
  <c r="B100" i="1"/>
  <c r="B44" i="1"/>
  <c r="A46" i="1"/>
  <c r="A48" i="1" s="1"/>
  <c r="A50" i="1" s="1"/>
  <c r="K95" i="1"/>
  <c r="K96" i="1" s="1"/>
  <c r="A95" i="1"/>
  <c r="A96" i="1" s="1"/>
  <c r="K93" i="1"/>
  <c r="L92" i="1"/>
  <c r="A93" i="1"/>
  <c r="B92" i="1"/>
  <c r="B34" i="1"/>
  <c r="A36" i="1"/>
  <c r="B36" i="1" s="1"/>
  <c r="A35" i="1"/>
  <c r="K81" i="1"/>
  <c r="K82" i="1" s="1"/>
  <c r="A81" i="1"/>
  <c r="A82" i="1" s="1"/>
  <c r="K79" i="1"/>
  <c r="L78" i="1"/>
  <c r="K23" i="1"/>
  <c r="K24" i="1" s="1"/>
  <c r="A23" i="1"/>
  <c r="A24" i="1" s="1"/>
  <c r="K21" i="1"/>
  <c r="L20" i="1"/>
  <c r="B20" i="1"/>
  <c r="A79" i="1"/>
  <c r="B78" i="1"/>
  <c r="B46" i="1" l="1"/>
  <c r="A112" i="1"/>
  <c r="A113" i="1" s="1"/>
  <c r="A114" i="1" s="1"/>
  <c r="B112" i="1"/>
  <c r="B50" i="1"/>
  <c r="B48" i="1"/>
  <c r="A106" i="1"/>
  <c r="B23" i="1"/>
  <c r="A84" i="1"/>
  <c r="B84" i="1" s="1"/>
  <c r="A38" i="1"/>
  <c r="B38" i="1" s="1"/>
  <c r="B95" i="1"/>
  <c r="L95" i="1"/>
  <c r="A87" i="1"/>
  <c r="K84" i="1"/>
  <c r="B81" i="1"/>
  <c r="A26" i="1"/>
  <c r="A27" i="1" s="1"/>
  <c r="L81" i="1"/>
  <c r="K26" i="1"/>
  <c r="L23" i="1"/>
  <c r="A40" i="1" l="1"/>
  <c r="B40" i="1" s="1"/>
  <c r="A85" i="1"/>
  <c r="L84" i="1"/>
  <c r="K85" i="1"/>
  <c r="K87" i="1"/>
  <c r="B87" i="1"/>
  <c r="A88" i="1"/>
  <c r="B26" i="1"/>
  <c r="A29" i="1"/>
  <c r="K27" i="1"/>
  <c r="L26" i="1"/>
  <c r="K29" i="1"/>
  <c r="K88" i="1" l="1"/>
  <c r="L87" i="1"/>
  <c r="B29" i="1"/>
  <c r="A30" i="1"/>
  <c r="K30" i="1"/>
  <c r="L29" i="1"/>
  <c r="C64" i="1" l="1"/>
  <c r="M64" i="1"/>
  <c r="C67" i="1"/>
  <c r="M67" i="1"/>
  <c r="M9" i="1" s="1"/>
  <c r="A21" i="1"/>
  <c r="A2" i="2"/>
  <c r="C2" i="2"/>
  <c r="D2" i="2"/>
  <c r="C3" i="2"/>
  <c r="D3" i="2" s="1"/>
  <c r="C4" i="2"/>
  <c r="D4" i="2"/>
  <c r="C5" i="2"/>
  <c r="D5" i="2"/>
  <c r="C6" i="2"/>
  <c r="D6" i="2" s="1"/>
  <c r="C7" i="2"/>
  <c r="D7" i="2"/>
  <c r="C8" i="2"/>
  <c r="D8" i="2"/>
  <c r="C9" i="2"/>
  <c r="D9" i="2" s="1"/>
  <c r="C10" i="2"/>
  <c r="D10" i="2"/>
  <c r="A13" i="2"/>
  <c r="D13" i="2"/>
  <c r="C13" i="2" s="1"/>
  <c r="C14" i="2"/>
  <c r="D14" i="2" s="1"/>
  <c r="G14" i="2" s="1"/>
  <c r="D15" i="2"/>
  <c r="C15" i="2" s="1"/>
  <c r="C16" i="2"/>
  <c r="D16" i="2" s="1"/>
  <c r="D17" i="2"/>
  <c r="C17" i="2" s="1"/>
  <c r="C18" i="2"/>
  <c r="D18" i="2" s="1"/>
  <c r="E18" i="2" s="1"/>
  <c r="D19" i="2"/>
  <c r="C19" i="2" s="1"/>
  <c r="C20" i="2"/>
  <c r="D20" i="2" s="1"/>
  <c r="D21" i="2"/>
  <c r="C21" i="2" s="1"/>
  <c r="A24" i="2"/>
  <c r="D24" i="2"/>
  <c r="C24" i="2" s="1"/>
  <c r="H24" i="2"/>
  <c r="C25" i="2"/>
  <c r="D25" i="2"/>
  <c r="H25" i="2"/>
  <c r="D26" i="2"/>
  <c r="C26" i="2" s="1"/>
  <c r="H26" i="2"/>
  <c r="C27" i="2"/>
  <c r="D27" i="2"/>
  <c r="H27" i="2"/>
  <c r="D28" i="2"/>
  <c r="C28" i="2" s="1"/>
  <c r="H28" i="2"/>
  <c r="C29" i="2"/>
  <c r="D29" i="2"/>
  <c r="H29" i="2"/>
  <c r="D30" i="2"/>
  <c r="C30" i="2" s="1"/>
  <c r="H30" i="2"/>
  <c r="C31" i="2"/>
  <c r="D31" i="2"/>
  <c r="H31" i="2"/>
  <c r="D32" i="2"/>
  <c r="C32" i="2" s="1"/>
  <c r="H32" i="2"/>
  <c r="C36" i="2"/>
  <c r="C65" i="1" s="1"/>
  <c r="C37" i="2"/>
  <c r="C38" i="2"/>
  <c r="C39" i="2"/>
  <c r="M65" i="1" s="1"/>
  <c r="C40" i="2"/>
  <c r="C41" i="2"/>
  <c r="C42" i="2"/>
  <c r="C43" i="2"/>
  <c r="C44" i="2"/>
  <c r="C45" i="2"/>
  <c r="C46" i="2"/>
  <c r="C47" i="2"/>
  <c r="C48" i="2"/>
  <c r="C74" i="1" s="1"/>
  <c r="E73" i="1" s="1"/>
  <c r="C49" i="2"/>
  <c r="C50" i="2"/>
  <c r="C51" i="2"/>
  <c r="M74" i="1" s="1"/>
  <c r="O73" i="1" l="1"/>
  <c r="Q73" i="1" s="1"/>
  <c r="S73" i="1" s="1"/>
  <c r="M16" i="1"/>
  <c r="G73" i="1"/>
  <c r="I73" i="1" s="1"/>
  <c r="E15" i="1"/>
  <c r="M68" i="1"/>
  <c r="M71" i="1"/>
  <c r="O70" i="1" s="1"/>
  <c r="Q70" i="1" s="1"/>
  <c r="S70" i="1" s="1"/>
  <c r="S12" i="1" s="1"/>
  <c r="C68" i="1"/>
  <c r="E67" i="1" s="1"/>
  <c r="E9" i="1" s="1"/>
  <c r="C71" i="1"/>
  <c r="E70" i="1" s="1"/>
  <c r="G70" i="1" s="1"/>
  <c r="A25" i="2"/>
  <c r="A26" i="2" s="1"/>
  <c r="A14" i="2"/>
  <c r="A15" i="2" s="1"/>
  <c r="A16" i="2" s="1"/>
  <c r="A17" i="2" s="1"/>
  <c r="A18" i="2" s="1"/>
  <c r="A19" i="2" s="1"/>
  <c r="A20" i="2" s="1"/>
  <c r="A21" i="2" s="1"/>
  <c r="F25" i="2"/>
  <c r="I25" i="2" s="1"/>
  <c r="F7" i="2"/>
  <c r="H7" i="2" s="1"/>
  <c r="F5" i="2"/>
  <c r="H5" i="2" s="1"/>
  <c r="E2" i="2"/>
  <c r="A3" i="2"/>
  <c r="A4" i="2" s="1"/>
  <c r="A5" i="2" s="1"/>
  <c r="A6" i="2" s="1"/>
  <c r="A7" i="2" s="1"/>
  <c r="A8" i="2" s="1"/>
  <c r="A9" i="2" s="1"/>
  <c r="A10" i="2" s="1"/>
  <c r="G7" i="2"/>
  <c r="G2" i="2"/>
  <c r="F2" i="2"/>
  <c r="H2" i="2" s="1"/>
  <c r="G31" i="2"/>
  <c r="E31" i="2"/>
  <c r="G5" i="2"/>
  <c r="F31" i="2"/>
  <c r="I31" i="2" s="1"/>
  <c r="E29" i="2"/>
  <c r="F9" i="2"/>
  <c r="H9" i="2" s="1"/>
  <c r="E9" i="2"/>
  <c r="G9" i="2"/>
  <c r="E27" i="2"/>
  <c r="G10" i="2"/>
  <c r="E8" i="2"/>
  <c r="E4" i="2"/>
  <c r="E7" i="2"/>
  <c r="G18" i="2"/>
  <c r="E5" i="2"/>
  <c r="E64" i="1"/>
  <c r="G64" i="1" s="1"/>
  <c r="G6" i="1" s="1"/>
  <c r="G8" i="2"/>
  <c r="G29" i="2"/>
  <c r="F32" i="2"/>
  <c r="I32" i="2" s="1"/>
  <c r="E32" i="2"/>
  <c r="G32" i="2"/>
  <c r="F4" i="2"/>
  <c r="H4" i="2" s="1"/>
  <c r="F27" i="2"/>
  <c r="I27" i="2" s="1"/>
  <c r="F18" i="2"/>
  <c r="H18" i="2" s="1"/>
  <c r="F8" i="2"/>
  <c r="H8" i="2" s="1"/>
  <c r="F14" i="2"/>
  <c r="H14" i="2" s="1"/>
  <c r="E14" i="2"/>
  <c r="F29" i="2"/>
  <c r="I29" i="2" s="1"/>
  <c r="G24" i="2"/>
  <c r="F24" i="2"/>
  <c r="I24" i="2" s="1"/>
  <c r="E24" i="2"/>
  <c r="E25" i="2"/>
  <c r="E10" i="2"/>
  <c r="G4" i="2"/>
  <c r="O64" i="1"/>
  <c r="Q64" i="1" s="1"/>
  <c r="S64" i="1" s="1"/>
  <c r="S6" i="1" s="1"/>
  <c r="G25" i="2"/>
  <c r="F10" i="2"/>
  <c r="H10" i="2" s="1"/>
  <c r="G27" i="2"/>
  <c r="G28" i="2"/>
  <c r="E28" i="2"/>
  <c r="F28" i="2"/>
  <c r="I28" i="2" s="1"/>
  <c r="F21" i="2"/>
  <c r="H21" i="2" s="1"/>
  <c r="E21" i="2"/>
  <c r="G21" i="2"/>
  <c r="M10" i="1"/>
  <c r="O67" i="1"/>
  <c r="Q67" i="1" s="1"/>
  <c r="S67" i="1" s="1"/>
  <c r="E30" i="2"/>
  <c r="G30" i="2"/>
  <c r="F30" i="2"/>
  <c r="I30" i="2" s="1"/>
  <c r="F17" i="2"/>
  <c r="H17" i="2" s="1"/>
  <c r="E17" i="2"/>
  <c r="G17" i="2"/>
  <c r="F13" i="2"/>
  <c r="H13" i="2" s="1"/>
  <c r="G13" i="2"/>
  <c r="E13" i="2"/>
  <c r="G20" i="2"/>
  <c r="E20" i="2"/>
  <c r="F20" i="2"/>
  <c r="H20" i="2" s="1"/>
  <c r="E16" i="2"/>
  <c r="F16" i="2"/>
  <c r="H16" i="2" s="1"/>
  <c r="G16" i="2"/>
  <c r="G19" i="2"/>
  <c r="F19" i="2"/>
  <c r="H19" i="2" s="1"/>
  <c r="E19" i="2"/>
  <c r="E15" i="2"/>
  <c r="F15" i="2"/>
  <c r="H15" i="2" s="1"/>
  <c r="G15" i="2"/>
  <c r="G6" i="2"/>
  <c r="E6" i="2"/>
  <c r="F6" i="2"/>
  <c r="H6" i="2" s="1"/>
  <c r="G26" i="2"/>
  <c r="E26" i="2"/>
  <c r="F26" i="2"/>
  <c r="I26" i="2" s="1"/>
  <c r="G3" i="2"/>
  <c r="F3" i="2"/>
  <c r="H3" i="2" s="1"/>
  <c r="E3" i="2"/>
  <c r="I70" i="1" l="1"/>
  <c r="G12" i="1"/>
  <c r="M96" i="1"/>
  <c r="G67" i="1"/>
  <c r="I67" i="1" s="1"/>
  <c r="C96" i="1"/>
  <c r="C95" i="1"/>
  <c r="M95" i="1"/>
  <c r="C40" i="1"/>
  <c r="C38" i="1"/>
  <c r="M93" i="1"/>
  <c r="M92" i="1"/>
  <c r="C93" i="1"/>
  <c r="C92" i="1"/>
  <c r="C34" i="1"/>
  <c r="C36" i="1"/>
  <c r="I64" i="1"/>
  <c r="C85" i="1"/>
  <c r="M87" i="1"/>
  <c r="M88" i="1"/>
  <c r="C88" i="1"/>
  <c r="M84" i="1"/>
  <c r="C87" i="1"/>
  <c r="C84" i="1"/>
  <c r="M85" i="1"/>
  <c r="C30" i="1"/>
  <c r="C29" i="1"/>
  <c r="M30" i="1"/>
  <c r="M26" i="1"/>
  <c r="M29" i="1"/>
  <c r="C27" i="1"/>
  <c r="C26" i="1"/>
  <c r="M27" i="1"/>
  <c r="M81" i="1"/>
  <c r="M82" i="1"/>
  <c r="C82" i="1"/>
  <c r="C81" i="1"/>
  <c r="M78" i="1"/>
  <c r="M79" i="1"/>
  <c r="M23" i="1"/>
  <c r="M24" i="1"/>
  <c r="C24" i="1"/>
  <c r="C23" i="1"/>
  <c r="M20" i="1"/>
  <c r="M21" i="1"/>
  <c r="C78" i="1"/>
  <c r="C79" i="1"/>
  <c r="C21" i="1"/>
  <c r="A27" i="2"/>
  <c r="C20" i="1"/>
  <c r="A28" i="2" l="1"/>
  <c r="A29" i="2" l="1"/>
  <c r="A30" i="2" l="1"/>
  <c r="A31" i="2" l="1"/>
  <c r="A32" i="2" l="1"/>
  <c r="C50" i="1" s="1"/>
  <c r="C114" i="1" l="1"/>
  <c r="C113" i="1"/>
  <c r="C112" i="1"/>
  <c r="C48" i="1"/>
  <c r="C109" i="1"/>
  <c r="C110" i="1"/>
  <c r="C108" i="1"/>
  <c r="C104" i="1"/>
  <c r="C106" i="1"/>
  <c r="C105" i="1"/>
  <c r="C101" i="1"/>
  <c r="C102" i="1"/>
  <c r="C44" i="1"/>
  <c r="C100" i="1"/>
  <c r="C46" i="1"/>
</calcChain>
</file>

<file path=xl/sharedStrings.xml><?xml version="1.0" encoding="utf-8"?>
<sst xmlns="http://schemas.openxmlformats.org/spreadsheetml/2006/main" count="116" uniqueCount="35">
  <si>
    <t>Lösung:</t>
  </si>
  <si>
    <t>Aufgabe 1:</t>
  </si>
  <si>
    <t>Aufgabe 2:</t>
  </si>
  <si>
    <t>Für neue Zufallswerte</t>
  </si>
  <si>
    <t>F9 drücken</t>
  </si>
  <si>
    <t>Berechne den Prozentwert</t>
  </si>
  <si>
    <t>Lsg 1</t>
  </si>
  <si>
    <t>Lsg 2</t>
  </si>
  <si>
    <t>Berechne den Prozentsatz</t>
  </si>
  <si>
    <t>Berechne den Grundwert</t>
  </si>
  <si>
    <t>a)</t>
  </si>
  <si>
    <t>b)</t>
  </si>
  <si>
    <t>c)</t>
  </si>
  <si>
    <t>d)</t>
  </si>
  <si>
    <t>e)</t>
  </si>
  <si>
    <t>f)</t>
  </si>
  <si>
    <t>Berechne den Rabatt in %</t>
  </si>
  <si>
    <t>Berechne die Preiserhöhung in %</t>
  </si>
  <si>
    <t>Aufgabe 3:</t>
  </si>
  <si>
    <t>Berechne den neuen Preis.</t>
  </si>
  <si>
    <t>=</t>
  </si>
  <si>
    <t>%</t>
  </si>
  <si>
    <t>Fülle die Lücken aus</t>
  </si>
  <si>
    <t>2*2*5*5</t>
  </si>
  <si>
    <t>Aufgabe 4:</t>
  </si>
  <si>
    <t>Prozentrechnung</t>
  </si>
  <si>
    <t xml:space="preserve">Ein Erklärvideo zum Thema findest du unter dem folgenden Link. </t>
  </si>
  <si>
    <t>www.schlauistwow.de</t>
  </si>
  <si>
    <t>Aufgabe 1</t>
  </si>
  <si>
    <t>Aufgabe 2</t>
  </si>
  <si>
    <t>Aufgabe 3</t>
  </si>
  <si>
    <t>Aufgabe 4</t>
  </si>
  <si>
    <t>Lösungen</t>
  </si>
  <si>
    <t>g)</t>
  </si>
  <si>
    <t>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</si>
</sst>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color indexed="22"/>
      <name val="Arial"/>
      <family val="2"/>
    </font>
    <font>
      <sz val="12"/>
      <color indexed="9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2" fillId="0" borderId="0" xfId="0" applyFont="1"/>
    <xf numFmtId="0" fontId="0" fillId="0" borderId="0" xfId="0" applyBorder="1"/>
    <xf numFmtId="2" fontId="0" fillId="0" borderId="0" xfId="0" applyNumberFormat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1" fillId="0" borderId="0" xfId="0" applyFont="1" applyBorder="1"/>
    <xf numFmtId="0" fontId="7" fillId="3" borderId="2" xfId="0" applyFont="1" applyFill="1" applyBorder="1" applyAlignment="1">
      <alignment horizontal="center"/>
    </xf>
    <xf numFmtId="0" fontId="8" fillId="2" borderId="1" xfId="0" applyFont="1" applyFill="1" applyBorder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6" fillId="4" borderId="2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0" fillId="0" borderId="3" xfId="0" applyBorder="1"/>
    <xf numFmtId="0" fontId="11" fillId="0" borderId="3" xfId="0" applyFont="1" applyBorder="1"/>
    <xf numFmtId="0" fontId="0" fillId="0" borderId="3" xfId="0" applyBorder="1" applyAlignment="1">
      <alignment horizontal="left"/>
    </xf>
    <xf numFmtId="0" fontId="11" fillId="0" borderId="0" xfId="0" applyFont="1"/>
    <xf numFmtId="0" fontId="0" fillId="0" borderId="0" xfId="0" applyAlignment="1">
      <alignment horizontal="left"/>
    </xf>
    <xf numFmtId="0" fontId="3" fillId="0" borderId="0" xfId="0" applyFont="1" applyBorder="1"/>
    <xf numFmtId="0" fontId="12" fillId="0" borderId="0" xfId="0" applyFont="1"/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114300</xdr:colOff>
      <xdr:row>51</xdr:row>
      <xdr:rowOff>22860</xdr:rowOff>
    </xdr:from>
    <xdr:to>
      <xdr:col>20</xdr:col>
      <xdr:colOff>220504</xdr:colOff>
      <xdr:row>57</xdr:row>
      <xdr:rowOff>174784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0" y="8191500"/>
          <a:ext cx="1340644" cy="1340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4"/>
  <sheetViews>
    <sheetView tabSelected="1" workbookViewId="0">
      <selection sqref="A1:U1"/>
    </sheetView>
  </sheetViews>
  <sheetFormatPr baseColWidth="10" defaultRowHeight="15" x14ac:dyDescent="0.25"/>
  <cols>
    <col min="1" max="1" width="2.44140625" style="1" customWidth="1"/>
    <col min="2" max="2" width="3.88671875" style="1" customWidth="1"/>
    <col min="3" max="3" width="6" style="1" customWidth="1"/>
    <col min="4" max="4" width="2.109375" style="1" bestFit="1" customWidth="1"/>
    <col min="5" max="5" width="8.109375" style="1" customWidth="1"/>
    <col min="6" max="6" width="2.109375" style="1" bestFit="1" customWidth="1"/>
    <col min="7" max="7" width="8.109375" style="1" customWidth="1"/>
    <col min="8" max="8" width="2.109375" style="1" bestFit="1" customWidth="1"/>
    <col min="9" max="9" width="7.33203125" style="1" customWidth="1"/>
    <col min="10" max="10" width="4.6640625" style="1" customWidth="1"/>
    <col min="11" max="11" width="1.44140625" style="1" customWidth="1"/>
    <col min="12" max="12" width="3" style="1" customWidth="1"/>
    <col min="13" max="13" width="5.6640625" style="1" customWidth="1"/>
    <col min="14" max="14" width="2.109375" style="1" bestFit="1" customWidth="1"/>
    <col min="15" max="15" width="6.5546875" style="1" customWidth="1"/>
    <col min="16" max="16" width="2.109375" style="1" bestFit="1" customWidth="1"/>
    <col min="17" max="17" width="6.33203125" style="1" customWidth="1"/>
    <col min="18" max="18" width="2.109375" style="1" bestFit="1" customWidth="1"/>
    <col min="19" max="19" width="7.109375" style="1" customWidth="1"/>
    <col min="20" max="20" width="2.44140625" style="1" customWidth="1"/>
    <col min="21" max="21" width="3.44140625" style="1" customWidth="1"/>
    <col min="22" max="16384" width="11.5546875" style="1"/>
  </cols>
  <sheetData>
    <row r="1" spans="1:24" ht="22.2" customHeight="1" x14ac:dyDescent="0.25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3" spans="1:24" ht="15.6" x14ac:dyDescent="0.3">
      <c r="A3" s="12" t="s">
        <v>1</v>
      </c>
      <c r="J3" s="13"/>
      <c r="K3" s="13"/>
      <c r="L3" s="12"/>
    </row>
    <row r="4" spans="1:24" ht="15.6" x14ac:dyDescent="0.3">
      <c r="A4" s="1" t="s">
        <v>22</v>
      </c>
      <c r="J4" s="13"/>
      <c r="K4" s="13"/>
      <c r="L4" s="12"/>
    </row>
    <row r="5" spans="1:24" ht="7.8" customHeight="1" x14ac:dyDescent="0.25">
      <c r="J5" s="13"/>
      <c r="K5" s="13"/>
    </row>
    <row r="6" spans="1:24" ht="15.6" x14ac:dyDescent="0.3">
      <c r="B6" s="1" t="s">
        <v>10</v>
      </c>
      <c r="C6" s="15"/>
      <c r="D6" s="16" t="s">
        <v>20</v>
      </c>
      <c r="E6" s="17"/>
      <c r="F6" s="16" t="s">
        <v>20</v>
      </c>
      <c r="G6" s="18">
        <f ca="1">G64</f>
        <v>1.4</v>
      </c>
      <c r="H6" s="16" t="s">
        <v>20</v>
      </c>
      <c r="I6" s="19" t="s">
        <v>21</v>
      </c>
      <c r="J6" s="13"/>
      <c r="K6" s="13"/>
      <c r="L6" s="1" t="s">
        <v>11</v>
      </c>
      <c r="M6" s="15"/>
      <c r="N6" s="16" t="s">
        <v>20</v>
      </c>
      <c r="O6" s="17"/>
      <c r="P6" s="16" t="s">
        <v>20</v>
      </c>
      <c r="Q6" s="18"/>
      <c r="R6" s="16" t="s">
        <v>20</v>
      </c>
      <c r="S6" s="18" t="str">
        <f ca="1">S64</f>
        <v>36%</v>
      </c>
      <c r="W6" s="14" t="s">
        <v>3</v>
      </c>
      <c r="X6" s="14"/>
    </row>
    <row r="7" spans="1:24" ht="15.6" x14ac:dyDescent="0.3">
      <c r="C7" s="20"/>
      <c r="D7" s="16"/>
      <c r="E7" s="21">
        <v>100</v>
      </c>
      <c r="F7" s="16"/>
      <c r="G7" s="18"/>
      <c r="H7" s="16"/>
      <c r="I7" s="19"/>
      <c r="J7" s="13"/>
      <c r="K7" s="13"/>
      <c r="M7" s="20"/>
      <c r="N7" s="16"/>
      <c r="O7" s="21">
        <v>100</v>
      </c>
      <c r="P7" s="16"/>
      <c r="Q7" s="18"/>
      <c r="R7" s="16"/>
      <c r="S7" s="18"/>
      <c r="W7" s="39" t="s">
        <v>4</v>
      </c>
      <c r="X7" s="40"/>
    </row>
    <row r="8" spans="1:24" ht="7.8" customHeight="1" x14ac:dyDescent="0.25">
      <c r="J8" s="13"/>
      <c r="K8" s="13"/>
    </row>
    <row r="9" spans="1:24" x14ac:dyDescent="0.25">
      <c r="B9" s="1" t="s">
        <v>12</v>
      </c>
      <c r="C9" s="15"/>
      <c r="D9" s="16" t="s">
        <v>20</v>
      </c>
      <c r="E9" s="22">
        <f ca="1">E67</f>
        <v>16</v>
      </c>
      <c r="F9" s="16" t="s">
        <v>20</v>
      </c>
      <c r="G9" s="18"/>
      <c r="H9" s="16" t="s">
        <v>20</v>
      </c>
      <c r="I9" s="19" t="s">
        <v>21</v>
      </c>
      <c r="J9" s="13"/>
      <c r="L9" s="1" t="s">
        <v>13</v>
      </c>
      <c r="M9" s="22">
        <f ca="1">M67</f>
        <v>7</v>
      </c>
      <c r="N9" s="16" t="s">
        <v>20</v>
      </c>
      <c r="O9" s="17"/>
      <c r="P9" s="16" t="s">
        <v>20</v>
      </c>
      <c r="Q9" s="18"/>
      <c r="R9" s="16" t="s">
        <v>20</v>
      </c>
      <c r="S9" s="19" t="s">
        <v>21</v>
      </c>
    </row>
    <row r="10" spans="1:24" x14ac:dyDescent="0.25">
      <c r="C10" s="20"/>
      <c r="D10" s="16"/>
      <c r="E10" s="21">
        <v>100</v>
      </c>
      <c r="F10" s="16"/>
      <c r="G10" s="18"/>
      <c r="H10" s="16"/>
      <c r="I10" s="19"/>
      <c r="J10" s="13"/>
      <c r="M10" s="23">
        <f ca="1">M68</f>
        <v>25</v>
      </c>
      <c r="N10" s="16"/>
      <c r="O10" s="21">
        <v>100</v>
      </c>
      <c r="P10" s="16"/>
      <c r="Q10" s="18"/>
      <c r="R10" s="16"/>
      <c r="S10" s="19"/>
    </row>
    <row r="11" spans="1:24" ht="7.8" customHeight="1" x14ac:dyDescent="0.25">
      <c r="J11" s="13"/>
      <c r="K11" s="13"/>
    </row>
    <row r="12" spans="1:24" x14ac:dyDescent="0.25">
      <c r="B12" s="1" t="s">
        <v>14</v>
      </c>
      <c r="C12" s="15"/>
      <c r="D12" s="16" t="s">
        <v>20</v>
      </c>
      <c r="E12" s="17"/>
      <c r="F12" s="16" t="s">
        <v>20</v>
      </c>
      <c r="G12" s="18">
        <f ca="1">G70</f>
        <v>0.12</v>
      </c>
      <c r="H12" s="16" t="s">
        <v>20</v>
      </c>
      <c r="I12" s="19" t="s">
        <v>21</v>
      </c>
      <c r="J12" s="13"/>
      <c r="L12" s="1" t="s">
        <v>15</v>
      </c>
      <c r="M12" s="15"/>
      <c r="N12" s="16" t="s">
        <v>20</v>
      </c>
      <c r="O12" s="17"/>
      <c r="P12" s="16" t="s">
        <v>20</v>
      </c>
      <c r="Q12" s="18"/>
      <c r="R12" s="16" t="s">
        <v>20</v>
      </c>
      <c r="S12" s="18" t="str">
        <f ca="1">S70</f>
        <v>36%</v>
      </c>
    </row>
    <row r="13" spans="1:24" x14ac:dyDescent="0.25">
      <c r="C13" s="20"/>
      <c r="D13" s="16"/>
      <c r="E13" s="21">
        <v>100</v>
      </c>
      <c r="F13" s="16"/>
      <c r="G13" s="18"/>
      <c r="H13" s="16"/>
      <c r="I13" s="19"/>
      <c r="J13" s="13"/>
      <c r="M13" s="20"/>
      <c r="N13" s="16"/>
      <c r="O13" s="21">
        <v>100</v>
      </c>
      <c r="P13" s="16"/>
      <c r="Q13" s="18"/>
      <c r="R13" s="16"/>
      <c r="S13" s="18"/>
    </row>
    <row r="14" spans="1:24" ht="7.8" customHeight="1" x14ac:dyDescent="0.25">
      <c r="J14" s="13"/>
      <c r="K14" s="13"/>
    </row>
    <row r="15" spans="1:24" x14ac:dyDescent="0.25">
      <c r="B15" s="1" t="s">
        <v>33</v>
      </c>
      <c r="C15" s="15"/>
      <c r="D15" s="16" t="s">
        <v>20</v>
      </c>
      <c r="E15" s="22">
        <f ca="1">E73</f>
        <v>60</v>
      </c>
      <c r="F15" s="16" t="s">
        <v>20</v>
      </c>
      <c r="G15" s="18"/>
      <c r="H15" s="16" t="s">
        <v>20</v>
      </c>
      <c r="I15" s="19" t="s">
        <v>21</v>
      </c>
      <c r="J15" s="13"/>
      <c r="L15" s="1" t="s">
        <v>34</v>
      </c>
      <c r="M15" s="22">
        <f ca="1">M73</f>
        <v>6</v>
      </c>
      <c r="N15" s="16" t="s">
        <v>20</v>
      </c>
      <c r="O15" s="17"/>
      <c r="P15" s="16" t="s">
        <v>20</v>
      </c>
      <c r="Q15" s="18"/>
      <c r="R15" s="16" t="s">
        <v>20</v>
      </c>
      <c r="S15" s="19" t="s">
        <v>21</v>
      </c>
    </row>
    <row r="16" spans="1:24" x14ac:dyDescent="0.25">
      <c r="C16" s="20"/>
      <c r="D16" s="16"/>
      <c r="E16" s="21">
        <v>100</v>
      </c>
      <c r="F16" s="16"/>
      <c r="G16" s="18"/>
      <c r="H16" s="16"/>
      <c r="I16" s="19"/>
      <c r="J16" s="13"/>
      <c r="M16" s="23">
        <f ca="1">M74</f>
        <v>50</v>
      </c>
      <c r="N16" s="16"/>
      <c r="O16" s="21">
        <v>100</v>
      </c>
      <c r="P16" s="16"/>
      <c r="Q16" s="18"/>
      <c r="R16" s="16"/>
      <c r="S16" s="19"/>
    </row>
    <row r="17" spans="1:13" ht="7.8" customHeight="1" x14ac:dyDescent="0.25">
      <c r="J17" s="13"/>
      <c r="K17" s="13"/>
    </row>
    <row r="18" spans="1:13" ht="15.6" x14ac:dyDescent="0.3">
      <c r="A18" s="12" t="s">
        <v>2</v>
      </c>
      <c r="B18" s="12"/>
      <c r="J18" s="13"/>
      <c r="K18" s="13"/>
      <c r="L18" s="12"/>
    </row>
    <row r="19" spans="1:13" ht="7.8" customHeight="1" x14ac:dyDescent="0.25">
      <c r="J19" s="13"/>
      <c r="K19" s="13"/>
    </row>
    <row r="20" spans="1:13" x14ac:dyDescent="0.25">
      <c r="A20" s="24">
        <v>1</v>
      </c>
      <c r="B20" s="1" t="str">
        <f>CHAR(A20+96)&amp;")"</f>
        <v>a)</v>
      </c>
      <c r="C20" s="1" t="str">
        <f ca="1">VLOOKUP(A20,Daten1!$A$2:$H$10,2,FALSE)</f>
        <v>Berechne den Prozentwert</v>
      </c>
      <c r="J20" s="13"/>
      <c r="K20" s="24">
        <v>2</v>
      </c>
      <c r="L20" s="1" t="str">
        <f>CHAR(K20+96)&amp;")"</f>
        <v>b)</v>
      </c>
      <c r="M20" s="1" t="str">
        <f ca="1">VLOOKUP(K20,Daten1!$A$2:$H$10,2,FALSE)</f>
        <v>Berechne den Prozentsatz</v>
      </c>
    </row>
    <row r="21" spans="1:13" x14ac:dyDescent="0.25">
      <c r="A21" s="24">
        <f>A20</f>
        <v>1</v>
      </c>
      <c r="C21" s="1" t="str">
        <f ca="1">VLOOKUP(A21,Daten1!$A$2:$H$10,5,FALSE)</f>
        <v>13% von 560</v>
      </c>
      <c r="J21" s="13"/>
      <c r="K21" s="24">
        <f>K20</f>
        <v>2</v>
      </c>
      <c r="M21" s="1" t="str">
        <f ca="1">VLOOKUP(K21,Daten1!$A$2:$H$10,5,FALSE)</f>
        <v>7 von 70</v>
      </c>
    </row>
    <row r="22" spans="1:13" ht="7.8" customHeight="1" x14ac:dyDescent="0.25">
      <c r="J22" s="13"/>
      <c r="K22" s="13"/>
    </row>
    <row r="23" spans="1:13" x14ac:dyDescent="0.25">
      <c r="A23" s="24">
        <f>A20+2</f>
        <v>3</v>
      </c>
      <c r="B23" s="1" t="str">
        <f>CHAR(A23+96)&amp;")"</f>
        <v>c)</v>
      </c>
      <c r="C23" s="1" t="str">
        <f ca="1">VLOOKUP(A23,Daten1!$A$2:$H$10,2,FALSE)</f>
        <v>Berechne den Grundwert</v>
      </c>
      <c r="J23" s="13"/>
      <c r="K23" s="24">
        <f>K20+2</f>
        <v>4</v>
      </c>
      <c r="L23" s="1" t="str">
        <f>CHAR(K23+96)&amp;")"</f>
        <v>d)</v>
      </c>
      <c r="M23" s="1" t="str">
        <f ca="1">VLOOKUP(K23,Daten1!$A$2:$H$10,2,FALSE)</f>
        <v>Berechne den Prozentwert</v>
      </c>
    </row>
    <row r="24" spans="1:13" x14ac:dyDescent="0.25">
      <c r="A24" s="24">
        <f>A23</f>
        <v>3</v>
      </c>
      <c r="C24" s="1" t="str">
        <f ca="1">VLOOKUP(A24,Daten1!$A$2:$H$10,5,FALSE)</f>
        <v>50 ist 5% von ...</v>
      </c>
      <c r="J24" s="13"/>
      <c r="K24" s="24">
        <f>K23</f>
        <v>4</v>
      </c>
      <c r="M24" s="1" t="str">
        <f ca="1">VLOOKUP(K24,Daten1!$A$2:$H$10,5,FALSE)</f>
        <v>33% von 480</v>
      </c>
    </row>
    <row r="25" spans="1:13" ht="7.8" customHeight="1" x14ac:dyDescent="0.25">
      <c r="J25" s="13"/>
      <c r="K25" s="13"/>
    </row>
    <row r="26" spans="1:13" x14ac:dyDescent="0.25">
      <c r="A26" s="24">
        <f>A23+2</f>
        <v>5</v>
      </c>
      <c r="B26" s="1" t="str">
        <f>CHAR(A26+96)&amp;")"</f>
        <v>e)</v>
      </c>
      <c r="C26" s="1" t="str">
        <f ca="1">VLOOKUP(A26,Daten1!$A$2:$H$10,2,FALSE)</f>
        <v>Berechne den Prozentsatz</v>
      </c>
      <c r="J26" s="13"/>
      <c r="K26" s="24">
        <f>K23+2</f>
        <v>6</v>
      </c>
      <c r="L26" s="1" t="str">
        <f>CHAR(K26+96)&amp;")"</f>
        <v>f)</v>
      </c>
      <c r="M26" s="1" t="str">
        <f ca="1">VLOOKUP(K26,Daten1!$A$2:$H$10,2,FALSE)</f>
        <v>Berechne den Grundwert</v>
      </c>
    </row>
    <row r="27" spans="1:13" x14ac:dyDescent="0.25">
      <c r="A27" s="24">
        <f>A26</f>
        <v>5</v>
      </c>
      <c r="C27" s="1" t="str">
        <f ca="1">VLOOKUP(A27,Daten1!$A$2:$H$10,5,FALSE)</f>
        <v>38 von 3800</v>
      </c>
      <c r="J27" s="13"/>
      <c r="K27" s="24">
        <f>K26</f>
        <v>6</v>
      </c>
      <c r="M27" s="1" t="str">
        <f ca="1">VLOOKUP(K27,Daten1!$A$2:$H$10,5,FALSE)</f>
        <v>300 ist 46% von ...</v>
      </c>
    </row>
    <row r="28" spans="1:13" ht="7.8" customHeight="1" x14ac:dyDescent="0.25">
      <c r="J28" s="13"/>
      <c r="K28" s="13"/>
    </row>
    <row r="29" spans="1:13" x14ac:dyDescent="0.25">
      <c r="A29" s="24">
        <f>A26+2</f>
        <v>7</v>
      </c>
      <c r="B29" s="1" t="str">
        <f>CHAR(A29+96)&amp;")"</f>
        <v>g)</v>
      </c>
      <c r="C29" s="1" t="str">
        <f ca="1">VLOOKUP(A29,Daten1!$A$2:$H$10,2,FALSE)</f>
        <v>Berechne den Prozentwert</v>
      </c>
      <c r="J29" s="13"/>
      <c r="K29" s="24">
        <f>K26+2</f>
        <v>8</v>
      </c>
      <c r="L29" s="1" t="str">
        <f>CHAR(K29+96)&amp;")"</f>
        <v>h)</v>
      </c>
      <c r="M29" s="1" t="str">
        <f ca="1">VLOOKUP(K29,Daten1!$A$2:$H$10,2,FALSE)</f>
        <v>Berechne den Prozentsatz</v>
      </c>
    </row>
    <row r="30" spans="1:13" x14ac:dyDescent="0.25">
      <c r="A30" s="24">
        <f>A29</f>
        <v>7</v>
      </c>
      <c r="C30" s="1" t="str">
        <f ca="1">VLOOKUP(A30,Daten1!$A$2:$H$10,5,FALSE)</f>
        <v>30% von 430</v>
      </c>
      <c r="J30" s="13"/>
      <c r="K30" s="24">
        <f>K29</f>
        <v>8</v>
      </c>
      <c r="M30" s="1" t="str">
        <f ca="1">VLOOKUP(K30,Daten1!$A$2:$H$10,5,FALSE)</f>
        <v>54 von 3240</v>
      </c>
    </row>
    <row r="31" spans="1:13" ht="7.8" customHeight="1" x14ac:dyDescent="0.25">
      <c r="J31" s="13"/>
      <c r="K31" s="13"/>
    </row>
    <row r="32" spans="1:13" ht="15.6" x14ac:dyDescent="0.3">
      <c r="A32" s="12" t="s">
        <v>18</v>
      </c>
      <c r="J32" s="13"/>
      <c r="K32" s="24"/>
    </row>
    <row r="33" spans="1:19" ht="7.8" customHeight="1" x14ac:dyDescent="0.25">
      <c r="J33" s="13"/>
      <c r="K33" s="13"/>
    </row>
    <row r="34" spans="1:19" x14ac:dyDescent="0.25">
      <c r="A34" s="24">
        <v>1</v>
      </c>
      <c r="B34" s="1" t="str">
        <f>CHAR(A34+96)&amp;")"</f>
        <v>a)</v>
      </c>
      <c r="C34" s="1" t="str">
        <f ca="1">VLOOKUP(A34,Daten1!$A$13:$H$21,2,FALSE)&amp;":    "&amp;VLOOKUP(A34,Daten1!$A$13:$H$21,5,FALSE)</f>
        <v>Berechne den Rabatt in %:    Alter Preis: 410€, Sonderangebot: 340€</v>
      </c>
      <c r="J34" s="13"/>
      <c r="K34" s="13"/>
    </row>
    <row r="35" spans="1:19" ht="7.8" customHeight="1" x14ac:dyDescent="0.25">
      <c r="A35" s="1">
        <f>A34</f>
        <v>1</v>
      </c>
      <c r="J35" s="13"/>
      <c r="K35" s="13"/>
    </row>
    <row r="36" spans="1:19" x14ac:dyDescent="0.25">
      <c r="A36" s="24">
        <f>A34+1</f>
        <v>2</v>
      </c>
      <c r="B36" s="1" t="str">
        <f>CHAR(A36+96)&amp;")"</f>
        <v>b)</v>
      </c>
      <c r="C36" s="1" t="str">
        <f ca="1">VLOOKUP(A36,Daten1!$A$13:$H$21,2,FALSE)&amp;":    "&amp;VLOOKUP(A36,Daten1!$A$13:$H$21,5,FALSE)</f>
        <v>Berechne den Rabatt in %:    Alter Preis: 700€, Sonderangebot: 450€</v>
      </c>
      <c r="J36" s="13"/>
      <c r="K36" s="13"/>
    </row>
    <row r="37" spans="1:19" ht="7.8" customHeight="1" x14ac:dyDescent="0.25">
      <c r="J37" s="13"/>
      <c r="K37" s="13"/>
    </row>
    <row r="38" spans="1:19" x14ac:dyDescent="0.25">
      <c r="A38" s="24">
        <f>A36+1</f>
        <v>3</v>
      </c>
      <c r="B38" s="1" t="str">
        <f>CHAR(A38+96)&amp;")"</f>
        <v>c)</v>
      </c>
      <c r="C38" s="1" t="str">
        <f ca="1">VLOOKUP(A38,Daten1!$A$13:$H$21,2,FALSE)&amp;":    "&amp;VLOOKUP(A38,Daten1!$A$13:$H$21,5,FALSE)</f>
        <v>Berechne die Preiserhöhung in %:    Alter Preis: 680€, Neuer Preis: 788,8€</v>
      </c>
      <c r="D38" s="25"/>
      <c r="E38" s="25"/>
      <c r="F38" s="25"/>
      <c r="G38" s="25"/>
      <c r="H38" s="25"/>
      <c r="I38" s="25"/>
      <c r="J38" s="13"/>
      <c r="K38" s="13"/>
      <c r="L38" s="25"/>
      <c r="M38" s="26"/>
      <c r="N38" s="25"/>
      <c r="O38" s="26"/>
      <c r="P38" s="25"/>
      <c r="Q38" s="25"/>
      <c r="R38" s="25"/>
      <c r="S38" s="25"/>
    </row>
    <row r="39" spans="1:19" ht="7.8" customHeight="1" x14ac:dyDescent="0.25">
      <c r="J39" s="13"/>
      <c r="K39" s="13"/>
    </row>
    <row r="40" spans="1:19" x14ac:dyDescent="0.25">
      <c r="A40" s="24">
        <f>A38+1</f>
        <v>4</v>
      </c>
      <c r="B40" s="1" t="str">
        <f>CHAR(A40+96)&amp;")"</f>
        <v>d)</v>
      </c>
      <c r="C40" s="1" t="str">
        <f ca="1">VLOOKUP(A40,Daten1!$A$13:$H$21,2,FALSE)&amp;":    "&amp;VLOOKUP(A40,Daten1!$A$13:$H$21,5,FALSE)</f>
        <v>Berechne die Preiserhöhung in %:    Alter Preis: 420€, Neuer Preis: 722,4€</v>
      </c>
      <c r="J40" s="13"/>
      <c r="K40" s="13"/>
    </row>
    <row r="41" spans="1:19" ht="7.8" customHeight="1" x14ac:dyDescent="0.25">
      <c r="J41" s="13"/>
      <c r="K41" s="13"/>
    </row>
    <row r="42" spans="1:19" ht="15.6" x14ac:dyDescent="0.3">
      <c r="A42" s="12" t="s">
        <v>24</v>
      </c>
      <c r="J42" s="13"/>
      <c r="K42" s="13"/>
    </row>
    <row r="43" spans="1:19" ht="7.8" customHeight="1" x14ac:dyDescent="0.25">
      <c r="J43" s="13"/>
      <c r="K43" s="13"/>
    </row>
    <row r="44" spans="1:19" x14ac:dyDescent="0.25">
      <c r="A44" s="24">
        <v>1</v>
      </c>
      <c r="B44" s="1" t="str">
        <f>CHAR(A44+96)&amp;")"</f>
        <v>a)</v>
      </c>
      <c r="C44" s="1" t="str">
        <f ca="1">VLOOKUP(A44,Daten1!$A$24:$H$32,2,FALSE)&amp;"     "&amp;VLOOKUP(A44,Daten1!$A$24:$H$32,5,FALSE)</f>
        <v>Berechne den neuen Preis.     Alter Preis: 92€, Neuer Preis ist 22% teurer</v>
      </c>
      <c r="J44" s="13"/>
      <c r="K44" s="13"/>
    </row>
    <row r="45" spans="1:19" ht="7.8" customHeight="1" x14ac:dyDescent="0.25">
      <c r="J45" s="13"/>
      <c r="K45" s="13"/>
    </row>
    <row r="46" spans="1:19" x14ac:dyDescent="0.25">
      <c r="A46" s="24">
        <f>A44+1</f>
        <v>2</v>
      </c>
      <c r="B46" s="1" t="str">
        <f>CHAR(A46+96)&amp;")"</f>
        <v>b)</v>
      </c>
      <c r="C46" s="1" t="str">
        <f ca="1">VLOOKUP(A46,Daten1!$A$24:$H$32,2,FALSE)&amp;"     "&amp;VLOOKUP(A46,Daten1!$A$24:$H$32,5,FALSE)</f>
        <v>Berechne den neuen Preis.     Alter Preis: 490€, Neuer Preis ist 9% billiger</v>
      </c>
      <c r="J46" s="13"/>
      <c r="K46" s="13"/>
    </row>
    <row r="47" spans="1:19" ht="7.8" customHeight="1" x14ac:dyDescent="0.25">
      <c r="J47" s="13"/>
      <c r="K47" s="13"/>
    </row>
    <row r="48" spans="1:19" x14ac:dyDescent="0.25">
      <c r="A48" s="24">
        <f>A46+1</f>
        <v>3</v>
      </c>
      <c r="B48" s="1" t="str">
        <f>CHAR(A48+96)&amp;")"</f>
        <v>c)</v>
      </c>
      <c r="C48" s="1" t="str">
        <f ca="1">VLOOKUP(A48,Daten1!$A$24:$H$32,2,FALSE)&amp;"     "&amp;VLOOKUP(A48,Daten1!$A$24:$H$32,5,FALSE)</f>
        <v>Berechne den neuen Preis.     Alter Preis: 520€, Neuer Preis ist 20% billiger</v>
      </c>
      <c r="J48" s="13"/>
      <c r="K48" s="13"/>
    </row>
    <row r="49" spans="1:21" ht="7.8" customHeight="1" x14ac:dyDescent="0.25">
      <c r="J49" s="13"/>
      <c r="K49" s="13"/>
    </row>
    <row r="50" spans="1:21" x14ac:dyDescent="0.25">
      <c r="A50" s="24">
        <f>A48+1</f>
        <v>4</v>
      </c>
      <c r="B50" s="1" t="str">
        <f>CHAR(A50+96)&amp;")"</f>
        <v>d)</v>
      </c>
      <c r="C50" s="1" t="str">
        <f ca="1">VLOOKUP(A50,Daten1!$A$24:$H$32,2,FALSE)&amp;"     "&amp;VLOOKUP(A50,Daten1!$A$24:$H$32,5,FALSE)</f>
        <v>Berechne den neuen Preis.     Alter Preis: 54€, Neuer Preis ist 4% teurer</v>
      </c>
      <c r="J50" s="13"/>
      <c r="K50" s="13"/>
    </row>
    <row r="51" spans="1:21" ht="15.6" thickBot="1" x14ac:dyDescent="0.3">
      <c r="A51" s="30"/>
      <c r="B51" s="30"/>
      <c r="C51" s="30"/>
      <c r="D51" s="30"/>
      <c r="E51" s="31"/>
      <c r="F51" s="31"/>
      <c r="G51" s="30"/>
      <c r="H51" s="30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</row>
    <row r="52" spans="1:21" x14ac:dyDescent="0.25">
      <c r="A52"/>
      <c r="C52"/>
      <c r="D52"/>
      <c r="E52" s="33"/>
      <c r="F52" s="33"/>
      <c r="G52"/>
      <c r="H52"/>
      <c r="I52" s="34"/>
      <c r="J52"/>
      <c r="K52" s="4"/>
      <c r="L52" s="4"/>
      <c r="M52"/>
      <c r="N52"/>
      <c r="O52"/>
      <c r="P52"/>
      <c r="Q52"/>
      <c r="R52"/>
      <c r="S52"/>
      <c r="T52"/>
      <c r="U52"/>
    </row>
    <row r="53" spans="1:21" x14ac:dyDescent="0.25">
      <c r="A53"/>
      <c r="B53" s="1" t="s">
        <v>26</v>
      </c>
      <c r="C53"/>
      <c r="D53"/>
      <c r="E53" s="33"/>
      <c r="F53" s="33"/>
      <c r="G53"/>
      <c r="H53"/>
      <c r="I53" s="34"/>
      <c r="J53"/>
      <c r="K53" s="4"/>
      <c r="L53" s="4"/>
      <c r="M53" s="35"/>
      <c r="N53"/>
      <c r="O53" s="36"/>
      <c r="P53" s="36"/>
      <c r="Q53" s="36"/>
      <c r="R53" s="36"/>
      <c r="S53" s="36"/>
      <c r="T53" s="36"/>
      <c r="U53" s="36"/>
    </row>
    <row r="54" spans="1:21" x14ac:dyDescent="0.25">
      <c r="A54"/>
      <c r="B54"/>
      <c r="C54"/>
      <c r="D54"/>
      <c r="E54" s="33"/>
      <c r="F54" s="33"/>
      <c r="G54"/>
      <c r="H54"/>
      <c r="I54" s="34"/>
      <c r="J54"/>
      <c r="K54" s="4"/>
      <c r="L54" s="4"/>
      <c r="M54"/>
      <c r="N54"/>
      <c r="O54" s="36"/>
      <c r="P54" s="36"/>
      <c r="Q54" s="36"/>
      <c r="R54" s="36"/>
      <c r="S54" s="36"/>
      <c r="T54" s="36"/>
      <c r="U54" s="36"/>
    </row>
    <row r="55" spans="1:21" x14ac:dyDescent="0.25">
      <c r="A55"/>
      <c r="B55"/>
      <c r="C55"/>
      <c r="D55"/>
      <c r="E55" s="33"/>
      <c r="F55" s="33"/>
      <c r="G55"/>
      <c r="H55"/>
      <c r="I55" s="34"/>
      <c r="J55"/>
      <c r="K55" s="4"/>
      <c r="L55" s="4"/>
      <c r="M55" s="4"/>
      <c r="N55"/>
      <c r="O55" s="36"/>
      <c r="P55" s="36"/>
      <c r="Q55" s="36"/>
      <c r="R55" s="36"/>
      <c r="S55" s="36"/>
      <c r="T55" s="36"/>
      <c r="U55" s="36"/>
    </row>
    <row r="56" spans="1:21" x14ac:dyDescent="0.25">
      <c r="A56"/>
      <c r="B56"/>
      <c r="C56"/>
      <c r="D56"/>
      <c r="E56" s="33"/>
      <c r="F56" s="33"/>
      <c r="G56"/>
      <c r="H56"/>
      <c r="I56" s="34"/>
      <c r="J56"/>
      <c r="K56" s="4"/>
      <c r="L56" s="4"/>
      <c r="M56" s="4"/>
      <c r="N56"/>
      <c r="O56" s="36"/>
      <c r="P56" s="36"/>
      <c r="Q56" s="36"/>
      <c r="R56" s="36"/>
      <c r="S56" s="36"/>
      <c r="T56" s="36"/>
      <c r="U56" s="36"/>
    </row>
    <row r="57" spans="1:21" ht="18.600000000000001" customHeight="1" x14ac:dyDescent="0.25">
      <c r="A57"/>
      <c r="B57"/>
      <c r="C57"/>
      <c r="D57"/>
      <c r="E57" s="33"/>
      <c r="F57" s="33"/>
      <c r="G57"/>
      <c r="H57" s="3"/>
      <c r="I57"/>
      <c r="J57"/>
      <c r="K57" s="4"/>
      <c r="L57" s="4"/>
      <c r="M57" s="4"/>
      <c r="N57"/>
      <c r="O57" s="36"/>
      <c r="P57" s="36"/>
      <c r="Q57" s="36"/>
      <c r="R57" s="36"/>
      <c r="S57" s="36"/>
      <c r="T57" s="36"/>
      <c r="U57" s="36"/>
    </row>
    <row r="58" spans="1:21" x14ac:dyDescent="0.25">
      <c r="A58"/>
      <c r="B58"/>
      <c r="C58"/>
      <c r="D58"/>
      <c r="E58" s="33"/>
      <c r="F58" s="33"/>
      <c r="G58"/>
      <c r="H58" s="3"/>
      <c r="I58"/>
      <c r="J58"/>
      <c r="K58" s="4"/>
      <c r="L58" s="4"/>
      <c r="M58" s="4"/>
      <c r="N58"/>
      <c r="O58" s="36"/>
      <c r="P58" s="36"/>
      <c r="Q58" s="36"/>
      <c r="R58" s="36"/>
      <c r="S58" s="36"/>
      <c r="T58" s="36"/>
      <c r="U58" s="36"/>
    </row>
    <row r="59" spans="1:21" ht="19.2" customHeight="1" x14ac:dyDescent="0.25">
      <c r="A59" s="37" t="s">
        <v>27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spans="1:21" ht="15.6" x14ac:dyDescent="0.3">
      <c r="A60" s="12" t="s">
        <v>32</v>
      </c>
    </row>
    <row r="62" spans="1:21" x14ac:dyDescent="0.25">
      <c r="A62" s="7" t="s">
        <v>28</v>
      </c>
      <c r="J62" s="13"/>
      <c r="K62" s="13"/>
    </row>
    <row r="63" spans="1:21" ht="7.8" customHeight="1" x14ac:dyDescent="0.25">
      <c r="J63" s="13"/>
      <c r="K63" s="13"/>
    </row>
    <row r="64" spans="1:21" x14ac:dyDescent="0.25">
      <c r="A64" s="6"/>
      <c r="B64" s="6" t="s">
        <v>10</v>
      </c>
      <c r="C64" s="10">
        <f ca="1">ROUND(RAND()*6+3.5,0)</f>
        <v>7</v>
      </c>
      <c r="D64" s="9" t="s">
        <v>20</v>
      </c>
      <c r="E64" s="10">
        <f ca="1">C64/C65*E65</f>
        <v>140</v>
      </c>
      <c r="F64" s="9" t="s">
        <v>20</v>
      </c>
      <c r="G64" s="9">
        <f ca="1">ROUND(E64/E65,2)</f>
        <v>1.4</v>
      </c>
      <c r="H64" s="9" t="s">
        <v>20</v>
      </c>
      <c r="I64" s="9" t="str">
        <f ca="1">G64*100&amp;"%"</f>
        <v>140%</v>
      </c>
      <c r="J64" s="6"/>
      <c r="K64" s="6"/>
      <c r="L64" s="6" t="s">
        <v>11</v>
      </c>
      <c r="M64" s="10">
        <f ca="1">ROUND(RAND()*6+3.5,0)</f>
        <v>9</v>
      </c>
      <c r="N64" s="9" t="s">
        <v>20</v>
      </c>
      <c r="O64" s="10">
        <f ca="1">M64/M65*O65</f>
        <v>36</v>
      </c>
      <c r="P64" s="9" t="s">
        <v>20</v>
      </c>
      <c r="Q64" s="9">
        <f ca="1">ROUND(O64/O65,2)</f>
        <v>0.36</v>
      </c>
      <c r="R64" s="9" t="s">
        <v>20</v>
      </c>
      <c r="S64" s="9" t="str">
        <f ca="1">Q64*100&amp;"%"</f>
        <v>36%</v>
      </c>
      <c r="T64" s="6"/>
      <c r="U64" s="6"/>
    </row>
    <row r="65" spans="1:21" x14ac:dyDescent="0.25">
      <c r="A65" s="6"/>
      <c r="B65" s="6"/>
      <c r="C65" s="11">
        <f ca="1">VLOOKUP(Daten1!C36,Daten1!$D$36:$E$42,2)</f>
        <v>5</v>
      </c>
      <c r="D65" s="9"/>
      <c r="E65" s="11">
        <v>100</v>
      </c>
      <c r="F65" s="9"/>
      <c r="G65" s="9"/>
      <c r="H65" s="9"/>
      <c r="I65" s="9"/>
      <c r="J65" s="6"/>
      <c r="K65" s="6"/>
      <c r="L65" s="6"/>
      <c r="M65" s="11">
        <f ca="1">VLOOKUP(Daten1!C39,Daten1!$D$36:$E$42,2)</f>
        <v>25</v>
      </c>
      <c r="N65" s="9"/>
      <c r="O65" s="11">
        <v>100</v>
      </c>
      <c r="P65" s="9"/>
      <c r="Q65" s="9"/>
      <c r="R65" s="9"/>
      <c r="S65" s="9"/>
      <c r="T65" s="6"/>
      <c r="U65" s="6"/>
    </row>
    <row r="66" spans="1:2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x14ac:dyDescent="0.25">
      <c r="A67" s="6"/>
      <c r="B67" s="6" t="s">
        <v>12</v>
      </c>
      <c r="C67" s="10">
        <f ca="1">ROUND(RAND()*6+3.5,0)</f>
        <v>8</v>
      </c>
      <c r="D67" s="9" t="s">
        <v>20</v>
      </c>
      <c r="E67" s="10">
        <f ca="1">C67/C68*E68</f>
        <v>16</v>
      </c>
      <c r="F67" s="9" t="s">
        <v>20</v>
      </c>
      <c r="G67" s="9">
        <f ca="1">ROUND(E67/E68,2)</f>
        <v>0.16</v>
      </c>
      <c r="H67" s="9" t="s">
        <v>20</v>
      </c>
      <c r="I67" s="9" t="str">
        <f ca="1">G67*100&amp;"%"</f>
        <v>16%</v>
      </c>
      <c r="J67" s="6"/>
      <c r="K67" s="6"/>
      <c r="L67" s="6" t="s">
        <v>13</v>
      </c>
      <c r="M67" s="10">
        <f ca="1">ROUND(RAND()*6+3.5,0)</f>
        <v>7</v>
      </c>
      <c r="N67" s="9" t="s">
        <v>20</v>
      </c>
      <c r="O67" s="10">
        <f ca="1">M67/M68*O68</f>
        <v>28.000000000000004</v>
      </c>
      <c r="P67" s="9" t="s">
        <v>20</v>
      </c>
      <c r="Q67" s="9">
        <f ca="1">ROUND(O67/O68,2)</f>
        <v>0.28000000000000003</v>
      </c>
      <c r="R67" s="9" t="s">
        <v>20</v>
      </c>
      <c r="S67" s="9" t="str">
        <f ca="1">Q67*100&amp;"%"</f>
        <v>28%</v>
      </c>
      <c r="T67" s="6"/>
      <c r="U67" s="6"/>
    </row>
    <row r="68" spans="1:21" x14ac:dyDescent="0.25">
      <c r="A68" s="6"/>
      <c r="B68" s="6"/>
      <c r="C68" s="11">
        <f ca="1">VLOOKUP(Daten1!C42,Daten1!$D$36:$E$42,2)</f>
        <v>50</v>
      </c>
      <c r="D68" s="9"/>
      <c r="E68" s="11">
        <v>100</v>
      </c>
      <c r="F68" s="9"/>
      <c r="G68" s="9"/>
      <c r="H68" s="9"/>
      <c r="I68" s="9"/>
      <c r="J68" s="6"/>
      <c r="K68" s="6"/>
      <c r="L68" s="6"/>
      <c r="M68" s="11">
        <f ca="1">VLOOKUP(Daten1!C45,Daten1!$D$36:$E$42,2)</f>
        <v>25</v>
      </c>
      <c r="N68" s="9"/>
      <c r="O68" s="11">
        <v>100</v>
      </c>
      <c r="P68" s="9"/>
      <c r="Q68" s="9"/>
      <c r="R68" s="9"/>
      <c r="S68" s="9"/>
      <c r="T68" s="6"/>
      <c r="U68" s="6"/>
    </row>
    <row r="69" spans="1:21" x14ac:dyDescent="0.25">
      <c r="A69" s="6"/>
      <c r="B69" s="6"/>
      <c r="C69" s="11"/>
      <c r="D69" s="41"/>
      <c r="E69" s="11"/>
      <c r="F69" s="41"/>
      <c r="G69" s="41"/>
      <c r="H69" s="41"/>
      <c r="I69" s="41"/>
      <c r="J69" s="6"/>
      <c r="K69" s="6"/>
      <c r="L69" s="6"/>
      <c r="M69" s="11"/>
      <c r="N69" s="41"/>
      <c r="O69" s="11"/>
      <c r="P69" s="41"/>
      <c r="Q69" s="41"/>
      <c r="R69" s="41"/>
      <c r="S69" s="41"/>
      <c r="T69" s="6"/>
      <c r="U69" s="6"/>
    </row>
    <row r="70" spans="1:21" x14ac:dyDescent="0.25">
      <c r="A70" s="6"/>
      <c r="B70" s="6" t="s">
        <v>14</v>
      </c>
      <c r="C70" s="10">
        <f ca="1">ROUND(RAND()*6+3.5,0)</f>
        <v>6</v>
      </c>
      <c r="D70" s="9" t="s">
        <v>20</v>
      </c>
      <c r="E70" s="10">
        <f ca="1">C70/C71*E71</f>
        <v>12</v>
      </c>
      <c r="F70" s="9" t="s">
        <v>20</v>
      </c>
      <c r="G70" s="9">
        <f ca="1">ROUND(E70/E71,2)</f>
        <v>0.12</v>
      </c>
      <c r="H70" s="9" t="s">
        <v>20</v>
      </c>
      <c r="I70" s="9" t="str">
        <f ca="1">G70*100&amp;"%"</f>
        <v>12%</v>
      </c>
      <c r="J70" s="6"/>
      <c r="K70" s="6"/>
      <c r="L70" s="6" t="s">
        <v>15</v>
      </c>
      <c r="M70" s="10">
        <f ca="1">ROUND(RAND()*6+3.5,0)</f>
        <v>9</v>
      </c>
      <c r="N70" s="9" t="s">
        <v>20</v>
      </c>
      <c r="O70" s="10">
        <f ca="1">M70/M71*O71</f>
        <v>36</v>
      </c>
      <c r="P70" s="9" t="s">
        <v>20</v>
      </c>
      <c r="Q70" s="9">
        <f ca="1">ROUND(O70/O71,2)</f>
        <v>0.36</v>
      </c>
      <c r="R70" s="9" t="s">
        <v>20</v>
      </c>
      <c r="S70" s="9" t="str">
        <f ca="1">Q70*100&amp;"%"</f>
        <v>36%</v>
      </c>
      <c r="T70" s="6"/>
      <c r="U70" s="6"/>
    </row>
    <row r="71" spans="1:21" x14ac:dyDescent="0.25">
      <c r="A71" s="6"/>
      <c r="B71" s="6"/>
      <c r="C71" s="11">
        <f ca="1">VLOOKUP(Daten1!C42,Daten1!$D$36:$E$42,2)</f>
        <v>50</v>
      </c>
      <c r="D71" s="9"/>
      <c r="E71" s="11">
        <v>100</v>
      </c>
      <c r="F71" s="9"/>
      <c r="G71" s="9"/>
      <c r="H71" s="9"/>
      <c r="I71" s="9"/>
      <c r="J71" s="6"/>
      <c r="K71" s="6"/>
      <c r="L71" s="6"/>
      <c r="M71" s="11">
        <f ca="1">VLOOKUP(Daten1!C45,Daten1!$D$36:$E$42,2)</f>
        <v>25</v>
      </c>
      <c r="N71" s="9"/>
      <c r="O71" s="11">
        <v>100</v>
      </c>
      <c r="P71" s="9"/>
      <c r="Q71" s="9"/>
      <c r="R71" s="9"/>
      <c r="S71" s="9"/>
      <c r="T71" s="6"/>
      <c r="U71" s="6"/>
    </row>
    <row r="72" spans="1:21" x14ac:dyDescent="0.25">
      <c r="A72" s="6"/>
      <c r="B72" s="6"/>
      <c r="C72" s="11"/>
      <c r="D72" s="41"/>
      <c r="E72" s="11"/>
      <c r="F72" s="41"/>
      <c r="G72" s="41"/>
      <c r="H72" s="41"/>
      <c r="I72" s="41"/>
      <c r="J72" s="6"/>
      <c r="K72" s="6"/>
      <c r="L72" s="6"/>
      <c r="M72" s="11"/>
      <c r="N72" s="41"/>
      <c r="O72" s="11"/>
      <c r="P72" s="41"/>
      <c r="Q72" s="41"/>
      <c r="R72" s="41"/>
      <c r="S72" s="41"/>
      <c r="T72" s="6"/>
      <c r="U72" s="6"/>
    </row>
    <row r="73" spans="1:21" x14ac:dyDescent="0.25">
      <c r="A73" s="6"/>
      <c r="B73" s="6" t="s">
        <v>33</v>
      </c>
      <c r="C73" s="10">
        <f ca="1">ROUND(RAND()*6+3.5,0)</f>
        <v>6</v>
      </c>
      <c r="D73" s="9" t="s">
        <v>20</v>
      </c>
      <c r="E73" s="10">
        <f ca="1">C73/C74*E74</f>
        <v>60</v>
      </c>
      <c r="F73" s="9" t="s">
        <v>20</v>
      </c>
      <c r="G73" s="9">
        <f ca="1">ROUND(E73/E74,2)</f>
        <v>0.6</v>
      </c>
      <c r="H73" s="9" t="s">
        <v>20</v>
      </c>
      <c r="I73" s="9" t="str">
        <f ca="1">G73*100&amp;"%"</f>
        <v>60%</v>
      </c>
      <c r="J73" s="6"/>
      <c r="K73" s="6"/>
      <c r="L73" s="6" t="s">
        <v>34</v>
      </c>
      <c r="M73" s="10">
        <f ca="1">ROUND(RAND()*6+3.5,0)</f>
        <v>6</v>
      </c>
      <c r="N73" s="9" t="s">
        <v>20</v>
      </c>
      <c r="O73" s="10">
        <f ca="1">M73/M74*O74</f>
        <v>12</v>
      </c>
      <c r="P73" s="9" t="s">
        <v>20</v>
      </c>
      <c r="Q73" s="9">
        <f ca="1">ROUND(O73/O74,2)</f>
        <v>0.12</v>
      </c>
      <c r="R73" s="9" t="s">
        <v>20</v>
      </c>
      <c r="S73" s="9" t="str">
        <f ca="1">Q73*100&amp;"%"</f>
        <v>12%</v>
      </c>
      <c r="T73" s="6"/>
      <c r="U73" s="6"/>
    </row>
    <row r="74" spans="1:21" x14ac:dyDescent="0.25">
      <c r="A74" s="6"/>
      <c r="B74" s="6"/>
      <c r="C74" s="11">
        <f ca="1">VLOOKUP(Daten1!C48,Daten1!$D$36:$E$42,2)</f>
        <v>10</v>
      </c>
      <c r="D74" s="9"/>
      <c r="E74" s="11">
        <v>100</v>
      </c>
      <c r="F74" s="9"/>
      <c r="G74" s="9"/>
      <c r="H74" s="9"/>
      <c r="I74" s="9"/>
      <c r="J74" s="6"/>
      <c r="K74" s="6"/>
      <c r="L74" s="6"/>
      <c r="M74" s="11">
        <f ca="1">VLOOKUP(Daten1!C51,Daten1!$D$36:$E$42,2)</f>
        <v>50</v>
      </c>
      <c r="N74" s="9"/>
      <c r="O74" s="11">
        <v>100</v>
      </c>
      <c r="P74" s="9"/>
      <c r="Q74" s="9"/>
      <c r="R74" s="9"/>
      <c r="S74" s="9"/>
      <c r="T74" s="6"/>
      <c r="U74" s="6"/>
    </row>
    <row r="75" spans="1:2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x14ac:dyDescent="0.25">
      <c r="A76" s="7" t="s">
        <v>29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7.8" customHeight="1" x14ac:dyDescent="0.25">
      <c r="J77" s="13"/>
      <c r="K77" s="13"/>
    </row>
    <row r="78" spans="1:21" x14ac:dyDescent="0.25">
      <c r="A78" s="28">
        <v>1</v>
      </c>
      <c r="B78" s="6" t="str">
        <f>CHAR(A78+96)&amp;")"</f>
        <v>a)</v>
      </c>
      <c r="C78" s="6" t="str">
        <f ca="1">VLOOKUP(A78,Daten1!$A$2:$H$10,7,FALSE)</f>
        <v>G = 560, p% =13%</v>
      </c>
      <c r="E78" s="6"/>
      <c r="F78" s="6"/>
      <c r="G78" s="6"/>
      <c r="H78" s="6"/>
      <c r="I78" s="6"/>
      <c r="J78" s="6"/>
      <c r="K78" s="8">
        <v>2</v>
      </c>
      <c r="L78" s="6" t="str">
        <f>CHAR(K78+96)&amp;")"</f>
        <v>b)</v>
      </c>
      <c r="M78" s="6" t="str">
        <f ca="1">VLOOKUP(K78,Daten1!$A$2:$H$10,7,FALSE)</f>
        <v>G = 70, P =7</v>
      </c>
      <c r="N78" s="6"/>
      <c r="O78" s="6"/>
      <c r="P78" s="6"/>
      <c r="Q78" s="6"/>
      <c r="R78" s="6"/>
      <c r="S78" s="6"/>
      <c r="T78" s="6"/>
      <c r="U78" s="6"/>
    </row>
    <row r="79" spans="1:21" x14ac:dyDescent="0.25">
      <c r="A79" s="28">
        <f>A78</f>
        <v>1</v>
      </c>
      <c r="B79" s="6"/>
      <c r="C79" s="6" t="str">
        <f ca="1">VLOOKUP(A79,Daten1!$A$2:$H$10,8,FALSE)</f>
        <v>P = G · p% = 560 · 13% = 72,8</v>
      </c>
      <c r="E79" s="6"/>
      <c r="F79" s="6"/>
      <c r="G79" s="6"/>
      <c r="H79" s="6"/>
      <c r="I79" s="6"/>
      <c r="J79" s="6"/>
      <c r="K79" s="8">
        <f>K78</f>
        <v>2</v>
      </c>
      <c r="L79" s="6"/>
      <c r="M79" s="6" t="str">
        <f ca="1">VLOOKUP(K79,Daten1!$A$2:$H$10,8,FALSE)</f>
        <v>p% = P : G = 7 : 70 = 0,1 = 10%</v>
      </c>
      <c r="N79" s="6"/>
      <c r="O79" s="6"/>
      <c r="P79" s="6"/>
      <c r="Q79" s="6"/>
      <c r="R79" s="6"/>
      <c r="S79" s="6"/>
      <c r="T79" s="6"/>
      <c r="U79" s="6"/>
    </row>
    <row r="80" spans="1:21" ht="7.8" customHeight="1" x14ac:dyDescent="0.25">
      <c r="J80" s="13"/>
      <c r="K80" s="13"/>
    </row>
    <row r="81" spans="1:13" x14ac:dyDescent="0.25">
      <c r="A81" s="28">
        <f>A78+2</f>
        <v>3</v>
      </c>
      <c r="B81" s="6" t="str">
        <f>CHAR(A81+96)&amp;")"</f>
        <v>c)</v>
      </c>
      <c r="C81" s="6" t="str">
        <f ca="1">VLOOKUP(A81,Daten1!$A$2:$H$10,7,FALSE)</f>
        <v>P = 50, p% =5%</v>
      </c>
      <c r="E81" s="6"/>
      <c r="F81" s="6"/>
      <c r="G81" s="6"/>
      <c r="H81" s="6"/>
      <c r="I81" s="6"/>
      <c r="J81" s="6"/>
      <c r="K81" s="8">
        <f>K78+2</f>
        <v>4</v>
      </c>
      <c r="L81" s="6" t="str">
        <f>CHAR(K81+96)&amp;")"</f>
        <v>d)</v>
      </c>
      <c r="M81" s="6" t="str">
        <f ca="1">VLOOKUP(K81,Daten1!$A$2:$H$10,7,FALSE)</f>
        <v>G = 480, p% =33%</v>
      </c>
    </row>
    <row r="82" spans="1:13" x14ac:dyDescent="0.25">
      <c r="A82" s="28">
        <f>A81</f>
        <v>3</v>
      </c>
      <c r="B82" s="6"/>
      <c r="C82" s="6" t="str">
        <f ca="1">VLOOKUP(A82,Daten1!$A$2:$H$10,8,FALSE)</f>
        <v>G = P : p% = 50 : 5% = 1000</v>
      </c>
      <c r="E82" s="6"/>
      <c r="F82" s="6"/>
      <c r="G82" s="6"/>
      <c r="H82" s="6"/>
      <c r="I82" s="6"/>
      <c r="J82" s="6"/>
      <c r="K82" s="8">
        <f>K81</f>
        <v>4</v>
      </c>
      <c r="L82" s="6"/>
      <c r="M82" s="6" t="str">
        <f ca="1">VLOOKUP(K82,Daten1!$A$2:$H$10,8,FALSE)</f>
        <v>P = G · p% = 480 · 33% = 158,4</v>
      </c>
    </row>
    <row r="83" spans="1:13" ht="7.8" customHeight="1" x14ac:dyDescent="0.25">
      <c r="J83" s="13"/>
      <c r="K83" s="13"/>
    </row>
    <row r="84" spans="1:13" x14ac:dyDescent="0.25">
      <c r="A84" s="28">
        <f>A81+2</f>
        <v>5</v>
      </c>
      <c r="B84" s="6" t="str">
        <f>CHAR(A84+96)&amp;")"</f>
        <v>e)</v>
      </c>
      <c r="C84" s="6" t="str">
        <f ca="1">VLOOKUP(A84,Daten1!$A$2:$H$10,7,FALSE)</f>
        <v>G = 3800, P =38</v>
      </c>
      <c r="E84" s="6"/>
      <c r="F84" s="6"/>
      <c r="G84" s="6"/>
      <c r="H84" s="6"/>
      <c r="I84" s="6"/>
      <c r="J84" s="6"/>
      <c r="K84" s="8">
        <f>K81+2</f>
        <v>6</v>
      </c>
      <c r="L84" s="6" t="str">
        <f>CHAR(K84+96)&amp;")"</f>
        <v>f)</v>
      </c>
      <c r="M84" s="6" t="str">
        <f ca="1">VLOOKUP(K84,Daten1!$A$2:$H$10,7,FALSE)</f>
        <v>P = 300, p% =46%</v>
      </c>
    </row>
    <row r="85" spans="1:13" x14ac:dyDescent="0.25">
      <c r="A85" s="28">
        <f>A84</f>
        <v>5</v>
      </c>
      <c r="B85" s="6"/>
      <c r="C85" s="6" t="str">
        <f ca="1">VLOOKUP(A85,Daten1!$A$2:$H$10,8,FALSE)</f>
        <v>p% = P : G = 38 : 3800 = 0,01 = 1%</v>
      </c>
      <c r="E85" s="6"/>
      <c r="F85" s="6"/>
      <c r="G85" s="6"/>
      <c r="H85" s="6"/>
      <c r="I85" s="6"/>
      <c r="J85" s="6"/>
      <c r="K85" s="8">
        <f>K84</f>
        <v>6</v>
      </c>
      <c r="L85" s="6"/>
      <c r="M85" s="6" t="str">
        <f ca="1">VLOOKUP(K85,Daten1!$A$2:$H$10,8,FALSE)</f>
        <v>G = P : p% = 300 : 46% = 652,17</v>
      </c>
    </row>
    <row r="86" spans="1:13" ht="7.8" customHeight="1" x14ac:dyDescent="0.25">
      <c r="J86" s="13"/>
      <c r="K86" s="13"/>
    </row>
    <row r="87" spans="1:13" x14ac:dyDescent="0.25">
      <c r="A87" s="28">
        <f>A84+2</f>
        <v>7</v>
      </c>
      <c r="B87" s="6" t="str">
        <f>CHAR(A87+96)&amp;")"</f>
        <v>g)</v>
      </c>
      <c r="C87" s="6" t="str">
        <f ca="1">VLOOKUP(A87,Daten1!$A$2:$H$10,7,FALSE)</f>
        <v>G = 430, p% =30%</v>
      </c>
      <c r="E87" s="6"/>
      <c r="F87" s="6"/>
      <c r="G87" s="6"/>
      <c r="H87" s="6"/>
      <c r="I87" s="6"/>
      <c r="J87" s="6"/>
      <c r="K87" s="8">
        <f>K84+2</f>
        <v>8</v>
      </c>
      <c r="L87" s="6" t="str">
        <f>CHAR(K87+96)&amp;")"</f>
        <v>h)</v>
      </c>
      <c r="M87" s="6" t="str">
        <f ca="1">VLOOKUP(K87,Daten1!$A$2:$H$10,7,FALSE)</f>
        <v>G = 3240, P =54</v>
      </c>
    </row>
    <row r="88" spans="1:13" x14ac:dyDescent="0.25">
      <c r="A88" s="28">
        <f>A87</f>
        <v>7</v>
      </c>
      <c r="B88" s="6"/>
      <c r="C88" s="6" t="str">
        <f ca="1">VLOOKUP(A88,Daten1!$A$2:$H$10,8,FALSE)</f>
        <v>P = G · p% = 430 · 30% = 129</v>
      </c>
      <c r="E88" s="6"/>
      <c r="F88" s="6"/>
      <c r="G88" s="6"/>
      <c r="H88" s="6"/>
      <c r="I88" s="6"/>
      <c r="J88" s="6"/>
      <c r="K88" s="8">
        <f>K87</f>
        <v>8</v>
      </c>
      <c r="L88" s="6"/>
      <c r="M88" s="6" t="str">
        <f ca="1">VLOOKUP(K88,Daten1!$A$2:$H$10,8,FALSE)</f>
        <v>p% = P : G = 54 : 3240 = 0,02 = 2%</v>
      </c>
    </row>
    <row r="89" spans="1:13" x14ac:dyDescent="0.25">
      <c r="A89" s="28"/>
      <c r="B89" s="6"/>
      <c r="C89" s="6"/>
      <c r="E89" s="6"/>
      <c r="F89" s="6"/>
      <c r="G89" s="6"/>
      <c r="H89" s="6"/>
      <c r="I89" s="6"/>
      <c r="J89" s="6"/>
      <c r="K89" s="8"/>
      <c r="L89" s="6"/>
      <c r="M89" s="6"/>
    </row>
    <row r="90" spans="1:13" x14ac:dyDescent="0.25">
      <c r="A90" s="7" t="s">
        <v>30</v>
      </c>
      <c r="B90" s="6"/>
      <c r="C90" s="6"/>
      <c r="E90" s="6"/>
      <c r="F90" s="6"/>
      <c r="G90" s="6"/>
      <c r="H90" s="6"/>
      <c r="I90" s="6"/>
      <c r="J90" s="6"/>
      <c r="K90" s="8"/>
      <c r="L90" s="6"/>
      <c r="M90" s="6"/>
    </row>
    <row r="91" spans="1:13" ht="7.8" customHeight="1" x14ac:dyDescent="0.25">
      <c r="J91" s="13"/>
      <c r="K91" s="13"/>
    </row>
    <row r="92" spans="1:13" x14ac:dyDescent="0.25">
      <c r="A92" s="28">
        <v>1</v>
      </c>
      <c r="B92" s="6" t="str">
        <f>CHAR(A92+96)&amp;")"</f>
        <v>a)</v>
      </c>
      <c r="C92" s="6" t="str">
        <f ca="1">VLOOKUP(A92,Daten1!$A$13:$H$21,7,FALSE)</f>
        <v>Rabatt in €: 410€ - 340€ = 70€</v>
      </c>
      <c r="D92" s="6"/>
      <c r="E92" s="6"/>
      <c r="F92" s="6"/>
      <c r="G92" s="6"/>
      <c r="H92" s="6"/>
      <c r="I92" s="6"/>
      <c r="J92" s="6"/>
      <c r="K92" s="28">
        <v>2</v>
      </c>
      <c r="L92" s="6" t="str">
        <f>CHAR(K92+96)&amp;")"</f>
        <v>b)</v>
      </c>
      <c r="M92" s="6" t="str">
        <f ca="1">VLOOKUP(K92,Daten1!$A$13:$H$21,7,FALSE)</f>
        <v>Rabatt in €: 700€ - 450€ = 250€</v>
      </c>
    </row>
    <row r="93" spans="1:13" x14ac:dyDescent="0.25">
      <c r="A93" s="28">
        <f>A92</f>
        <v>1</v>
      </c>
      <c r="B93" s="6"/>
      <c r="C93" s="6" t="str">
        <f ca="1">VLOOKUP(A93,Daten1!$A$13:$H$21,8,FALSE)</f>
        <v>in %: p% = 70€ : 410€ = 0,17 = 17%</v>
      </c>
      <c r="D93" s="6"/>
      <c r="E93" s="6"/>
      <c r="F93" s="6"/>
      <c r="G93" s="6"/>
      <c r="H93" s="6"/>
      <c r="I93" s="6"/>
      <c r="J93" s="6"/>
      <c r="K93" s="28">
        <f>K92</f>
        <v>2</v>
      </c>
      <c r="L93" s="6"/>
      <c r="M93" s="6" t="str">
        <f ca="1">VLOOKUP(K93,Daten1!$A$13:$H$21,8,FALSE)</f>
        <v>in %: p% = 250€ : 700€ = 0,36 = 36%</v>
      </c>
    </row>
    <row r="94" spans="1:13" ht="7.8" customHeight="1" x14ac:dyDescent="0.25">
      <c r="J94" s="13"/>
      <c r="K94" s="13"/>
    </row>
    <row r="95" spans="1:13" x14ac:dyDescent="0.25">
      <c r="A95" s="28">
        <f>A92+2</f>
        <v>3</v>
      </c>
      <c r="B95" s="6" t="str">
        <f>CHAR(A95+96)&amp;")"</f>
        <v>c)</v>
      </c>
      <c r="C95" s="6" t="str">
        <f ca="1">VLOOKUP(A95,Daten1!$A$13:$H$21,7,FALSE)</f>
        <v>Erhöhung in €: 788,8€ - 680€ = 108,8€</v>
      </c>
      <c r="D95" s="6"/>
      <c r="E95" s="6"/>
      <c r="F95" s="6"/>
      <c r="G95" s="6"/>
      <c r="H95" s="6"/>
      <c r="I95" s="6"/>
      <c r="J95" s="6"/>
      <c r="K95" s="28">
        <f>K92+2</f>
        <v>4</v>
      </c>
      <c r="L95" s="6" t="str">
        <f>CHAR(K95+96)&amp;")"</f>
        <v>d)</v>
      </c>
      <c r="M95" s="6" t="str">
        <f ca="1">VLOOKUP(K95,Daten1!$A$13:$H$21,7,FALSE)</f>
        <v>Erhöhung in €: 722,4€ - 420€ = 302,4€</v>
      </c>
    </row>
    <row r="96" spans="1:13" x14ac:dyDescent="0.25">
      <c r="A96" s="28">
        <f>A95</f>
        <v>3</v>
      </c>
      <c r="B96" s="6"/>
      <c r="C96" s="6" t="str">
        <f ca="1">VLOOKUP(A96,Daten1!$A$13:$H$21,8,FALSE)</f>
        <v>in %: p% = 108,8€ : 680€ = 0,16 = 16%</v>
      </c>
      <c r="D96" s="6"/>
      <c r="E96" s="6"/>
      <c r="F96" s="6"/>
      <c r="G96" s="6"/>
      <c r="H96" s="6"/>
      <c r="I96" s="6"/>
      <c r="J96" s="6"/>
      <c r="K96" s="28">
        <f>K95</f>
        <v>4</v>
      </c>
      <c r="L96" s="6"/>
      <c r="M96" s="6" t="str">
        <f ca="1">VLOOKUP(K96,Daten1!$A$13:$H$21,8,FALSE)</f>
        <v>in %: p% = 302,4€ : 420€ = 0,72 = 72%</v>
      </c>
    </row>
    <row r="98" spans="1:11" x14ac:dyDescent="0.25">
      <c r="A98" s="7" t="s">
        <v>31</v>
      </c>
    </row>
    <row r="99" spans="1:11" ht="7.8" customHeight="1" x14ac:dyDescent="0.25">
      <c r="J99" s="13"/>
      <c r="K99" s="13"/>
    </row>
    <row r="100" spans="1:11" s="6" customFormat="1" ht="13.8" x14ac:dyDescent="0.25">
      <c r="A100" s="29">
        <v>1</v>
      </c>
      <c r="B100" s="6" t="str">
        <f>CHAR(A100+96)&amp;")"</f>
        <v>a)</v>
      </c>
      <c r="C100" s="6" t="str">
        <f ca="1">VLOOKUP(A100,Daten1!$A$24:$H$32,7,FALSE)</f>
        <v>Erhöhnung P = G·p% = 92€ · 22% = 20,24€</v>
      </c>
    </row>
    <row r="101" spans="1:11" s="6" customFormat="1" ht="13.8" x14ac:dyDescent="0.25">
      <c r="A101" s="29">
        <f>A100</f>
        <v>1</v>
      </c>
      <c r="C101" s="6" t="str">
        <f ca="1">VLOOKUP(A101,Daten1!$A$24:$H$32,8,FALSE)</f>
        <v>Neuer Preis = Preis + Erhöhung</v>
      </c>
    </row>
    <row r="102" spans="1:11" s="6" customFormat="1" ht="13.8" x14ac:dyDescent="0.25">
      <c r="A102" s="29">
        <f>A101</f>
        <v>1</v>
      </c>
      <c r="C102" s="6" t="str">
        <f ca="1">VLOOKUP(A102,Daten1!$A$24:$I$32,9,FALSE)</f>
        <v>= 92€ + 20,24€ = 112,24€</v>
      </c>
    </row>
    <row r="104" spans="1:11" x14ac:dyDescent="0.25">
      <c r="A104" s="29">
        <f>A100+1</f>
        <v>2</v>
      </c>
      <c r="B104" s="6" t="str">
        <f>CHAR(A104+96)&amp;")"</f>
        <v>b)</v>
      </c>
      <c r="C104" s="6" t="str">
        <f ca="1">VLOOKUP(A104,Daten1!$A$24:$H$32,7,FALSE)</f>
        <v>Rabatt P = G·p% = 490€ · 9% = 44,1€</v>
      </c>
      <c r="D104" s="6"/>
    </row>
    <row r="105" spans="1:11" x14ac:dyDescent="0.25">
      <c r="A105" s="29">
        <f>A104</f>
        <v>2</v>
      </c>
      <c r="B105" s="6"/>
      <c r="C105" s="6" t="str">
        <f ca="1">VLOOKUP(A105,Daten1!$A$24:$H$32,8,FALSE)</f>
        <v>Neuer Preis = Preis - Rabatt</v>
      </c>
      <c r="D105" s="6"/>
    </row>
    <row r="106" spans="1:11" x14ac:dyDescent="0.25">
      <c r="A106" s="29">
        <f>A105</f>
        <v>2</v>
      </c>
      <c r="B106" s="6"/>
      <c r="C106" s="6" t="str">
        <f ca="1">VLOOKUP(A106,Daten1!$A$24:$I$32,9,FALSE)</f>
        <v>= 490€ - 44,1€ = 445,9€</v>
      </c>
      <c r="D106" s="6"/>
    </row>
    <row r="108" spans="1:11" x14ac:dyDescent="0.25">
      <c r="A108" s="29">
        <f>A104+1</f>
        <v>3</v>
      </c>
      <c r="B108" s="6" t="str">
        <f>CHAR(A108+96)&amp;")"</f>
        <v>c)</v>
      </c>
      <c r="C108" s="6" t="str">
        <f ca="1">VLOOKUP(A108,Daten1!$A$24:$H$32,7,FALSE)</f>
        <v>Rabatt P = G·p% = 520€ · 20% = 104€</v>
      </c>
    </row>
    <row r="109" spans="1:11" x14ac:dyDescent="0.25">
      <c r="A109" s="29">
        <f>A108</f>
        <v>3</v>
      </c>
      <c r="B109" s="6"/>
      <c r="C109" s="6" t="str">
        <f ca="1">VLOOKUP(A109,Daten1!$A$24:$H$32,8,FALSE)</f>
        <v>Neuer Preis = Preis - Rabatt</v>
      </c>
    </row>
    <row r="110" spans="1:11" x14ac:dyDescent="0.25">
      <c r="A110" s="29">
        <f>A109</f>
        <v>3</v>
      </c>
      <c r="B110" s="6"/>
      <c r="C110" s="6" t="str">
        <f ca="1">VLOOKUP(A110,Daten1!$A$24:$I$32,9,FALSE)</f>
        <v>= 520€ - 104€ = 416€</v>
      </c>
    </row>
    <row r="112" spans="1:11" x14ac:dyDescent="0.25">
      <c r="A112" s="29">
        <f>A108+1</f>
        <v>4</v>
      </c>
      <c r="B112" s="6" t="str">
        <f>CHAR(A112+96)&amp;")"</f>
        <v>d)</v>
      </c>
      <c r="C112" s="6" t="str">
        <f ca="1">VLOOKUP(A112,Daten1!$A$24:$H$32,7,FALSE)</f>
        <v>Erhöhnung P = G·p% = 54€ · 4% = 2,16€</v>
      </c>
    </row>
    <row r="113" spans="1:3" x14ac:dyDescent="0.25">
      <c r="A113" s="29">
        <f>A112</f>
        <v>4</v>
      </c>
      <c r="B113" s="6"/>
      <c r="C113" s="6" t="str">
        <f ca="1">VLOOKUP(A113,Daten1!$A$24:$H$32,8,FALSE)</f>
        <v>Neuer Preis = Preis + Erhöhung</v>
      </c>
    </row>
    <row r="114" spans="1:3" x14ac:dyDescent="0.25">
      <c r="A114" s="29">
        <f>A113</f>
        <v>4</v>
      </c>
      <c r="B114" s="6"/>
      <c r="C114" s="6" t="str">
        <f ca="1">VLOOKUP(A114,Daten1!$A$24:$I$32,9,FALSE)</f>
        <v>= 54€ + 2,16€ = 56,16€</v>
      </c>
    </row>
  </sheetData>
  <mergeCells count="84">
    <mergeCell ref="P73:P74"/>
    <mergeCell ref="Q73:Q74"/>
    <mergeCell ref="R73:R74"/>
    <mergeCell ref="S73:S74"/>
    <mergeCell ref="N15:N16"/>
    <mergeCell ref="P15:P16"/>
    <mergeCell ref="Q15:Q16"/>
    <mergeCell ref="R15:R16"/>
    <mergeCell ref="S15:S16"/>
    <mergeCell ref="D73:D74"/>
    <mergeCell ref="F73:F74"/>
    <mergeCell ref="G73:G74"/>
    <mergeCell ref="H73:H74"/>
    <mergeCell ref="I73:I74"/>
    <mergeCell ref="N73:N74"/>
    <mergeCell ref="S12:S13"/>
    <mergeCell ref="D15:D16"/>
    <mergeCell ref="F15:F16"/>
    <mergeCell ref="G15:G16"/>
    <mergeCell ref="H15:H16"/>
    <mergeCell ref="I15:I16"/>
    <mergeCell ref="I12:I13"/>
    <mergeCell ref="N70:N71"/>
    <mergeCell ref="P70:P71"/>
    <mergeCell ref="Q70:Q71"/>
    <mergeCell ref="R70:R71"/>
    <mergeCell ref="S70:S71"/>
    <mergeCell ref="N12:N13"/>
    <mergeCell ref="P12:P13"/>
    <mergeCell ref="Q12:Q13"/>
    <mergeCell ref="R12:R13"/>
    <mergeCell ref="D64:D65"/>
    <mergeCell ref="A59:U59"/>
    <mergeCell ref="W7:X7"/>
    <mergeCell ref="D70:D71"/>
    <mergeCell ref="F70:F71"/>
    <mergeCell ref="G70:G71"/>
    <mergeCell ref="H70:H71"/>
    <mergeCell ref="I70:I71"/>
    <mergeCell ref="D12:D13"/>
    <mergeCell ref="R67:R68"/>
    <mergeCell ref="S67:S68"/>
    <mergeCell ref="A1:U1"/>
    <mergeCell ref="H67:H68"/>
    <mergeCell ref="I67:I68"/>
    <mergeCell ref="N9:N10"/>
    <mergeCell ref="P9:P10"/>
    <mergeCell ref="Q9:Q10"/>
    <mergeCell ref="R9:R10"/>
    <mergeCell ref="S9:S10"/>
    <mergeCell ref="N67:N68"/>
    <mergeCell ref="P67:P68"/>
    <mergeCell ref="Q67:Q68"/>
    <mergeCell ref="R64:R65"/>
    <mergeCell ref="S64:S65"/>
    <mergeCell ref="D9:D10"/>
    <mergeCell ref="F9:F10"/>
    <mergeCell ref="G9:G10"/>
    <mergeCell ref="H9:H10"/>
    <mergeCell ref="I9:I10"/>
    <mergeCell ref="D67:D68"/>
    <mergeCell ref="F67:F68"/>
    <mergeCell ref="G67:G68"/>
    <mergeCell ref="H64:H65"/>
    <mergeCell ref="I64:I65"/>
    <mergeCell ref="N6:N7"/>
    <mergeCell ref="P6:P7"/>
    <mergeCell ref="Q6:Q7"/>
    <mergeCell ref="R6:R7"/>
    <mergeCell ref="S6:S7"/>
    <mergeCell ref="W6:X6"/>
    <mergeCell ref="D6:D7"/>
    <mergeCell ref="F6:F7"/>
    <mergeCell ref="H6:H7"/>
    <mergeCell ref="G6:G7"/>
    <mergeCell ref="I6:I7"/>
    <mergeCell ref="G64:G65"/>
    <mergeCell ref="N64:N65"/>
    <mergeCell ref="P64:P65"/>
    <mergeCell ref="Q64:Q65"/>
    <mergeCell ref="F64:F65"/>
    <mergeCell ref="F12:F13"/>
    <mergeCell ref="G12:G13"/>
    <mergeCell ref="H12:H13"/>
  </mergeCells>
  <phoneticPr fontId="0" type="noConversion"/>
  <pageMargins left="0.7" right="0.7" top="0.75" bottom="0.75" header="0.3" footer="0.3"/>
  <pageSetup paperSize="9" orientation="portrait" r:id="rId1"/>
  <headerFooter alignWithMargins="0"/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9"/>
  <sheetViews>
    <sheetView topLeftCell="A22" workbookViewId="0">
      <selection activeCell="A41" sqref="A41"/>
    </sheetView>
  </sheetViews>
  <sheetFormatPr baseColWidth="10" defaultRowHeight="13.2" x14ac:dyDescent="0.25"/>
  <cols>
    <col min="2" max="2" width="35" customWidth="1"/>
    <col min="3" max="3" width="17.109375" customWidth="1"/>
    <col min="5" max="5" width="38.6640625" customWidth="1"/>
    <col min="7" max="7" width="37" customWidth="1"/>
    <col min="8" max="8" width="29.6640625" bestFit="1" customWidth="1"/>
  </cols>
  <sheetData>
    <row r="1" spans="1:13" x14ac:dyDescent="0.25">
      <c r="F1" t="s">
        <v>0</v>
      </c>
      <c r="G1" t="s">
        <v>6</v>
      </c>
      <c r="H1" t="s">
        <v>7</v>
      </c>
    </row>
    <row r="2" spans="1:13" ht="15" x14ac:dyDescent="0.25">
      <c r="A2">
        <f ca="1">ROUND(RAND()*9-0.5,0)</f>
        <v>1</v>
      </c>
      <c r="B2" t="s">
        <v>5</v>
      </c>
      <c r="C2">
        <f t="shared" ref="C2:C10" ca="1" si="0">ROUND(RAND()*55+1,0)</f>
        <v>13</v>
      </c>
      <c r="D2">
        <f ca="1">ROUND(RAND()*55+1,0)*10</f>
        <v>560</v>
      </c>
      <c r="E2" t="str">
        <f ca="1">C2&amp;"% von "&amp;D2</f>
        <v>13% von 560</v>
      </c>
      <c r="F2">
        <f ca="1">ROUND(D2*C2/100,2)</f>
        <v>72.8</v>
      </c>
      <c r="G2" t="str">
        <f ca="1">"G = "&amp;D2&amp;", p% ="&amp;C2&amp;"%"</f>
        <v>G = 560, p% =13%</v>
      </c>
      <c r="H2" t="str">
        <f ca="1">"P = G · p% = "&amp;D2&amp;" · "&amp;C2&amp;"% = "&amp;F2</f>
        <v>P = G · p% = 560 · 13% = 72,8</v>
      </c>
      <c r="M2" s="2"/>
    </row>
    <row r="3" spans="1:13" ht="15" x14ac:dyDescent="0.25">
      <c r="A3">
        <f ca="1">MOD(A2+7,9)</f>
        <v>8</v>
      </c>
      <c r="B3" t="s">
        <v>8</v>
      </c>
      <c r="C3">
        <f t="shared" ca="1" si="0"/>
        <v>54</v>
      </c>
      <c r="D3">
        <f ca="1">ROUND(RAND()*10+1,0)*10*C3</f>
        <v>3240</v>
      </c>
      <c r="E3" t="str">
        <f ca="1">C3&amp;" von "&amp;D3</f>
        <v>54 von 3240</v>
      </c>
      <c r="F3">
        <f ca="1">ROUND(C3/D3,2)</f>
        <v>0.02</v>
      </c>
      <c r="G3" t="str">
        <f ca="1">"G = "&amp;D3&amp;", P ="&amp;C3</f>
        <v>G = 3240, P =54</v>
      </c>
      <c r="H3" t="str">
        <f ca="1">"p% = P : G = "&amp;C3&amp;" : "&amp;D3&amp;" = "&amp;F3&amp;" = "&amp;F3*100&amp;"%"</f>
        <v>p% = P : G = 54 : 3240 = 0,02 = 2%</v>
      </c>
      <c r="M3" s="2"/>
    </row>
    <row r="4" spans="1:13" ht="15" x14ac:dyDescent="0.25">
      <c r="A4">
        <f t="shared" ref="A4:A10" ca="1" si="1">MOD(A3+7,9)</f>
        <v>6</v>
      </c>
      <c r="B4" t="s">
        <v>9</v>
      </c>
      <c r="C4">
        <f t="shared" ca="1" si="0"/>
        <v>46</v>
      </c>
      <c r="D4">
        <f ca="1">ROUND(RAND()*55+1,0)*10</f>
        <v>300</v>
      </c>
      <c r="E4" t="str">
        <f ca="1">D4&amp;" ist "&amp;C4&amp;"% von ..."</f>
        <v>300 ist 46% von ...</v>
      </c>
      <c r="F4">
        <f ca="1">ROUND(D4/C4*100,2)</f>
        <v>652.16999999999996</v>
      </c>
      <c r="G4" t="str">
        <f ca="1">"P = "&amp;D4&amp;", p% ="&amp;C4&amp;"%"</f>
        <v>P = 300, p% =46%</v>
      </c>
      <c r="H4" t="str">
        <f ca="1">"G = P : p% = "&amp;D4&amp;" : "&amp;C4&amp;"% = "&amp;F4</f>
        <v>G = P : p% = 300 : 46% = 652,17</v>
      </c>
      <c r="M4" s="2"/>
    </row>
    <row r="5" spans="1:13" ht="15" x14ac:dyDescent="0.25">
      <c r="A5">
        <f t="shared" ca="1" si="1"/>
        <v>4</v>
      </c>
      <c r="B5" t="s">
        <v>5</v>
      </c>
      <c r="C5">
        <f t="shared" ca="1" si="0"/>
        <v>33</v>
      </c>
      <c r="D5">
        <f ca="1">ROUND(RAND()*55+1,0)*10</f>
        <v>480</v>
      </c>
      <c r="E5" t="str">
        <f ca="1">C5&amp;"% von "&amp;D5</f>
        <v>33% von 480</v>
      </c>
      <c r="F5">
        <f ca="1">ROUND(D5*C5/100,2)</f>
        <v>158.4</v>
      </c>
      <c r="G5" t="str">
        <f ca="1">"G = "&amp;D5&amp;", p% ="&amp;C5&amp;"%"</f>
        <v>G = 480, p% =33%</v>
      </c>
      <c r="H5" t="str">
        <f ca="1">"P = G · p% = "&amp;D5&amp;" · "&amp;C5&amp;"% = "&amp;F5</f>
        <v>P = G · p% = 480 · 33% = 158,4</v>
      </c>
      <c r="M5" s="2"/>
    </row>
    <row r="6" spans="1:13" ht="15" x14ac:dyDescent="0.25">
      <c r="A6">
        <f t="shared" ca="1" si="1"/>
        <v>2</v>
      </c>
      <c r="B6" t="s">
        <v>8</v>
      </c>
      <c r="C6">
        <f t="shared" ca="1" si="0"/>
        <v>7</v>
      </c>
      <c r="D6">
        <f ca="1">ROUND(RAND()*10+1,0)*10*C6</f>
        <v>70</v>
      </c>
      <c r="E6" t="str">
        <f ca="1">C6&amp;" von "&amp;D6</f>
        <v>7 von 70</v>
      </c>
      <c r="F6">
        <f ca="1">ROUND(C6/D6,2)</f>
        <v>0.1</v>
      </c>
      <c r="G6" t="str">
        <f ca="1">"G = "&amp;D6&amp;", P ="&amp;C6</f>
        <v>G = 70, P =7</v>
      </c>
      <c r="H6" t="str">
        <f ca="1">"p% = P : G = "&amp;C6&amp;" : "&amp;D6&amp;" = "&amp;F6&amp;" = "&amp;F6*100&amp;"%"</f>
        <v>p% = P : G = 7 : 70 = 0,1 = 10%</v>
      </c>
      <c r="M6" s="2"/>
    </row>
    <row r="7" spans="1:13" ht="15" x14ac:dyDescent="0.25">
      <c r="A7">
        <f t="shared" ca="1" si="1"/>
        <v>0</v>
      </c>
      <c r="B7" t="s">
        <v>9</v>
      </c>
      <c r="C7">
        <f t="shared" ca="1" si="0"/>
        <v>1</v>
      </c>
      <c r="D7">
        <f ca="1">ROUND(RAND()*55+1,0)*10</f>
        <v>60</v>
      </c>
      <c r="E7" t="str">
        <f ca="1">D7&amp;" ist "&amp;C7&amp;"% von ..."</f>
        <v>60 ist 1% von ...</v>
      </c>
      <c r="F7">
        <f ca="1">ROUND(D7/C7*100,2)</f>
        <v>6000</v>
      </c>
      <c r="G7" t="str">
        <f ca="1">"P = "&amp;D7&amp;", p% ="&amp;C7&amp;"%"</f>
        <v>P = 60, p% =1%</v>
      </c>
      <c r="H7" t="str">
        <f ca="1">"G = P : p% = "&amp;D7&amp;" : "&amp;C7&amp;"% = "&amp;F7</f>
        <v>G = P : p% = 60 : 1% = 6000</v>
      </c>
      <c r="M7" s="2"/>
    </row>
    <row r="8" spans="1:13" ht="15" x14ac:dyDescent="0.25">
      <c r="A8">
        <f t="shared" ca="1" si="1"/>
        <v>7</v>
      </c>
      <c r="B8" t="s">
        <v>5</v>
      </c>
      <c r="C8">
        <f t="shared" ca="1" si="0"/>
        <v>30</v>
      </c>
      <c r="D8">
        <f ca="1">ROUND(RAND()*55+1,0)*10</f>
        <v>430</v>
      </c>
      <c r="E8" t="str">
        <f ca="1">C8&amp;"% von "&amp;D8</f>
        <v>30% von 430</v>
      </c>
      <c r="F8">
        <f ca="1">ROUND(D8*C8/100,2)</f>
        <v>129</v>
      </c>
      <c r="G8" t="str">
        <f ca="1">"G = "&amp;D8&amp;", p% ="&amp;C8&amp;"%"</f>
        <v>G = 430, p% =30%</v>
      </c>
      <c r="H8" t="str">
        <f ca="1">"P = G · p% = "&amp;D8&amp;" · "&amp;C8&amp;"% = "&amp;F8</f>
        <v>P = G · p% = 430 · 30% = 129</v>
      </c>
      <c r="M8" s="2"/>
    </row>
    <row r="9" spans="1:13" ht="15" x14ac:dyDescent="0.25">
      <c r="A9">
        <f t="shared" ca="1" si="1"/>
        <v>5</v>
      </c>
      <c r="B9" t="s">
        <v>8</v>
      </c>
      <c r="C9">
        <f t="shared" ca="1" si="0"/>
        <v>38</v>
      </c>
      <c r="D9">
        <f ca="1">ROUND(RAND()*10+1,0)*10*C9</f>
        <v>3800</v>
      </c>
      <c r="E9" t="str">
        <f ca="1">C9&amp;" von "&amp;D9</f>
        <v>38 von 3800</v>
      </c>
      <c r="F9">
        <f ca="1">ROUND(C9/D9,2)</f>
        <v>0.01</v>
      </c>
      <c r="G9" t="str">
        <f ca="1">"G = "&amp;D9&amp;", P ="&amp;C9</f>
        <v>G = 3800, P =38</v>
      </c>
      <c r="H9" t="str">
        <f ca="1">"p% = P : G = "&amp;C9&amp;" : "&amp;D9&amp;" = "&amp;F9&amp;" = "&amp;F9*100&amp;"%"</f>
        <v>p% = P : G = 38 : 3800 = 0,01 = 1%</v>
      </c>
      <c r="M9" s="2"/>
    </row>
    <row r="10" spans="1:13" ht="15" x14ac:dyDescent="0.25">
      <c r="A10">
        <f t="shared" ca="1" si="1"/>
        <v>3</v>
      </c>
      <c r="B10" t="s">
        <v>9</v>
      </c>
      <c r="C10">
        <f t="shared" ca="1" si="0"/>
        <v>5</v>
      </c>
      <c r="D10">
        <f ca="1">ROUND(RAND()*55+1,0)*10</f>
        <v>50</v>
      </c>
      <c r="E10" t="str">
        <f ca="1">D10&amp;" ist "&amp;C10&amp;"% von ..."</f>
        <v>50 ist 5% von ...</v>
      </c>
      <c r="F10">
        <f ca="1">ROUND(D10/C10*100,2)</f>
        <v>1000</v>
      </c>
      <c r="G10" t="str">
        <f ca="1">"P = "&amp;D10&amp;", p% ="&amp;C10&amp;"%"</f>
        <v>P = 50, p% =5%</v>
      </c>
      <c r="H10" t="str">
        <f ca="1">"G = P : p% = "&amp;D10&amp;" : "&amp;C10&amp;"% = "&amp;F10</f>
        <v>G = P : p% = 50 : 5% = 1000</v>
      </c>
      <c r="M10" s="2"/>
    </row>
    <row r="11" spans="1:13" ht="15" x14ac:dyDescent="0.25">
      <c r="M11" s="2"/>
    </row>
    <row r="12" spans="1:13" ht="15" x14ac:dyDescent="0.25">
      <c r="M12" s="2"/>
    </row>
    <row r="13" spans="1:13" ht="15" x14ac:dyDescent="0.25">
      <c r="A13">
        <f ca="1">ROUND(RAND()*9-0.5,0)</f>
        <v>0</v>
      </c>
      <c r="B13" t="s">
        <v>16</v>
      </c>
      <c r="C13">
        <f ca="1">ROUND(RAND()*55+5,0)*10+D13</f>
        <v>1180</v>
      </c>
      <c r="D13">
        <f ca="1">ROUND(RAND()*55+25,0)*10</f>
        <v>760</v>
      </c>
      <c r="E13" t="str">
        <f ca="1">"Alter Preis: "&amp;C13&amp;"€, Sonderangebot: "&amp;D13&amp;"€"</f>
        <v>Alter Preis: 1180€, Sonderangebot: 760€</v>
      </c>
      <c r="F13">
        <f ca="1">ROUND((C13-D13)/C13,2)</f>
        <v>0.36</v>
      </c>
      <c r="G13" t="str">
        <f ca="1">"Rabatt in €: "&amp;C13&amp;"€ - "&amp;D13&amp;"€ = "&amp;ROUND(C13-D13,2)&amp;"€"</f>
        <v>Rabatt in €: 1180€ - 760€ = 420€</v>
      </c>
      <c r="H13" t="str">
        <f ca="1">"in %: p% = "&amp;ROUND(C13-D13,2)&amp;"€ : "&amp;C13&amp;"€ = "&amp;F13&amp;" = "&amp;F13*100&amp;"%"</f>
        <v>in %: p% = 420€ : 1180€ = 0,36 = 36%</v>
      </c>
      <c r="M13" s="2"/>
    </row>
    <row r="14" spans="1:13" ht="15" x14ac:dyDescent="0.25">
      <c r="A14">
        <f ca="1">MOD(A13+7,9)</f>
        <v>7</v>
      </c>
      <c r="B14" t="s">
        <v>17</v>
      </c>
      <c r="C14">
        <f ca="1">ROUND(RAND()*55+25,0)*10</f>
        <v>670</v>
      </c>
      <c r="D14" s="5">
        <f ca="1">ROUND(RAND()*100+100,0)/100*C14</f>
        <v>737.00000000000011</v>
      </c>
      <c r="E14" t="str">
        <f ca="1">"Alter Preis: "&amp;C14&amp;"€, Neuer Preis: "&amp;D14&amp;"€"</f>
        <v>Alter Preis: 670€, Neuer Preis: 737€</v>
      </c>
      <c r="F14">
        <f ca="1">ROUND((D14-C14)/C14,2)</f>
        <v>0.1</v>
      </c>
      <c r="G14" t="str">
        <f ca="1">"Erhöhung in €: "&amp;D14&amp;"€ - "&amp;C14&amp;"€ = "&amp;ROUND(D14-C14,2)&amp;"€"</f>
        <v>Erhöhung in €: 737€ - 670€ = 67€</v>
      </c>
      <c r="H14" t="str">
        <f ca="1">"in %: p% = "&amp;ROUND(D14-C14,2)&amp;"€ : "&amp;C14&amp;"€ = "&amp;F14&amp;" = "&amp;F14*100&amp;"%"</f>
        <v>in %: p% = 67€ : 670€ = 0,1 = 10%</v>
      </c>
      <c r="M14" s="2"/>
    </row>
    <row r="15" spans="1:13" ht="15" x14ac:dyDescent="0.25">
      <c r="A15">
        <f t="shared" ref="A15:A21" ca="1" si="2">MOD(A14+7,9)</f>
        <v>5</v>
      </c>
      <c r="B15" t="s">
        <v>16</v>
      </c>
      <c r="C15">
        <f ca="1">ROUND(RAND()*55+5,0)*10+D15</f>
        <v>830</v>
      </c>
      <c r="D15">
        <f ca="1">ROUND(RAND()*55+25,0)*10</f>
        <v>770</v>
      </c>
      <c r="E15" t="str">
        <f ca="1">"Alter Preis: "&amp;C15&amp;"€, Sonderangebot: "&amp;D15&amp;"€"</f>
        <v>Alter Preis: 830€, Sonderangebot: 770€</v>
      </c>
      <c r="F15">
        <f ca="1">ROUND((C15-D15)/C15,2)</f>
        <v>7.0000000000000007E-2</v>
      </c>
      <c r="G15" t="str">
        <f ca="1">"Rabatt in €: "&amp;C15&amp;"€ - "&amp;D15&amp;"€ = "&amp;ROUND(C15-D15,2)&amp;"€"</f>
        <v>Rabatt in €: 830€ - 770€ = 60€</v>
      </c>
      <c r="H15" t="str">
        <f ca="1">"in %: p% = "&amp;ROUND(C15-D15,2)&amp;"€ : "&amp;C15&amp;"€ = "&amp;F15&amp;" = "&amp;F15*100&amp;"%"</f>
        <v>in %: p% = 60€ : 830€ = 0,07 = 7%</v>
      </c>
      <c r="M15" s="2"/>
    </row>
    <row r="16" spans="1:13" ht="15" x14ac:dyDescent="0.25">
      <c r="A16">
        <f t="shared" ca="1" si="2"/>
        <v>3</v>
      </c>
      <c r="B16" t="s">
        <v>17</v>
      </c>
      <c r="C16">
        <f ca="1">ROUND(RAND()*55+25,0)*10</f>
        <v>680</v>
      </c>
      <c r="D16" s="5">
        <f ca="1">ROUND(RAND()*100+100,0)/100*C16</f>
        <v>788.8</v>
      </c>
      <c r="E16" t="str">
        <f ca="1">"Alter Preis: "&amp;C16&amp;"€, Neuer Preis: "&amp;D16&amp;"€"</f>
        <v>Alter Preis: 680€, Neuer Preis: 788,8€</v>
      </c>
      <c r="F16">
        <f ca="1">ROUND((D16-C16)/C16,2)</f>
        <v>0.16</v>
      </c>
      <c r="G16" t="str">
        <f ca="1">"Erhöhung in €: "&amp;D16&amp;"€ - "&amp;C16&amp;"€ = "&amp;ROUND(D16-C16,2)&amp;"€"</f>
        <v>Erhöhung in €: 788,8€ - 680€ = 108,8€</v>
      </c>
      <c r="H16" t="str">
        <f ca="1">"in %: p% = "&amp;ROUND(D16-C16,2)&amp;"€ : "&amp;C16&amp;"€ = "&amp;F16&amp;" = "&amp;F16*100&amp;"%"</f>
        <v>in %: p% = 108,8€ : 680€ = 0,16 = 16%</v>
      </c>
      <c r="M16" s="2"/>
    </row>
    <row r="17" spans="1:13" ht="15" x14ac:dyDescent="0.25">
      <c r="A17">
        <f t="shared" ca="1" si="2"/>
        <v>1</v>
      </c>
      <c r="B17" t="s">
        <v>16</v>
      </c>
      <c r="C17">
        <f ca="1">ROUND(RAND()*55+5,0)*10+D17</f>
        <v>410</v>
      </c>
      <c r="D17">
        <f ca="1">ROUND(RAND()*55+25,0)*10</f>
        <v>340</v>
      </c>
      <c r="E17" t="str">
        <f ca="1">"Alter Preis: "&amp;C17&amp;"€, Sonderangebot: "&amp;D17&amp;"€"</f>
        <v>Alter Preis: 410€, Sonderangebot: 340€</v>
      </c>
      <c r="F17">
        <f ca="1">ROUND((C17-D17)/C17,2)</f>
        <v>0.17</v>
      </c>
      <c r="G17" t="str">
        <f ca="1">"Rabatt in €: "&amp;C17&amp;"€ - "&amp;D17&amp;"€ = "&amp;ROUND(C17-D17,2)&amp;"€"</f>
        <v>Rabatt in €: 410€ - 340€ = 70€</v>
      </c>
      <c r="H17" t="str">
        <f ca="1">"in %: p% = "&amp;ROUND(C17-D17,2)&amp;"€ : "&amp;C17&amp;"€ = "&amp;F17&amp;" = "&amp;F17*100&amp;"%"</f>
        <v>in %: p% = 70€ : 410€ = 0,17 = 17%</v>
      </c>
      <c r="M17" s="2"/>
    </row>
    <row r="18" spans="1:13" ht="15" x14ac:dyDescent="0.25">
      <c r="A18">
        <f t="shared" ca="1" si="2"/>
        <v>8</v>
      </c>
      <c r="B18" t="s">
        <v>17</v>
      </c>
      <c r="C18">
        <f ca="1">ROUND(RAND()*55+25,0)*10</f>
        <v>350</v>
      </c>
      <c r="D18" s="5">
        <f ca="1">ROUND(RAND()*100+100,0)/100*C18</f>
        <v>434</v>
      </c>
      <c r="E18" t="str">
        <f ca="1">"Alter Preis: "&amp;C18&amp;"€, Neuer Preis: "&amp;D18&amp;"€"</f>
        <v>Alter Preis: 350€, Neuer Preis: 434€</v>
      </c>
      <c r="F18">
        <f ca="1">ROUND((D18-C18)/C18,2)</f>
        <v>0.24</v>
      </c>
      <c r="G18" t="str">
        <f ca="1">"Erhöhung in €: "&amp;D18&amp;"€ - "&amp;C18&amp;"€ = "&amp;ROUND(D18-C18,2)&amp;"€"</f>
        <v>Erhöhung in €: 434€ - 350€ = 84€</v>
      </c>
      <c r="H18" t="str">
        <f ca="1">"in %: p% = "&amp;ROUND(D18-C18,2)&amp;"€ : "&amp;C18&amp;"€ = "&amp;F18&amp;" = "&amp;F18*100&amp;"%"</f>
        <v>in %: p% = 84€ : 350€ = 0,24 = 24%</v>
      </c>
      <c r="M18" s="2"/>
    </row>
    <row r="19" spans="1:13" ht="15" x14ac:dyDescent="0.25">
      <c r="A19">
        <f t="shared" ca="1" si="2"/>
        <v>6</v>
      </c>
      <c r="B19" t="s">
        <v>16</v>
      </c>
      <c r="C19">
        <f ca="1">ROUND(RAND()*55+5,0)*10+D19</f>
        <v>1240</v>
      </c>
      <c r="D19">
        <f ca="1">ROUND(RAND()*55+25,0)*10</f>
        <v>710</v>
      </c>
      <c r="E19" t="str">
        <f ca="1">"Alter Preis: "&amp;C19&amp;"€, Sonderangebot: "&amp;D19&amp;"€"</f>
        <v>Alter Preis: 1240€, Sonderangebot: 710€</v>
      </c>
      <c r="F19">
        <f ca="1">ROUND((C19-D19)/C19,2)</f>
        <v>0.43</v>
      </c>
      <c r="G19" t="str">
        <f ca="1">"Rabatt in €: "&amp;C19&amp;"€ - "&amp;D19&amp;"€ = "&amp;ROUND(C19-D19,2)&amp;"€"</f>
        <v>Rabatt in €: 1240€ - 710€ = 530€</v>
      </c>
      <c r="H19" t="str">
        <f ca="1">"in %: p% = "&amp;ROUND(C19-D19,2)&amp;"€ : "&amp;C19&amp;"€ = "&amp;F19&amp;" = "&amp;F19*100&amp;"%"</f>
        <v>in %: p% = 530€ : 1240€ = 0,43 = 43%</v>
      </c>
      <c r="M19" s="2"/>
    </row>
    <row r="20" spans="1:13" ht="15" x14ac:dyDescent="0.25">
      <c r="A20">
        <f t="shared" ca="1" si="2"/>
        <v>4</v>
      </c>
      <c r="B20" t="s">
        <v>17</v>
      </c>
      <c r="C20">
        <f ca="1">ROUND(RAND()*55+25,0)*10</f>
        <v>420</v>
      </c>
      <c r="D20" s="5">
        <f ca="1">ROUND(RAND()*100+100,0)/100*C20</f>
        <v>722.4</v>
      </c>
      <c r="E20" t="str">
        <f ca="1">"Alter Preis: "&amp;C20&amp;"€, Neuer Preis: "&amp;D20&amp;"€"</f>
        <v>Alter Preis: 420€, Neuer Preis: 722,4€</v>
      </c>
      <c r="F20">
        <f ca="1">ROUND((D20-C20)/C20,2)</f>
        <v>0.72</v>
      </c>
      <c r="G20" t="str">
        <f ca="1">"Erhöhung in €: "&amp;D20&amp;"€ - "&amp;C20&amp;"€ = "&amp;ROUND(D20-C20,2)&amp;"€"</f>
        <v>Erhöhung in €: 722,4€ - 420€ = 302,4€</v>
      </c>
      <c r="H20" t="str">
        <f ca="1">"in %: p% = "&amp;ROUND(D20-C20,2)&amp;"€ : "&amp;C20&amp;"€ = "&amp;F20&amp;" = "&amp;F20*100&amp;"%"</f>
        <v>in %: p% = 302,4€ : 420€ = 0,72 = 72%</v>
      </c>
      <c r="M20" s="2"/>
    </row>
    <row r="21" spans="1:13" ht="15" x14ac:dyDescent="0.25">
      <c r="A21">
        <f t="shared" ca="1" si="2"/>
        <v>2</v>
      </c>
      <c r="B21" t="s">
        <v>16</v>
      </c>
      <c r="C21">
        <f ca="1">ROUND(RAND()*55+5,0)*10+D21</f>
        <v>700</v>
      </c>
      <c r="D21">
        <f ca="1">ROUND(RAND()*55+25,0)*10</f>
        <v>450</v>
      </c>
      <c r="E21" t="str">
        <f ca="1">"Alter Preis: "&amp;C21&amp;"€, Sonderangebot: "&amp;D21&amp;"€"</f>
        <v>Alter Preis: 700€, Sonderangebot: 450€</v>
      </c>
      <c r="F21">
        <f ca="1">ROUND((C21-D21)/C21,2)</f>
        <v>0.36</v>
      </c>
      <c r="G21" t="str">
        <f ca="1">"Rabatt in €: "&amp;C21&amp;"€ - "&amp;D21&amp;"€ = "&amp;ROUND(C21-D21,2)&amp;"€"</f>
        <v>Rabatt in €: 700€ - 450€ = 250€</v>
      </c>
      <c r="H21" t="str">
        <f ca="1">"in %: p% = "&amp;ROUND(C21-D21,2)&amp;"€ : "&amp;C21&amp;"€ = "&amp;F21&amp;" = "&amp;F21*100&amp;"%"</f>
        <v>in %: p% = 250€ : 700€ = 0,36 = 36%</v>
      </c>
      <c r="M21" s="2"/>
    </row>
    <row r="22" spans="1:13" x14ac:dyDescent="0.25">
      <c r="D22" s="5"/>
    </row>
    <row r="23" spans="1:13" ht="15" x14ac:dyDescent="0.25">
      <c r="B23" s="1"/>
      <c r="C23" s="1"/>
    </row>
    <row r="24" spans="1:13" x14ac:dyDescent="0.25">
      <c r="A24">
        <f ca="1">ROUND(RAND()*9-0.5,0)</f>
        <v>4</v>
      </c>
      <c r="B24" t="s">
        <v>19</v>
      </c>
      <c r="C24">
        <f ca="1">ROUND(RAND()*55+5,0)*10+D24</f>
        <v>54</v>
      </c>
      <c r="D24">
        <f t="shared" ref="D24:D32" ca="1" si="3">ROUND(RAND()*35+1,0)</f>
        <v>4</v>
      </c>
      <c r="E24" t="str">
        <f ca="1">"Alter Preis: "&amp;C24&amp;"€, Neuer Preis ist "&amp;D24&amp;"% teurer"</f>
        <v>Alter Preis: 54€, Neuer Preis ist 4% teurer</v>
      </c>
      <c r="F24">
        <f ca="1">C24*(1+D24/100)</f>
        <v>56.160000000000004</v>
      </c>
      <c r="G24" t="str">
        <f ca="1">"Erhöhnung P = G·p% = "&amp;C24&amp;"€ · "&amp;D24&amp;"% = "&amp;ROUND(C24*D24/100,2)&amp;"€"</f>
        <v>Erhöhnung P = G·p% = 54€ · 4% = 2,16€</v>
      </c>
      <c r="H24" t="str">
        <f>"Neuer Preis = Preis + Erhöhung"</f>
        <v>Neuer Preis = Preis + Erhöhung</v>
      </c>
      <c r="I24" t="str">
        <f ca="1">"= "&amp;C24&amp;"€ + "&amp;ROUND(C24*D24/100,2)&amp;"€ = "&amp;F24&amp;"€"</f>
        <v>= 54€ + 2,16€ = 56,16€</v>
      </c>
    </row>
    <row r="25" spans="1:13" x14ac:dyDescent="0.25">
      <c r="A25">
        <f ca="1">MOD(A24+7,9)</f>
        <v>2</v>
      </c>
      <c r="B25" t="s">
        <v>19</v>
      </c>
      <c r="C25">
        <f ca="1">ROUND(RAND()*55+25,0)*10</f>
        <v>490</v>
      </c>
      <c r="D25">
        <f t="shared" ca="1" si="3"/>
        <v>9</v>
      </c>
      <c r="E25" t="str">
        <f ca="1">"Alter Preis: "&amp;C25&amp;"€, Neuer Preis ist "&amp;D25&amp;"% billiger"</f>
        <v>Alter Preis: 490€, Neuer Preis ist 9% billiger</v>
      </c>
      <c r="F25">
        <f ca="1">C25*(1-D25/100)</f>
        <v>445.90000000000003</v>
      </c>
      <c r="G25" t="str">
        <f ca="1">"Rabatt P = G·p% = "&amp;C25&amp;"€ · "&amp;D25&amp;"% = "&amp;ROUND(C25*D25/100,2)&amp;"€"</f>
        <v>Rabatt P = G·p% = 490€ · 9% = 44,1€</v>
      </c>
      <c r="H25" t="str">
        <f>"Neuer Preis = Preis - Rabatt"</f>
        <v>Neuer Preis = Preis - Rabatt</v>
      </c>
      <c r="I25" t="str">
        <f ca="1">"= "&amp;C25&amp;"€ - "&amp;ROUND(C25*D25/100,2)&amp;"€ = "&amp;F25&amp;"€"</f>
        <v>= 490€ - 44,1€ = 445,9€</v>
      </c>
    </row>
    <row r="26" spans="1:13" x14ac:dyDescent="0.25">
      <c r="A26">
        <f t="shared" ref="A26:A32" ca="1" si="4">MOD(A25+7,9)</f>
        <v>0</v>
      </c>
      <c r="B26" t="s">
        <v>19</v>
      </c>
      <c r="C26">
        <f ca="1">ROUND(RAND()*55+5,0)*10+D26</f>
        <v>103</v>
      </c>
      <c r="D26">
        <f t="shared" ca="1" si="3"/>
        <v>13</v>
      </c>
      <c r="E26" t="str">
        <f ca="1">"Alter Preis: "&amp;C26&amp;"€, Neuer Preis ist "&amp;D26&amp;"% teurer"</f>
        <v>Alter Preis: 103€, Neuer Preis ist 13% teurer</v>
      </c>
      <c r="F26">
        <f ca="1">C26*(1+D26/100)</f>
        <v>116.38999999999999</v>
      </c>
      <c r="G26" t="str">
        <f ca="1">"Erhöhnung P = G·p% = "&amp;C26&amp;"€ · "&amp;D26&amp;"% = "&amp;ROUND(C26*D26/100,2)&amp;"€"</f>
        <v>Erhöhnung P = G·p% = 103€ · 13% = 13,39€</v>
      </c>
      <c r="H26" t="str">
        <f>"Neuer Preis = Preis + Erhöhung"</f>
        <v>Neuer Preis = Preis + Erhöhung</v>
      </c>
      <c r="I26" t="str">
        <f ca="1">"= "&amp;C26&amp;"€ + "&amp;ROUND(C26*D26/100,2)&amp;"€ = "&amp;F26&amp;"€"</f>
        <v>= 103€ + 13,39€ = 116,39€</v>
      </c>
    </row>
    <row r="27" spans="1:13" x14ac:dyDescent="0.25">
      <c r="A27">
        <f t="shared" ca="1" si="4"/>
        <v>7</v>
      </c>
      <c r="B27" t="s">
        <v>19</v>
      </c>
      <c r="C27">
        <f ca="1">ROUND(RAND()*55+25,0)*10</f>
        <v>630</v>
      </c>
      <c r="D27">
        <f t="shared" ca="1" si="3"/>
        <v>27</v>
      </c>
      <c r="E27" t="str">
        <f ca="1">"Alter Preis: "&amp;C27&amp;"€, Neuer Preis ist "&amp;D27&amp;"% billiger"</f>
        <v>Alter Preis: 630€, Neuer Preis ist 27% billiger</v>
      </c>
      <c r="F27">
        <f ca="1">C27*(1-D27/100)</f>
        <v>459.9</v>
      </c>
      <c r="G27" t="str">
        <f ca="1">"Rabatt P = G·p% = "&amp;C27&amp;"€ · "&amp;D27&amp;"% = "&amp;ROUND(C27*D27/100,2)&amp;"€"</f>
        <v>Rabatt P = G·p% = 630€ · 27% = 170,1€</v>
      </c>
      <c r="H27" t="str">
        <f>"Neuer Preis = Preis - Rabatt"</f>
        <v>Neuer Preis = Preis - Rabatt</v>
      </c>
      <c r="I27" t="str">
        <f ca="1">"= "&amp;C27&amp;"€ - "&amp;ROUND(C27*D27/100,2)&amp;"€ = "&amp;F27&amp;"€"</f>
        <v>= 630€ - 170,1€ = 459,9€</v>
      </c>
    </row>
    <row r="28" spans="1:13" x14ac:dyDescent="0.25">
      <c r="A28">
        <f t="shared" ca="1" si="4"/>
        <v>5</v>
      </c>
      <c r="B28" t="s">
        <v>19</v>
      </c>
      <c r="C28">
        <f ca="1">ROUND(RAND()*55+5,0)*10+D28</f>
        <v>71</v>
      </c>
      <c r="D28">
        <f t="shared" ca="1" si="3"/>
        <v>21</v>
      </c>
      <c r="E28" t="str">
        <f ca="1">"Alter Preis: "&amp;C28&amp;"€, Neuer Preis ist "&amp;D28&amp;"% teurer"</f>
        <v>Alter Preis: 71€, Neuer Preis ist 21% teurer</v>
      </c>
      <c r="F28">
        <f ca="1">C28*(1+D28/100)</f>
        <v>85.91</v>
      </c>
      <c r="G28" t="str">
        <f ca="1">"Erhöhnung P = G·p% = "&amp;C28&amp;"€ · "&amp;D28&amp;"% = "&amp;ROUND(C28*D28/100,2)&amp;"€"</f>
        <v>Erhöhnung P = G·p% = 71€ · 21% = 14,91€</v>
      </c>
      <c r="H28" t="str">
        <f>"Neuer Preis = Preis + Erhöhung"</f>
        <v>Neuer Preis = Preis + Erhöhung</v>
      </c>
      <c r="I28" t="str">
        <f ca="1">"= "&amp;C28&amp;"€ + "&amp;ROUND(C28*D28/100,2)&amp;"€ = "&amp;F28&amp;"€"</f>
        <v>= 71€ + 14,91€ = 85,91€</v>
      </c>
    </row>
    <row r="29" spans="1:13" x14ac:dyDescent="0.25">
      <c r="A29">
        <f t="shared" ca="1" si="4"/>
        <v>3</v>
      </c>
      <c r="B29" t="s">
        <v>19</v>
      </c>
      <c r="C29">
        <f ca="1">ROUND(RAND()*55+25,0)*10</f>
        <v>520</v>
      </c>
      <c r="D29">
        <f t="shared" ca="1" si="3"/>
        <v>20</v>
      </c>
      <c r="E29" t="str">
        <f ca="1">"Alter Preis: "&amp;C29&amp;"€, Neuer Preis ist "&amp;D29&amp;"% billiger"</f>
        <v>Alter Preis: 520€, Neuer Preis ist 20% billiger</v>
      </c>
      <c r="F29">
        <f ca="1">C29*(1-D29/100)</f>
        <v>416</v>
      </c>
      <c r="G29" t="str">
        <f ca="1">"Rabatt P = G·p% = "&amp;C29&amp;"€ · "&amp;D29&amp;"% = "&amp;ROUND(C29*D29/100,2)&amp;"€"</f>
        <v>Rabatt P = G·p% = 520€ · 20% = 104€</v>
      </c>
      <c r="H29" t="str">
        <f>"Neuer Preis = Preis - Rabatt"</f>
        <v>Neuer Preis = Preis - Rabatt</v>
      </c>
      <c r="I29" t="str">
        <f ca="1">"= "&amp;C29&amp;"€ - "&amp;ROUND(C29*D29/100,2)&amp;"€ = "&amp;F29&amp;"€"</f>
        <v>= 520€ - 104€ = 416€</v>
      </c>
    </row>
    <row r="30" spans="1:13" x14ac:dyDescent="0.25">
      <c r="A30">
        <f t="shared" ca="1" si="4"/>
        <v>1</v>
      </c>
      <c r="B30" t="s">
        <v>19</v>
      </c>
      <c r="C30">
        <f ca="1">ROUND(RAND()*55+5,0)*10+D30</f>
        <v>92</v>
      </c>
      <c r="D30">
        <f t="shared" ca="1" si="3"/>
        <v>22</v>
      </c>
      <c r="E30" t="str">
        <f ca="1">"Alter Preis: "&amp;C30&amp;"€, Neuer Preis ist "&amp;D30&amp;"% teurer"</f>
        <v>Alter Preis: 92€, Neuer Preis ist 22% teurer</v>
      </c>
      <c r="F30">
        <f ca="1">C30*(1+D30/100)</f>
        <v>112.24</v>
      </c>
      <c r="G30" t="str">
        <f ca="1">"Erhöhnung P = G·p% = "&amp;C30&amp;"€ · "&amp;D30&amp;"% = "&amp;ROUND(C30*D30/100,2)&amp;"€"</f>
        <v>Erhöhnung P = G·p% = 92€ · 22% = 20,24€</v>
      </c>
      <c r="H30" t="str">
        <f>"Neuer Preis = Preis + Erhöhung"</f>
        <v>Neuer Preis = Preis + Erhöhung</v>
      </c>
      <c r="I30" t="str">
        <f ca="1">"= "&amp;C30&amp;"€ + "&amp;ROUND(C30*D30/100,2)&amp;"€ = "&amp;F30&amp;"€"</f>
        <v>= 92€ + 20,24€ = 112,24€</v>
      </c>
    </row>
    <row r="31" spans="1:13" x14ac:dyDescent="0.25">
      <c r="A31">
        <f t="shared" ca="1" si="4"/>
        <v>8</v>
      </c>
      <c r="B31" t="s">
        <v>19</v>
      </c>
      <c r="C31">
        <f ca="1">ROUND(RAND()*55+25,0)*10</f>
        <v>360</v>
      </c>
      <c r="D31">
        <f t="shared" ca="1" si="3"/>
        <v>30</v>
      </c>
      <c r="E31" t="str">
        <f ca="1">"Alter Preis: "&amp;C31&amp;"€, Neuer Preis ist "&amp;D31&amp;"% billiger"</f>
        <v>Alter Preis: 360€, Neuer Preis ist 30% billiger</v>
      </c>
      <c r="F31">
        <f ca="1">C31*(1-D31/100)</f>
        <v>251.99999999999997</v>
      </c>
      <c r="G31" t="str">
        <f ca="1">"Rabatt P = G·p% = "&amp;C31&amp;"€ · "&amp;D31&amp;"% = "&amp;ROUND(C31*D31/100,2)&amp;"€"</f>
        <v>Rabatt P = G·p% = 360€ · 30% = 108€</v>
      </c>
      <c r="H31" t="str">
        <f>"Neuer Preis = Preis - Rabatt"</f>
        <v>Neuer Preis = Preis - Rabatt</v>
      </c>
      <c r="I31" t="str">
        <f ca="1">"= "&amp;C31&amp;"€ - "&amp;ROUND(C31*D31/100,2)&amp;"€ = "&amp;F31&amp;"€"</f>
        <v>= 360€ - 108€ = 252€</v>
      </c>
    </row>
    <row r="32" spans="1:13" x14ac:dyDescent="0.25">
      <c r="A32">
        <f t="shared" ca="1" si="4"/>
        <v>6</v>
      </c>
      <c r="B32" t="s">
        <v>19</v>
      </c>
      <c r="C32">
        <f ca="1">ROUND(RAND()*55+5,0)*10+D32</f>
        <v>501</v>
      </c>
      <c r="D32">
        <f t="shared" ca="1" si="3"/>
        <v>11</v>
      </c>
      <c r="E32" t="str">
        <f ca="1">"Alter Preis: "&amp;C32&amp;"€, Neuer Preis ist "&amp;D32&amp;"% teurer"</f>
        <v>Alter Preis: 501€, Neuer Preis ist 11% teurer</v>
      </c>
      <c r="F32">
        <f ca="1">C32*(1+D32/100)</f>
        <v>556.11</v>
      </c>
      <c r="G32" t="str">
        <f ca="1">"Erhöhnung P = G·p% = "&amp;C32&amp;"€ · "&amp;D32&amp;"% = "&amp;ROUND(C32*D32/100,2)&amp;"€"</f>
        <v>Erhöhnung P = G·p% = 501€ · 11% = 55,11€</v>
      </c>
      <c r="H32" t="str">
        <f>"Neuer Preis = Preis + Erhöhung"</f>
        <v>Neuer Preis = Preis + Erhöhung</v>
      </c>
      <c r="I32" t="str">
        <f ca="1">"= "&amp;C32&amp;"€ + "&amp;ROUND(C32*D32/100,2)&amp;"€ = "&amp;F32&amp;"€"</f>
        <v>= 501€ + 55,11€ = 556,11€</v>
      </c>
    </row>
    <row r="34" spans="2:5" ht="15" x14ac:dyDescent="0.25">
      <c r="B34" s="1"/>
      <c r="C34" s="1"/>
      <c r="E34" t="s">
        <v>23</v>
      </c>
    </row>
    <row r="35" spans="2:5" ht="15" x14ac:dyDescent="0.25">
      <c r="B35" s="1"/>
      <c r="C35" s="1"/>
    </row>
    <row r="36" spans="2:5" ht="15" x14ac:dyDescent="0.25">
      <c r="B36" s="1"/>
      <c r="C36" s="1">
        <f ca="1">ROUND(RAND()*7+0.5,0)</f>
        <v>3</v>
      </c>
      <c r="D36">
        <v>1</v>
      </c>
      <c r="E36">
        <v>2</v>
      </c>
    </row>
    <row r="37" spans="2:5" ht="15" x14ac:dyDescent="0.25">
      <c r="B37" s="1"/>
      <c r="C37" s="1">
        <f t="shared" ref="C37:C51" ca="1" si="5">ROUND(RAND()*7+0.5,0)</f>
        <v>7</v>
      </c>
      <c r="D37">
        <v>2</v>
      </c>
      <c r="E37">
        <v>4</v>
      </c>
    </row>
    <row r="38" spans="2:5" ht="15" x14ac:dyDescent="0.25">
      <c r="B38" s="1"/>
      <c r="C38" s="1">
        <f t="shared" ca="1" si="5"/>
        <v>2</v>
      </c>
      <c r="D38">
        <v>3</v>
      </c>
      <c r="E38">
        <v>5</v>
      </c>
    </row>
    <row r="39" spans="2:5" ht="15" x14ac:dyDescent="0.25">
      <c r="B39" s="1"/>
      <c r="C39" s="1">
        <f t="shared" ca="1" si="5"/>
        <v>6</v>
      </c>
      <c r="D39">
        <v>4</v>
      </c>
      <c r="E39">
        <v>10</v>
      </c>
    </row>
    <row r="40" spans="2:5" ht="15" x14ac:dyDescent="0.25">
      <c r="C40" s="1">
        <f t="shared" ca="1" si="5"/>
        <v>4</v>
      </c>
      <c r="D40">
        <v>5</v>
      </c>
      <c r="E40">
        <v>20</v>
      </c>
    </row>
    <row r="41" spans="2:5" ht="15" x14ac:dyDescent="0.25">
      <c r="B41" s="2"/>
      <c r="C41" s="1">
        <f t="shared" ca="1" si="5"/>
        <v>7</v>
      </c>
      <c r="D41">
        <v>6</v>
      </c>
      <c r="E41">
        <v>25</v>
      </c>
    </row>
    <row r="42" spans="2:5" ht="15" x14ac:dyDescent="0.25">
      <c r="C42" s="1">
        <f t="shared" ca="1" si="5"/>
        <v>7</v>
      </c>
      <c r="D42">
        <v>7</v>
      </c>
      <c r="E42">
        <v>50</v>
      </c>
    </row>
    <row r="43" spans="2:5" ht="15" x14ac:dyDescent="0.25">
      <c r="B43" s="1"/>
      <c r="C43" s="1">
        <f t="shared" ca="1" si="5"/>
        <v>6</v>
      </c>
    </row>
    <row r="44" spans="2:5" ht="15" x14ac:dyDescent="0.25">
      <c r="B44" s="1"/>
      <c r="C44" s="1">
        <f t="shared" ca="1" si="5"/>
        <v>1</v>
      </c>
    </row>
    <row r="45" spans="2:5" ht="15" x14ac:dyDescent="0.25">
      <c r="B45" s="1"/>
      <c r="C45" s="1">
        <f t="shared" ca="1" si="5"/>
        <v>6</v>
      </c>
    </row>
    <row r="46" spans="2:5" ht="15" x14ac:dyDescent="0.25">
      <c r="B46" s="1"/>
      <c r="C46" s="1">
        <f t="shared" ca="1" si="5"/>
        <v>5</v>
      </c>
    </row>
    <row r="47" spans="2:5" ht="15" x14ac:dyDescent="0.25">
      <c r="B47" s="1"/>
      <c r="C47" s="1">
        <f t="shared" ca="1" si="5"/>
        <v>1</v>
      </c>
    </row>
    <row r="48" spans="2:5" ht="15" x14ac:dyDescent="0.25">
      <c r="B48" s="1"/>
      <c r="C48" s="1">
        <f t="shared" ca="1" si="5"/>
        <v>4</v>
      </c>
    </row>
    <row r="49" spans="2:3" ht="15" x14ac:dyDescent="0.25">
      <c r="B49" s="1"/>
      <c r="C49" s="1">
        <f t="shared" ca="1" si="5"/>
        <v>3</v>
      </c>
    </row>
    <row r="50" spans="2:3" ht="15" x14ac:dyDescent="0.25">
      <c r="C50" s="1">
        <f t="shared" ca="1" si="5"/>
        <v>4</v>
      </c>
    </row>
    <row r="51" spans="2:3" ht="15" x14ac:dyDescent="0.25">
      <c r="B51" s="2"/>
      <c r="C51" s="1">
        <f t="shared" ca="1" si="5"/>
        <v>7</v>
      </c>
    </row>
    <row r="53" spans="2:3" ht="15" x14ac:dyDescent="0.25">
      <c r="B53" s="1"/>
      <c r="C53" s="1"/>
    </row>
    <row r="54" spans="2:3" ht="15" x14ac:dyDescent="0.25">
      <c r="B54" s="1"/>
      <c r="C54" s="1"/>
    </row>
    <row r="55" spans="2:3" ht="15" x14ac:dyDescent="0.25">
      <c r="B55" s="1"/>
      <c r="C55" s="1"/>
    </row>
    <row r="56" spans="2:3" ht="15" x14ac:dyDescent="0.25">
      <c r="B56" s="1"/>
      <c r="C56" s="1"/>
    </row>
    <row r="57" spans="2:3" ht="15" x14ac:dyDescent="0.25">
      <c r="B57" s="1"/>
      <c r="C57" s="1"/>
    </row>
    <row r="58" spans="2:3" ht="15" x14ac:dyDescent="0.25">
      <c r="B58" s="1"/>
      <c r="C58" s="1"/>
    </row>
    <row r="59" spans="2:3" ht="15" x14ac:dyDescent="0.25">
      <c r="B59" s="1"/>
      <c r="C59" s="1"/>
    </row>
    <row r="61" spans="2:3" ht="15" x14ac:dyDescent="0.25">
      <c r="B61" s="2"/>
    </row>
    <row r="63" spans="2:3" ht="15" x14ac:dyDescent="0.25">
      <c r="B63" s="1"/>
      <c r="C63" s="1"/>
    </row>
    <row r="64" spans="2:3" ht="15" x14ac:dyDescent="0.25">
      <c r="B64" s="1"/>
      <c r="C64" s="1"/>
    </row>
    <row r="65" spans="2:3" ht="15" x14ac:dyDescent="0.25">
      <c r="B65" s="1"/>
      <c r="C65" s="1"/>
    </row>
    <row r="66" spans="2:3" ht="15" x14ac:dyDescent="0.25">
      <c r="B66" s="1"/>
      <c r="C66" s="1"/>
    </row>
    <row r="67" spans="2:3" ht="15" x14ac:dyDescent="0.25">
      <c r="B67" s="1"/>
      <c r="C67" s="1"/>
    </row>
    <row r="68" spans="2:3" ht="15" x14ac:dyDescent="0.25">
      <c r="B68" s="1"/>
      <c r="C68" s="1"/>
    </row>
    <row r="69" spans="2:3" ht="15" x14ac:dyDescent="0.25">
      <c r="B69" s="1"/>
      <c r="C69" s="1"/>
    </row>
    <row r="71" spans="2:3" ht="15" x14ac:dyDescent="0.25">
      <c r="B71" s="2"/>
    </row>
    <row r="73" spans="2:3" ht="15" x14ac:dyDescent="0.25">
      <c r="B73" s="1"/>
      <c r="C73" s="1"/>
    </row>
    <row r="74" spans="2:3" ht="15" x14ac:dyDescent="0.25">
      <c r="B74" s="1"/>
      <c r="C74" s="1"/>
    </row>
    <row r="75" spans="2:3" ht="15" x14ac:dyDescent="0.25">
      <c r="B75" s="1"/>
      <c r="C75" s="1"/>
    </row>
    <row r="76" spans="2:3" ht="15" x14ac:dyDescent="0.25">
      <c r="B76" s="1"/>
      <c r="C76" s="1"/>
    </row>
    <row r="77" spans="2:3" ht="15" x14ac:dyDescent="0.25">
      <c r="B77" s="1"/>
      <c r="C77" s="1"/>
    </row>
    <row r="78" spans="2:3" ht="15" x14ac:dyDescent="0.25">
      <c r="B78" s="1"/>
      <c r="C78" s="1"/>
    </row>
    <row r="79" spans="2:3" ht="15" x14ac:dyDescent="0.25">
      <c r="B79" s="1"/>
      <c r="C79" s="1"/>
    </row>
    <row r="81" spans="2:3" ht="15" x14ac:dyDescent="0.25">
      <c r="B81" s="2"/>
    </row>
    <row r="83" spans="2:3" ht="15" x14ac:dyDescent="0.25">
      <c r="B83" s="1"/>
      <c r="C83" s="1"/>
    </row>
    <row r="84" spans="2:3" ht="15" x14ac:dyDescent="0.25">
      <c r="B84" s="1"/>
      <c r="C84" s="1"/>
    </row>
    <row r="85" spans="2:3" ht="15" x14ac:dyDescent="0.25">
      <c r="B85" s="1"/>
      <c r="C85" s="1"/>
    </row>
    <row r="86" spans="2:3" ht="15" x14ac:dyDescent="0.25">
      <c r="B86" s="1"/>
      <c r="C86" s="1"/>
    </row>
    <row r="87" spans="2:3" ht="15" x14ac:dyDescent="0.25">
      <c r="B87" s="1"/>
      <c r="C87" s="1"/>
    </row>
    <row r="88" spans="2:3" ht="15" x14ac:dyDescent="0.25">
      <c r="B88" s="1"/>
      <c r="C88" s="1"/>
    </row>
    <row r="89" spans="2:3" ht="15" x14ac:dyDescent="0.25">
      <c r="B89" s="1"/>
      <c r="C89" s="1"/>
    </row>
    <row r="91" spans="2:3" ht="15" x14ac:dyDescent="0.25">
      <c r="B91" s="2"/>
    </row>
    <row r="93" spans="2:3" ht="15" x14ac:dyDescent="0.25">
      <c r="B93" s="1"/>
      <c r="C93" s="1"/>
    </row>
    <row r="94" spans="2:3" ht="15" x14ac:dyDescent="0.25">
      <c r="B94" s="1"/>
      <c r="C94" s="1"/>
    </row>
    <row r="95" spans="2:3" ht="15" x14ac:dyDescent="0.25">
      <c r="B95" s="1"/>
      <c r="C95" s="1"/>
    </row>
    <row r="96" spans="2:3" ht="15" x14ac:dyDescent="0.25">
      <c r="B96" s="1"/>
      <c r="C96" s="1"/>
    </row>
    <row r="97" spans="2:3" ht="15" x14ac:dyDescent="0.25">
      <c r="B97" s="1"/>
      <c r="C97" s="1"/>
    </row>
    <row r="98" spans="2:3" ht="15" x14ac:dyDescent="0.25">
      <c r="B98" s="1"/>
      <c r="C98" s="1"/>
    </row>
    <row r="99" spans="2:3" ht="15" x14ac:dyDescent="0.25">
      <c r="B99" s="1"/>
      <c r="C99" s="1"/>
    </row>
    <row r="101" spans="2:3" ht="15" x14ac:dyDescent="0.25">
      <c r="B101" s="2"/>
    </row>
    <row r="103" spans="2:3" ht="15" x14ac:dyDescent="0.25">
      <c r="B103" s="1"/>
      <c r="C103" s="1"/>
    </row>
    <row r="104" spans="2:3" ht="15" x14ac:dyDescent="0.25">
      <c r="B104" s="1"/>
      <c r="C104" s="1"/>
    </row>
    <row r="105" spans="2:3" ht="15" x14ac:dyDescent="0.25">
      <c r="B105" s="1"/>
      <c r="C105" s="1"/>
    </row>
    <row r="106" spans="2:3" ht="15" x14ac:dyDescent="0.25">
      <c r="B106" s="1"/>
      <c r="C106" s="1"/>
    </row>
    <row r="107" spans="2:3" ht="15" x14ac:dyDescent="0.25">
      <c r="B107" s="1"/>
      <c r="C107" s="1"/>
    </row>
    <row r="108" spans="2:3" ht="15" x14ac:dyDescent="0.25">
      <c r="B108" s="1"/>
      <c r="C108" s="1"/>
    </row>
    <row r="109" spans="2:3" ht="15" x14ac:dyDescent="0.25">
      <c r="B109" s="1"/>
      <c r="C109" s="1"/>
    </row>
    <row r="113" spans="2:3" ht="15" x14ac:dyDescent="0.25">
      <c r="B113" s="1"/>
      <c r="C113" s="1"/>
    </row>
    <row r="114" spans="2:3" ht="15" x14ac:dyDescent="0.25">
      <c r="B114" s="1"/>
      <c r="C114" s="1"/>
    </row>
    <row r="115" spans="2:3" ht="15" x14ac:dyDescent="0.25">
      <c r="B115" s="1"/>
      <c r="C115" s="1"/>
    </row>
    <row r="116" spans="2:3" ht="15" x14ac:dyDescent="0.25">
      <c r="B116" s="1"/>
      <c r="C116" s="1"/>
    </row>
    <row r="117" spans="2:3" ht="15" x14ac:dyDescent="0.25">
      <c r="B117" s="1"/>
      <c r="C117" s="1"/>
    </row>
    <row r="118" spans="2:3" ht="15" x14ac:dyDescent="0.25">
      <c r="B118" s="1"/>
      <c r="C118" s="1"/>
    </row>
    <row r="119" spans="2:3" ht="15" x14ac:dyDescent="0.25">
      <c r="B119" s="1"/>
      <c r="C119" s="1"/>
    </row>
    <row r="123" spans="2:3" ht="15" x14ac:dyDescent="0.25">
      <c r="B123" s="1"/>
      <c r="C123" s="1"/>
    </row>
    <row r="124" spans="2:3" ht="15" x14ac:dyDescent="0.25">
      <c r="B124" s="1"/>
      <c r="C124" s="1"/>
    </row>
    <row r="125" spans="2:3" ht="15" x14ac:dyDescent="0.25">
      <c r="B125" s="1"/>
      <c r="C125" s="1"/>
    </row>
    <row r="126" spans="2:3" ht="15" x14ac:dyDescent="0.25">
      <c r="B126" s="1"/>
      <c r="C126" s="1"/>
    </row>
    <row r="127" spans="2:3" ht="15" x14ac:dyDescent="0.25">
      <c r="B127" s="1"/>
      <c r="C127" s="1"/>
    </row>
    <row r="128" spans="2:3" ht="15" x14ac:dyDescent="0.25">
      <c r="B128" s="1"/>
      <c r="C128" s="1"/>
    </row>
    <row r="129" spans="2:3" ht="15" x14ac:dyDescent="0.25">
      <c r="B129" s="1"/>
      <c r="C129" s="1"/>
    </row>
    <row r="133" spans="2:3" ht="15" x14ac:dyDescent="0.25">
      <c r="B133" s="1"/>
      <c r="C133" s="1"/>
    </row>
    <row r="134" spans="2:3" ht="15" x14ac:dyDescent="0.25">
      <c r="B134" s="1"/>
      <c r="C134" s="1"/>
    </row>
    <row r="135" spans="2:3" ht="15" x14ac:dyDescent="0.25">
      <c r="B135" s="1"/>
      <c r="C135" s="1"/>
    </row>
    <row r="136" spans="2:3" ht="15" x14ac:dyDescent="0.25">
      <c r="B136" s="1"/>
      <c r="C136" s="1"/>
    </row>
    <row r="137" spans="2:3" ht="15" x14ac:dyDescent="0.25">
      <c r="B137" s="1"/>
      <c r="C137" s="1"/>
    </row>
    <row r="138" spans="2:3" ht="15" x14ac:dyDescent="0.25">
      <c r="B138" s="1"/>
      <c r="C138" s="1"/>
    </row>
    <row r="139" spans="2:3" ht="15" x14ac:dyDescent="0.25">
      <c r="B139" s="1"/>
      <c r="C139" s="1"/>
    </row>
    <row r="143" spans="2:3" ht="15" x14ac:dyDescent="0.25">
      <c r="B143" s="1"/>
      <c r="C143" s="1"/>
    </row>
    <row r="144" spans="2:3" ht="15" x14ac:dyDescent="0.25">
      <c r="B144" s="1"/>
      <c r="C144" s="1"/>
    </row>
    <row r="145" spans="2:3" ht="15" x14ac:dyDescent="0.25">
      <c r="B145" s="1"/>
      <c r="C145" s="1"/>
    </row>
    <row r="146" spans="2:3" ht="15" x14ac:dyDescent="0.25">
      <c r="B146" s="1"/>
      <c r="C146" s="1"/>
    </row>
    <row r="147" spans="2:3" ht="15" x14ac:dyDescent="0.25">
      <c r="B147" s="1"/>
      <c r="C147" s="1"/>
    </row>
    <row r="148" spans="2:3" ht="15" x14ac:dyDescent="0.25">
      <c r="B148" s="1"/>
      <c r="C148" s="1"/>
    </row>
    <row r="149" spans="2:3" ht="15" x14ac:dyDescent="0.25">
      <c r="B149" s="1"/>
      <c r="C149" s="1"/>
    </row>
    <row r="153" spans="2:3" ht="15" x14ac:dyDescent="0.25">
      <c r="B153" s="1"/>
      <c r="C153" s="1"/>
    </row>
    <row r="154" spans="2:3" ht="15" x14ac:dyDescent="0.25">
      <c r="B154" s="1"/>
      <c r="C154" s="1"/>
    </row>
    <row r="155" spans="2:3" ht="15" x14ac:dyDescent="0.25">
      <c r="B155" s="1"/>
      <c r="C155" s="1"/>
    </row>
    <row r="156" spans="2:3" ht="15" x14ac:dyDescent="0.25">
      <c r="B156" s="1"/>
      <c r="C156" s="1"/>
    </row>
    <row r="157" spans="2:3" ht="15" x14ac:dyDescent="0.25">
      <c r="B157" s="1"/>
      <c r="C157" s="1"/>
    </row>
    <row r="158" spans="2:3" ht="15" x14ac:dyDescent="0.25">
      <c r="B158" s="1"/>
      <c r="C158" s="1"/>
    </row>
    <row r="159" spans="2:3" ht="15" x14ac:dyDescent="0.25">
      <c r="B159" s="1"/>
      <c r="C159" s="1"/>
    </row>
    <row r="161" spans="2:3" ht="15" x14ac:dyDescent="0.25">
      <c r="B161" s="2"/>
    </row>
    <row r="163" spans="2:3" ht="15" x14ac:dyDescent="0.25">
      <c r="B163" s="1"/>
      <c r="C163" s="1"/>
    </row>
    <row r="164" spans="2:3" ht="15" x14ac:dyDescent="0.25">
      <c r="B164" s="1"/>
      <c r="C164" s="1"/>
    </row>
    <row r="165" spans="2:3" ht="15" x14ac:dyDescent="0.25">
      <c r="B165" s="1"/>
      <c r="C165" s="1"/>
    </row>
    <row r="166" spans="2:3" ht="15" x14ac:dyDescent="0.25">
      <c r="B166" s="1"/>
      <c r="C166" s="1"/>
    </row>
    <row r="167" spans="2:3" ht="15" x14ac:dyDescent="0.25">
      <c r="B167" s="1"/>
      <c r="C167" s="1"/>
    </row>
    <row r="168" spans="2:3" ht="15" x14ac:dyDescent="0.25">
      <c r="B168" s="1"/>
      <c r="C168" s="1"/>
    </row>
    <row r="169" spans="2:3" ht="15" x14ac:dyDescent="0.25">
      <c r="B169" s="1"/>
      <c r="C169" s="1"/>
    </row>
  </sheetData>
  <sheetProtection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2021-03-21T08:59:25Z</cp:lastPrinted>
  <dcterms:created xsi:type="dcterms:W3CDTF">2009-10-08T17:52:09Z</dcterms:created>
  <dcterms:modified xsi:type="dcterms:W3CDTF">2021-03-21T08:59:56Z</dcterms:modified>
</cp:coreProperties>
</file>