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Arbeitsblatt" sheetId="1" r:id="rId1"/>
    <sheet name="Daten1" sheetId="2" r:id="rId2"/>
  </sheets>
  <definedNames>
    <definedName name="_xlnm.Print_Area" localSheetId="0">Arbeitsblatt!$A$1:$S$101</definedName>
  </definedNames>
  <calcPr calcId="162913"/>
</workbook>
</file>

<file path=xl/calcChain.xml><?xml version="1.0" encoding="utf-8"?>
<calcChain xmlns="http://schemas.openxmlformats.org/spreadsheetml/2006/main">
  <c r="K68" i="1" l="1"/>
  <c r="K69" i="1" s="1"/>
  <c r="A68" i="1"/>
  <c r="A69" i="1" s="1"/>
  <c r="K60" i="1"/>
  <c r="K61" i="1" s="1"/>
  <c r="A60" i="1"/>
  <c r="A61" i="1" s="1"/>
  <c r="L60" i="1"/>
  <c r="B60" i="1"/>
  <c r="D19" i="1"/>
  <c r="D22" i="1" s="1"/>
  <c r="D25" i="1" s="1"/>
  <c r="D28" i="1" s="1"/>
  <c r="D31" i="1" s="1"/>
  <c r="D34" i="1" s="1"/>
  <c r="D37" i="1" s="1"/>
  <c r="D40" i="1" s="1"/>
  <c r="D16" i="1"/>
  <c r="D13" i="1"/>
  <c r="D10" i="1"/>
  <c r="K53" i="1"/>
  <c r="L52" i="1"/>
  <c r="B52" i="1"/>
  <c r="C2" i="2"/>
  <c r="D2" i="2"/>
  <c r="E2" i="2"/>
  <c r="F2" i="2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BG2" i="2" s="1"/>
  <c r="BH2" i="2" s="1"/>
  <c r="BI2" i="2" s="1"/>
  <c r="BJ2" i="2" s="1"/>
  <c r="BK2" i="2" s="1"/>
  <c r="BL2" i="2" s="1"/>
  <c r="BM2" i="2" s="1"/>
  <c r="BN2" i="2" s="1"/>
  <c r="B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AD23" i="2"/>
  <c r="V23" i="2"/>
  <c r="Q23" i="2"/>
  <c r="R23" i="2" s="1"/>
  <c r="P23" i="2"/>
  <c r="K23" i="2"/>
  <c r="J23" i="2"/>
  <c r="E23" i="2"/>
  <c r="G23" i="2" s="1"/>
  <c r="D23" i="2"/>
  <c r="AD22" i="2"/>
  <c r="V22" i="2"/>
  <c r="Q22" i="2"/>
  <c r="S22" i="2" s="1"/>
  <c r="P22" i="2"/>
  <c r="K22" i="2"/>
  <c r="M22" i="2" s="1"/>
  <c r="J22" i="2"/>
  <c r="E22" i="2"/>
  <c r="F22" i="2" s="1"/>
  <c r="D22" i="2"/>
  <c r="AJ21" i="2"/>
  <c r="V21" i="2"/>
  <c r="Q21" i="2"/>
  <c r="R21" i="2" s="1"/>
  <c r="P21" i="2"/>
  <c r="K21" i="2"/>
  <c r="J21" i="2"/>
  <c r="E21" i="2"/>
  <c r="G21" i="2" s="1"/>
  <c r="D21" i="2"/>
  <c r="AJ20" i="2"/>
  <c r="AR20" i="2" s="1"/>
  <c r="AD20" i="2"/>
  <c r="V20" i="2"/>
  <c r="Q20" i="2"/>
  <c r="S20" i="2" s="1"/>
  <c r="P20" i="2"/>
  <c r="K20" i="2"/>
  <c r="M20" i="2" s="1"/>
  <c r="J20" i="2"/>
  <c r="E20" i="2"/>
  <c r="F20" i="2" s="1"/>
  <c r="D20" i="2"/>
  <c r="AJ19" i="2"/>
  <c r="AD19" i="2"/>
  <c r="V19" i="2"/>
  <c r="Q19" i="2"/>
  <c r="R19" i="2" s="1"/>
  <c r="P19" i="2"/>
  <c r="K19" i="2"/>
  <c r="J19" i="2"/>
  <c r="E19" i="2"/>
  <c r="G19" i="2" s="1"/>
  <c r="D19" i="2"/>
  <c r="AJ18" i="2"/>
  <c r="AR18" i="2" s="1"/>
  <c r="AD18" i="2"/>
  <c r="V18" i="2"/>
  <c r="Q18" i="2"/>
  <c r="S18" i="2" s="1"/>
  <c r="P18" i="2"/>
  <c r="K18" i="2"/>
  <c r="M18" i="2" s="1"/>
  <c r="J18" i="2"/>
  <c r="E18" i="2"/>
  <c r="F18" i="2" s="1"/>
  <c r="D18" i="2"/>
  <c r="AD17" i="2"/>
  <c r="V17" i="2"/>
  <c r="Q17" i="2"/>
  <c r="R17" i="2" s="1"/>
  <c r="P17" i="2"/>
  <c r="K17" i="2"/>
  <c r="J17" i="2"/>
  <c r="E17" i="2"/>
  <c r="G17" i="2" s="1"/>
  <c r="D17" i="2"/>
  <c r="AJ16" i="2"/>
  <c r="AR16" i="2" s="1"/>
  <c r="AD16" i="2"/>
  <c r="V16" i="2"/>
  <c r="Q16" i="2"/>
  <c r="S16" i="2" s="1"/>
  <c r="P16" i="2"/>
  <c r="K16" i="2"/>
  <c r="M16" i="2" s="1"/>
  <c r="J16" i="2"/>
  <c r="E16" i="2"/>
  <c r="F16" i="2" s="1"/>
  <c r="D16" i="2"/>
  <c r="V15" i="2"/>
  <c r="Q15" i="2"/>
  <c r="R15" i="2" s="1"/>
  <c r="P15" i="2"/>
  <c r="K15" i="2"/>
  <c r="M15" i="2" s="1"/>
  <c r="J15" i="2"/>
  <c r="E15" i="2"/>
  <c r="G15" i="2" s="1"/>
  <c r="D15" i="2"/>
  <c r="V14" i="2"/>
  <c r="Q14" i="2"/>
  <c r="S14" i="2" s="1"/>
  <c r="P14" i="2"/>
  <c r="K14" i="2"/>
  <c r="L14" i="2" s="1"/>
  <c r="J14" i="2"/>
  <c r="E14" i="2"/>
  <c r="G14" i="2" s="1"/>
  <c r="D14" i="2"/>
  <c r="V13" i="2"/>
  <c r="Q13" i="2"/>
  <c r="R13" i="2" s="1"/>
  <c r="P13" i="2"/>
  <c r="K13" i="2"/>
  <c r="M13" i="2" s="1"/>
  <c r="J13" i="2"/>
  <c r="E13" i="2"/>
  <c r="G13" i="2" s="1"/>
  <c r="D13" i="2"/>
  <c r="AJ12" i="2"/>
  <c r="AR12" i="2" s="1"/>
  <c r="AD12" i="2"/>
  <c r="V12" i="2"/>
  <c r="Q12" i="2"/>
  <c r="R12" i="2" s="1"/>
  <c r="P12" i="2"/>
  <c r="K12" i="2"/>
  <c r="L12" i="2" s="1"/>
  <c r="J12" i="2"/>
  <c r="E12" i="2"/>
  <c r="F12" i="2" s="1"/>
  <c r="D12" i="2"/>
  <c r="V11" i="2"/>
  <c r="Q11" i="2"/>
  <c r="R11" i="2" s="1"/>
  <c r="P11" i="2"/>
  <c r="K11" i="2"/>
  <c r="M11" i="2" s="1"/>
  <c r="J11" i="2"/>
  <c r="E11" i="2"/>
  <c r="G11" i="2" s="1"/>
  <c r="D11" i="2"/>
  <c r="AJ10" i="2"/>
  <c r="AR10" i="2" s="1"/>
  <c r="AD10" i="2"/>
  <c r="V10" i="2"/>
  <c r="Q10" i="2"/>
  <c r="S10" i="2" s="1"/>
  <c r="P10" i="2"/>
  <c r="K10" i="2"/>
  <c r="L10" i="2" s="1"/>
  <c r="J10" i="2"/>
  <c r="E10" i="2"/>
  <c r="F10" i="2" s="1"/>
  <c r="D10" i="2"/>
  <c r="V9" i="2"/>
  <c r="Q9" i="2"/>
  <c r="R9" i="2" s="1"/>
  <c r="P9" i="2"/>
  <c r="K9" i="2"/>
  <c r="M9" i="2" s="1"/>
  <c r="J9" i="2"/>
  <c r="E9" i="2"/>
  <c r="F9" i="2" s="1"/>
  <c r="D9" i="2"/>
  <c r="AJ8" i="2"/>
  <c r="AD8" i="2"/>
  <c r="V8" i="2"/>
  <c r="Q8" i="2"/>
  <c r="R8" i="2" s="1"/>
  <c r="P8" i="2"/>
  <c r="K8" i="2"/>
  <c r="L8" i="2" s="1"/>
  <c r="J8" i="2"/>
  <c r="E8" i="2"/>
  <c r="D8" i="2"/>
  <c r="V7" i="2"/>
  <c r="Q7" i="2"/>
  <c r="P7" i="2"/>
  <c r="K7" i="2"/>
  <c r="M7" i="2" s="1"/>
  <c r="J7" i="2"/>
  <c r="E7" i="2"/>
  <c r="F7" i="2" s="1"/>
  <c r="D7" i="2"/>
  <c r="AJ6" i="2"/>
  <c r="AD6" i="2"/>
  <c r="V6" i="2"/>
  <c r="Q6" i="2"/>
  <c r="R6" i="2" s="1"/>
  <c r="P6" i="2"/>
  <c r="K6" i="2"/>
  <c r="L6" i="2" s="1"/>
  <c r="J6" i="2"/>
  <c r="E6" i="2"/>
  <c r="D6" i="2"/>
  <c r="AJ5" i="2"/>
  <c r="AR5" i="2" s="1"/>
  <c r="AD5" i="2"/>
  <c r="V5" i="2"/>
  <c r="Q5" i="2"/>
  <c r="S5" i="2" s="1"/>
  <c r="P5" i="2"/>
  <c r="K5" i="2"/>
  <c r="L5" i="2" s="1"/>
  <c r="J5" i="2"/>
  <c r="E5" i="2"/>
  <c r="F5" i="2" s="1"/>
  <c r="D5" i="2"/>
  <c r="V4" i="2"/>
  <c r="AJ4" i="2" s="1"/>
  <c r="Q4" i="2"/>
  <c r="R4" i="2" s="1"/>
  <c r="P4" i="2"/>
  <c r="K4" i="2"/>
  <c r="M4" i="2" s="1"/>
  <c r="J4" i="2"/>
  <c r="E4" i="2"/>
  <c r="G4" i="2" s="1"/>
  <c r="D4" i="2"/>
  <c r="L68" i="1" l="1"/>
  <c r="K76" i="1"/>
  <c r="A76" i="1"/>
  <c r="E40" i="1"/>
  <c r="B76" i="1"/>
  <c r="A70" i="1"/>
  <c r="K70" i="1"/>
  <c r="B68" i="1"/>
  <c r="K62" i="1"/>
  <c r="A62" i="1"/>
  <c r="E37" i="1"/>
  <c r="E34" i="1"/>
  <c r="E31" i="1"/>
  <c r="E28" i="1"/>
  <c r="E25" i="1"/>
  <c r="E22" i="1"/>
  <c r="E19" i="1"/>
  <c r="E16" i="1"/>
  <c r="E13" i="1"/>
  <c r="E10" i="1"/>
  <c r="K54" i="1"/>
  <c r="A5" i="2"/>
  <c r="A9" i="2"/>
  <c r="A13" i="2"/>
  <c r="A17" i="2"/>
  <c r="A21" i="2"/>
  <c r="Z20" i="2"/>
  <c r="AF20" i="2" s="1"/>
  <c r="A6" i="2"/>
  <c r="A10" i="2"/>
  <c r="A14" i="2"/>
  <c r="A18" i="2"/>
  <c r="A22" i="2"/>
  <c r="A8" i="2"/>
  <c r="A11" i="2"/>
  <c r="A15" i="2"/>
  <c r="A19" i="2"/>
  <c r="A23" i="2"/>
  <c r="A16" i="2"/>
  <c r="A12" i="2"/>
  <c r="F19" i="2"/>
  <c r="O19" i="2"/>
  <c r="L20" i="2"/>
  <c r="I20" i="2" s="1"/>
  <c r="R20" i="2"/>
  <c r="O20" i="2" s="1"/>
  <c r="A4" i="2"/>
  <c r="A7" i="2"/>
  <c r="A20" i="2"/>
  <c r="O21" i="2"/>
  <c r="G18" i="2"/>
  <c r="AY18" i="2" s="1"/>
  <c r="AZ18" i="2" s="1"/>
  <c r="F23" i="2"/>
  <c r="C23" i="2" s="1"/>
  <c r="O23" i="2"/>
  <c r="C20" i="2"/>
  <c r="X22" i="2"/>
  <c r="AE22" i="2" s="1"/>
  <c r="I14" i="2"/>
  <c r="C16" i="2"/>
  <c r="L16" i="2"/>
  <c r="I16" i="2" s="1"/>
  <c r="F17" i="2"/>
  <c r="C17" i="2" s="1"/>
  <c r="G20" i="2"/>
  <c r="AY20" i="2" s="1"/>
  <c r="AZ20" i="2" s="1"/>
  <c r="C22" i="2"/>
  <c r="L22" i="2"/>
  <c r="I22" i="2" s="1"/>
  <c r="F14" i="2"/>
  <c r="C14" i="2" s="1"/>
  <c r="L15" i="2"/>
  <c r="I15" i="2" s="1"/>
  <c r="S15" i="2"/>
  <c r="Z15" i="2" s="1"/>
  <c r="G16" i="2"/>
  <c r="S17" i="2"/>
  <c r="C18" i="2"/>
  <c r="L18" i="2"/>
  <c r="I18" i="2" s="1"/>
  <c r="AY19" i="2"/>
  <c r="AZ19" i="2" s="1"/>
  <c r="G22" i="2"/>
  <c r="AL22" i="2" s="1"/>
  <c r="O15" i="2"/>
  <c r="O17" i="2"/>
  <c r="C19" i="2"/>
  <c r="X16" i="2"/>
  <c r="AE16" i="2" s="1"/>
  <c r="S19" i="2"/>
  <c r="S23" i="2"/>
  <c r="AY21" i="2"/>
  <c r="AZ21" i="2" s="1"/>
  <c r="Z18" i="2"/>
  <c r="AF18" i="2" s="1"/>
  <c r="X20" i="2"/>
  <c r="AE20" i="2" s="1"/>
  <c r="S21" i="2"/>
  <c r="Z16" i="2"/>
  <c r="AF16" i="2" s="1"/>
  <c r="M14" i="2"/>
  <c r="Z14" i="2" s="1"/>
  <c r="AF14" i="2" s="1"/>
  <c r="R14" i="2"/>
  <c r="O14" i="2" s="1"/>
  <c r="F15" i="2"/>
  <c r="C15" i="2" s="1"/>
  <c r="AJ15" i="2"/>
  <c r="R16" i="2"/>
  <c r="O16" i="2" s="1"/>
  <c r="M17" i="2"/>
  <c r="L17" i="2"/>
  <c r="I17" i="2" s="1"/>
  <c r="AJ17" i="2"/>
  <c r="F21" i="2"/>
  <c r="C21" i="2" s="1"/>
  <c r="AD21" i="2"/>
  <c r="AR21" i="2"/>
  <c r="Z22" i="2"/>
  <c r="AF22" i="2" s="1"/>
  <c r="M23" i="2"/>
  <c r="L23" i="2"/>
  <c r="I23" i="2" s="1"/>
  <c r="AJ23" i="2"/>
  <c r="AD14" i="2"/>
  <c r="AJ14" i="2"/>
  <c r="AD15" i="2"/>
  <c r="X18" i="2"/>
  <c r="AR19" i="2"/>
  <c r="R22" i="2"/>
  <c r="O22" i="2" s="1"/>
  <c r="M21" i="2"/>
  <c r="L21" i="2"/>
  <c r="I21" i="2" s="1"/>
  <c r="R18" i="2"/>
  <c r="O18" i="2" s="1"/>
  <c r="M19" i="2"/>
  <c r="L19" i="2"/>
  <c r="I19" i="2" s="1"/>
  <c r="AJ22" i="2"/>
  <c r="S12" i="2"/>
  <c r="M5" i="2"/>
  <c r="X5" i="2" s="1"/>
  <c r="AE5" i="2" s="1"/>
  <c r="S6" i="2"/>
  <c r="M8" i="2"/>
  <c r="F13" i="2"/>
  <c r="C13" i="2" s="1"/>
  <c r="O13" i="2"/>
  <c r="F4" i="2"/>
  <c r="C4" i="2" s="1"/>
  <c r="O4" i="2"/>
  <c r="G7" i="2"/>
  <c r="I8" i="2"/>
  <c r="O8" i="2"/>
  <c r="S8" i="2"/>
  <c r="G9" i="2"/>
  <c r="R10" i="2"/>
  <c r="O10" i="2" s="1"/>
  <c r="C5" i="2"/>
  <c r="C7" i="2"/>
  <c r="C9" i="2"/>
  <c r="C10" i="2"/>
  <c r="M12" i="2"/>
  <c r="I5" i="2"/>
  <c r="O6" i="2"/>
  <c r="I10" i="2"/>
  <c r="O11" i="2"/>
  <c r="O12" i="2"/>
  <c r="I6" i="2"/>
  <c r="F11" i="2"/>
  <c r="C11" i="2" s="1"/>
  <c r="C12" i="2"/>
  <c r="S4" i="2"/>
  <c r="Z4" i="2" s="1"/>
  <c r="G5" i="2"/>
  <c r="R5" i="2"/>
  <c r="O5" i="2" s="1"/>
  <c r="M6" i="2"/>
  <c r="L7" i="2"/>
  <c r="I7" i="2" s="1"/>
  <c r="L9" i="2"/>
  <c r="I9" i="2" s="1"/>
  <c r="M10" i="2"/>
  <c r="Z10" i="2" s="1"/>
  <c r="AF10" i="2" s="1"/>
  <c r="I12" i="2"/>
  <c r="AR4" i="2"/>
  <c r="AY4" i="2"/>
  <c r="AZ4" i="2" s="1"/>
  <c r="L4" i="2"/>
  <c r="I4" i="2" s="1"/>
  <c r="R7" i="2"/>
  <c r="O7" i="2" s="1"/>
  <c r="S7" i="2"/>
  <c r="X7" i="2" s="1"/>
  <c r="F6" i="2"/>
  <c r="C6" i="2" s="1"/>
  <c r="G6" i="2"/>
  <c r="AY6" i="2" s="1"/>
  <c r="AZ6" i="2" s="1"/>
  <c r="AR6" i="2"/>
  <c r="AJ7" i="2"/>
  <c r="AD7" i="2"/>
  <c r="O9" i="2"/>
  <c r="AD4" i="2"/>
  <c r="F8" i="2"/>
  <c r="C8" i="2" s="1"/>
  <c r="G8" i="2"/>
  <c r="AR8" i="2"/>
  <c r="S9" i="2"/>
  <c r="X9" i="2" s="1"/>
  <c r="AD9" i="2"/>
  <c r="AJ9" i="2"/>
  <c r="G10" i="2"/>
  <c r="S11" i="2"/>
  <c r="X11" i="2" s="1"/>
  <c r="AD11" i="2"/>
  <c r="AJ11" i="2"/>
  <c r="G12" i="2"/>
  <c r="S13" i="2"/>
  <c r="X13" i="2" s="1"/>
  <c r="AD13" i="2"/>
  <c r="AJ13" i="2"/>
  <c r="L11" i="2"/>
  <c r="I11" i="2" s="1"/>
  <c r="L13" i="2"/>
  <c r="I13" i="2" s="1"/>
  <c r="A53" i="1"/>
  <c r="A54" i="1" s="1"/>
  <c r="A55" i="1" s="1"/>
  <c r="A56" i="1" s="1"/>
  <c r="A57" i="1" s="1"/>
  <c r="A77" i="1" l="1"/>
  <c r="A78" i="1" s="1"/>
  <c r="A84" i="1"/>
  <c r="K77" i="1"/>
  <c r="K78" i="1" s="1"/>
  <c r="L76" i="1"/>
  <c r="K84" i="1"/>
  <c r="K79" i="1"/>
  <c r="K80" i="1" s="1"/>
  <c r="K81" i="1" s="1"/>
  <c r="A79" i="1"/>
  <c r="A80" i="1" s="1"/>
  <c r="A81" i="1" s="1"/>
  <c r="K71" i="1"/>
  <c r="K72" i="1" s="1"/>
  <c r="K73" i="1" s="1"/>
  <c r="A71" i="1"/>
  <c r="A72" i="1" s="1"/>
  <c r="A73" i="1" s="1"/>
  <c r="A63" i="1"/>
  <c r="A64" i="1" s="1"/>
  <c r="A65" i="1" s="1"/>
  <c r="K63" i="1"/>
  <c r="K64" i="1" s="1"/>
  <c r="K65" i="1" s="1"/>
  <c r="AH20" i="2"/>
  <c r="K55" i="1"/>
  <c r="K56" i="1" s="1"/>
  <c r="K57" i="1" s="1"/>
  <c r="AH16" i="2"/>
  <c r="AH22" i="2"/>
  <c r="Z19" i="2"/>
  <c r="AF19" i="2" s="1"/>
  <c r="AN20" i="2"/>
  <c r="AT20" i="2" s="1"/>
  <c r="AL20" i="2"/>
  <c r="AS20" i="2" s="1"/>
  <c r="X17" i="2"/>
  <c r="AL17" i="2" s="1"/>
  <c r="AS17" i="2" s="1"/>
  <c r="Z5" i="2"/>
  <c r="AF5" i="2" s="1"/>
  <c r="AN5" i="2" s="1"/>
  <c r="AT5" i="2" s="1"/>
  <c r="BC22" i="2"/>
  <c r="Z17" i="2"/>
  <c r="AF17" i="2" s="1"/>
  <c r="AN22" i="2"/>
  <c r="AT22" i="2" s="1"/>
  <c r="X6" i="2"/>
  <c r="AL6" i="2" s="1"/>
  <c r="BA6" i="2" s="1"/>
  <c r="BC20" i="2"/>
  <c r="AP20" i="2"/>
  <c r="AU20" i="2" s="1"/>
  <c r="X23" i="2"/>
  <c r="AL23" i="2" s="1"/>
  <c r="AS23" i="2" s="1"/>
  <c r="AL16" i="2"/>
  <c r="AS16" i="2" s="1"/>
  <c r="AN18" i="2"/>
  <c r="AT18" i="2" s="1"/>
  <c r="AP18" i="2"/>
  <c r="AU18" i="2" s="1"/>
  <c r="Z23" i="2"/>
  <c r="AF23" i="2" s="1"/>
  <c r="AF15" i="2"/>
  <c r="AP15" i="2"/>
  <c r="AU15" i="2" s="1"/>
  <c r="BC16" i="2"/>
  <c r="AY16" i="2"/>
  <c r="AZ16" i="2" s="1"/>
  <c r="Z21" i="2"/>
  <c r="AF21" i="2" s="1"/>
  <c r="AN16" i="2"/>
  <c r="AT16" i="2" s="1"/>
  <c r="X15" i="2"/>
  <c r="AP16" i="2"/>
  <c r="AU16" i="2" s="1"/>
  <c r="X19" i="2"/>
  <c r="AL19" i="2" s="1"/>
  <c r="AS19" i="2" s="1"/>
  <c r="AY23" i="2"/>
  <c r="AZ23" i="2" s="1"/>
  <c r="AR23" i="2"/>
  <c r="AY15" i="2"/>
  <c r="AZ15" i="2" s="1"/>
  <c r="AR15" i="2"/>
  <c r="AR22" i="2"/>
  <c r="AY22" i="2"/>
  <c r="AZ22" i="2" s="1"/>
  <c r="AL18" i="2"/>
  <c r="AP22" i="2"/>
  <c r="AU22" i="2" s="1"/>
  <c r="AP14" i="2"/>
  <c r="AU14" i="2" s="1"/>
  <c r="AY14" i="2"/>
  <c r="AZ14" i="2" s="1"/>
  <c r="AR14" i="2"/>
  <c r="AY17" i="2"/>
  <c r="AZ17" i="2" s="1"/>
  <c r="C85" i="1" s="1"/>
  <c r="AR17" i="2"/>
  <c r="X12" i="2"/>
  <c r="AE12" i="2" s="1"/>
  <c r="AS22" i="2"/>
  <c r="AE18" i="2"/>
  <c r="AH18" i="2" s="1"/>
  <c r="BC18" i="2"/>
  <c r="X21" i="2"/>
  <c r="X14" i="2"/>
  <c r="Z12" i="2"/>
  <c r="AF12" i="2" s="1"/>
  <c r="X8" i="2"/>
  <c r="BC8" i="2" s="1"/>
  <c r="Z8" i="2"/>
  <c r="AF8" i="2" s="1"/>
  <c r="Z6" i="2"/>
  <c r="AF6" i="2" s="1"/>
  <c r="AY12" i="2"/>
  <c r="AZ12" i="2" s="1"/>
  <c r="C93" i="1" s="1"/>
  <c r="Z9" i="2"/>
  <c r="AF9" i="2" s="1"/>
  <c r="AN9" i="2" s="1"/>
  <c r="Z7" i="2"/>
  <c r="AF7" i="2" s="1"/>
  <c r="AN7" i="2" s="1"/>
  <c r="AY5" i="2"/>
  <c r="AZ5" i="2" s="1"/>
  <c r="BC5" i="2"/>
  <c r="X10" i="2"/>
  <c r="AE10" i="2" s="1"/>
  <c r="AH10" i="2" s="1"/>
  <c r="AF4" i="2"/>
  <c r="AP4" i="2"/>
  <c r="AU4" i="2" s="1"/>
  <c r="AL5" i="2"/>
  <c r="AS5" i="2" s="1"/>
  <c r="X4" i="2"/>
  <c r="AL4" i="2" s="1"/>
  <c r="AS4" i="2" s="1"/>
  <c r="AY10" i="2"/>
  <c r="AZ10" i="2" s="1"/>
  <c r="BC13" i="2"/>
  <c r="AE13" i="2"/>
  <c r="AL13" i="2"/>
  <c r="BC11" i="2"/>
  <c r="AE11" i="2"/>
  <c r="AL11" i="2"/>
  <c r="AE7" i="2"/>
  <c r="BC7" i="2"/>
  <c r="AL7" i="2"/>
  <c r="BC9" i="2"/>
  <c r="AE9" i="2"/>
  <c r="AH9" i="2" s="1"/>
  <c r="AL9" i="2"/>
  <c r="AY9" i="2"/>
  <c r="AZ9" i="2" s="1"/>
  <c r="AR9" i="2"/>
  <c r="Z13" i="2"/>
  <c r="Z11" i="2"/>
  <c r="AY13" i="2"/>
  <c r="AZ13" i="2" s="1"/>
  <c r="AR13" i="2"/>
  <c r="AY8" i="2"/>
  <c r="AZ8" i="2" s="1"/>
  <c r="C61" i="1" s="1"/>
  <c r="AY11" i="2"/>
  <c r="AZ11" i="2" s="1"/>
  <c r="AR11" i="2"/>
  <c r="AP10" i="2"/>
  <c r="AU10" i="2" s="1"/>
  <c r="AR7" i="2"/>
  <c r="AY7" i="2"/>
  <c r="AZ7" i="2" s="1"/>
  <c r="M85" i="1" l="1"/>
  <c r="M93" i="1"/>
  <c r="M77" i="1"/>
  <c r="M69" i="1"/>
  <c r="C77" i="1"/>
  <c r="C69" i="1"/>
  <c r="M53" i="1"/>
  <c r="M61" i="1"/>
  <c r="AN17" i="2"/>
  <c r="AT17" i="2" s="1"/>
  <c r="A85" i="1"/>
  <c r="A92" i="1"/>
  <c r="B84" i="1"/>
  <c r="K85" i="1"/>
  <c r="K92" i="1"/>
  <c r="L84" i="1"/>
  <c r="AH7" i="2"/>
  <c r="BC17" i="2"/>
  <c r="BN17" i="2" s="1"/>
  <c r="AH12" i="2"/>
  <c r="AH5" i="2"/>
  <c r="BN16" i="2"/>
  <c r="BN5" i="2"/>
  <c r="BN22" i="2"/>
  <c r="AP19" i="2"/>
  <c r="AU19" i="2" s="1"/>
  <c r="AV22" i="2"/>
  <c r="AX22" i="2" s="1"/>
  <c r="BE20" i="2"/>
  <c r="BF20" i="2" s="1"/>
  <c r="BG20" i="2" s="1"/>
  <c r="AV16" i="2"/>
  <c r="AX16" i="2" s="1"/>
  <c r="AV20" i="2"/>
  <c r="AX20" i="2" s="1"/>
  <c r="AN21" i="2"/>
  <c r="AT21" i="2" s="1"/>
  <c r="AP21" i="2"/>
  <c r="AU21" i="2" s="1"/>
  <c r="BA20" i="2"/>
  <c r="BE18" i="2"/>
  <c r="AP17" i="2"/>
  <c r="AU17" i="2" s="1"/>
  <c r="AP5" i="2"/>
  <c r="AU5" i="2" s="1"/>
  <c r="AV5" i="2" s="1"/>
  <c r="AE17" i="2"/>
  <c r="AH17" i="2" s="1"/>
  <c r="AP8" i="2"/>
  <c r="AU8" i="2" s="1"/>
  <c r="BE22" i="2"/>
  <c r="BA4" i="2"/>
  <c r="BC6" i="2"/>
  <c r="BD6" i="2" s="1"/>
  <c r="AP23" i="2"/>
  <c r="AU23" i="2" s="1"/>
  <c r="BE16" i="2"/>
  <c r="AE6" i="2"/>
  <c r="AH6" i="2" s="1"/>
  <c r="AN6" i="2"/>
  <c r="BN20" i="2"/>
  <c r="AE23" i="2"/>
  <c r="AH23" i="2" s="1"/>
  <c r="AE8" i="2"/>
  <c r="AH8" i="2" s="1"/>
  <c r="AN23" i="2"/>
  <c r="AT23" i="2" s="1"/>
  <c r="BC23" i="2"/>
  <c r="BA23" i="2"/>
  <c r="AN10" i="2"/>
  <c r="AT10" i="2" s="1"/>
  <c r="BA16" i="2"/>
  <c r="AL12" i="2"/>
  <c r="AS12" i="2" s="1"/>
  <c r="BC12" i="2"/>
  <c r="AL15" i="2"/>
  <c r="BC15" i="2"/>
  <c r="AE15" i="2"/>
  <c r="AH15" i="2" s="1"/>
  <c r="AN15" i="2"/>
  <c r="BA22" i="2"/>
  <c r="AE19" i="2"/>
  <c r="AH19" i="2" s="1"/>
  <c r="BC19" i="2"/>
  <c r="BA19" i="2"/>
  <c r="AN19" i="2"/>
  <c r="AT19" i="2" s="1"/>
  <c r="BC14" i="2"/>
  <c r="AE14" i="2"/>
  <c r="AH14" i="2" s="1"/>
  <c r="AL14" i="2"/>
  <c r="AS18" i="2"/>
  <c r="AV18" i="2" s="1"/>
  <c r="AX18" i="2" s="1"/>
  <c r="BA18" i="2"/>
  <c r="AN14" i="2"/>
  <c r="BN18" i="2"/>
  <c r="BA17" i="2"/>
  <c r="BC21" i="2"/>
  <c r="AE21" i="2"/>
  <c r="AH21" i="2" s="1"/>
  <c r="AL21" i="2"/>
  <c r="AP12" i="2"/>
  <c r="AU12" i="2" s="1"/>
  <c r="AL10" i="2"/>
  <c r="BA10" i="2" s="1"/>
  <c r="AN12" i="2"/>
  <c r="AT12" i="2" s="1"/>
  <c r="AN8" i="2"/>
  <c r="AT8" i="2" s="1"/>
  <c r="AL8" i="2"/>
  <c r="AS8" i="2" s="1"/>
  <c r="AP7" i="2"/>
  <c r="AU7" i="2" s="1"/>
  <c r="BE5" i="2"/>
  <c r="AP9" i="2"/>
  <c r="AU9" i="2" s="1"/>
  <c r="AN4" i="2"/>
  <c r="AT4" i="2" s="1"/>
  <c r="AV4" i="2" s="1"/>
  <c r="AP6" i="2"/>
  <c r="AU6" i="2" s="1"/>
  <c r="BC4" i="2"/>
  <c r="BA5" i="2"/>
  <c r="BC10" i="2"/>
  <c r="AE4" i="2"/>
  <c r="AH4" i="2" s="1"/>
  <c r="AS6" i="2"/>
  <c r="AF13" i="2"/>
  <c r="AH13" i="2" s="1"/>
  <c r="AP13" i="2"/>
  <c r="AU13" i="2" s="1"/>
  <c r="AS9" i="2"/>
  <c r="BA9" i="2"/>
  <c r="BD9" i="2" s="1"/>
  <c r="BN11" i="2"/>
  <c r="BE7" i="2"/>
  <c r="AT7" i="2"/>
  <c r="BA7" i="2"/>
  <c r="BD7" i="2" s="1"/>
  <c r="AS7" i="2"/>
  <c r="AS13" i="2"/>
  <c r="BA13" i="2"/>
  <c r="BD13" i="2" s="1"/>
  <c r="BN8" i="2"/>
  <c r="P98" i="1" s="1"/>
  <c r="BN9" i="2"/>
  <c r="BN7" i="2"/>
  <c r="AS11" i="2"/>
  <c r="BA11" i="2"/>
  <c r="BD11" i="2" s="1"/>
  <c r="AF11" i="2"/>
  <c r="AH11" i="2" s="1"/>
  <c r="AP11" i="2"/>
  <c r="AU11" i="2" s="1"/>
  <c r="AT9" i="2"/>
  <c r="BE9" i="2"/>
  <c r="BN13" i="2"/>
  <c r="BD23" i="2" l="1"/>
  <c r="BE6" i="2"/>
  <c r="BF6" i="2" s="1"/>
  <c r="BD19" i="2"/>
  <c r="BD4" i="2"/>
  <c r="BD17" i="2"/>
  <c r="AX5" i="2"/>
  <c r="BB18" i="2"/>
  <c r="BD18" i="2"/>
  <c r="BB20" i="2"/>
  <c r="BJ20" i="2" s="1"/>
  <c r="BD20" i="2"/>
  <c r="BB16" i="2"/>
  <c r="BD16" i="2"/>
  <c r="BB5" i="2"/>
  <c r="BD5" i="2"/>
  <c r="BD10" i="2"/>
  <c r="BB22" i="2"/>
  <c r="BD22" i="2"/>
  <c r="AX4" i="2"/>
  <c r="A93" i="1"/>
  <c r="B92" i="1"/>
  <c r="K93" i="1"/>
  <c r="L92" i="1"/>
  <c r="A86" i="1"/>
  <c r="A87" i="1" s="1"/>
  <c r="A88" i="1" s="1"/>
  <c r="A89" i="1" s="1"/>
  <c r="K86" i="1"/>
  <c r="K87" i="1" s="1"/>
  <c r="K88" i="1" s="1"/>
  <c r="K89" i="1" s="1"/>
  <c r="BE17" i="2"/>
  <c r="BF17" i="2" s="1"/>
  <c r="BG17" i="2" s="1"/>
  <c r="BM17" i="2" s="1"/>
  <c r="BF9" i="2"/>
  <c r="BF7" i="2"/>
  <c r="BG7" i="2" s="1"/>
  <c r="BF5" i="2"/>
  <c r="BF18" i="2"/>
  <c r="BF22" i="2"/>
  <c r="BF16" i="2"/>
  <c r="AV19" i="2"/>
  <c r="AX19" i="2" s="1"/>
  <c r="BN23" i="2"/>
  <c r="BN6" i="2"/>
  <c r="BN10" i="2"/>
  <c r="BN12" i="2"/>
  <c r="F98" i="1" s="1"/>
  <c r="BN19" i="2"/>
  <c r="F90" i="1" s="1"/>
  <c r="BN4" i="2"/>
  <c r="C53" i="1"/>
  <c r="AV17" i="2"/>
  <c r="AX17" i="2" s="1"/>
  <c r="AV23" i="2"/>
  <c r="AX23" i="2" s="1"/>
  <c r="AV8" i="2"/>
  <c r="AX8" i="2" s="1"/>
  <c r="BJ16" i="2"/>
  <c r="AV12" i="2"/>
  <c r="AX12" i="2" s="1"/>
  <c r="AV9" i="2"/>
  <c r="AX9" i="2" s="1"/>
  <c r="AV7" i="2"/>
  <c r="AX7" i="2" s="1"/>
  <c r="BB17" i="2"/>
  <c r="AS10" i="2"/>
  <c r="AV10" i="2" s="1"/>
  <c r="AX10" i="2" s="1"/>
  <c r="AT6" i="2"/>
  <c r="BB23" i="2"/>
  <c r="BE23" i="2"/>
  <c r="BF23" i="2" s="1"/>
  <c r="BG23" i="2" s="1"/>
  <c r="BE10" i="2"/>
  <c r="BE19" i="2"/>
  <c r="BM20" i="2"/>
  <c r="BL20" i="2"/>
  <c r="BN15" i="2"/>
  <c r="BA12" i="2"/>
  <c r="AS15" i="2"/>
  <c r="BA15" i="2"/>
  <c r="BD15" i="2" s="1"/>
  <c r="BE12" i="2"/>
  <c r="BA8" i="2"/>
  <c r="BD8" i="2" s="1"/>
  <c r="AT15" i="2"/>
  <c r="BE15" i="2"/>
  <c r="BN21" i="2"/>
  <c r="BB19" i="2"/>
  <c r="BN14" i="2"/>
  <c r="P90" i="1" s="1"/>
  <c r="AS21" i="2"/>
  <c r="AV21" i="2" s="1"/>
  <c r="AX21" i="2" s="1"/>
  <c r="BA21" i="2"/>
  <c r="BE21" i="2"/>
  <c r="AT14" i="2"/>
  <c r="BE14" i="2"/>
  <c r="AS14" i="2"/>
  <c r="BA14" i="2"/>
  <c r="BD14" i="2" s="1"/>
  <c r="BE8" i="2"/>
  <c r="BE4" i="2"/>
  <c r="AN11" i="2"/>
  <c r="BB10" i="2"/>
  <c r="AN13" i="2"/>
  <c r="BB7" i="2"/>
  <c r="BB4" i="2"/>
  <c r="BB9" i="2"/>
  <c r="E7" i="1"/>
  <c r="F74" i="1" l="1"/>
  <c r="F82" i="1"/>
  <c r="F66" i="1"/>
  <c r="P82" i="1"/>
  <c r="P74" i="1"/>
  <c r="P66" i="1"/>
  <c r="P58" i="1"/>
  <c r="F58" i="1"/>
  <c r="BJ22" i="2"/>
  <c r="BB21" i="2"/>
  <c r="BD21" i="2"/>
  <c r="BB12" i="2"/>
  <c r="BD12" i="2"/>
  <c r="K94" i="1"/>
  <c r="K95" i="1" s="1"/>
  <c r="K96" i="1" s="1"/>
  <c r="K97" i="1" s="1"/>
  <c r="A94" i="1"/>
  <c r="A95" i="1" s="1"/>
  <c r="A96" i="1" s="1"/>
  <c r="A97" i="1" s="1"/>
  <c r="BL18" i="2"/>
  <c r="BL16" i="2"/>
  <c r="BG9" i="2"/>
  <c r="BJ18" i="2"/>
  <c r="BG16" i="2"/>
  <c r="BG6" i="2"/>
  <c r="BM6" i="2" s="1"/>
  <c r="BG18" i="2"/>
  <c r="BG5" i="2"/>
  <c r="BM5" i="2" s="1"/>
  <c r="BL22" i="2"/>
  <c r="BG22" i="2"/>
  <c r="BM22" i="2" s="1"/>
  <c r="BF12" i="2"/>
  <c r="BF10" i="2"/>
  <c r="BF8" i="2"/>
  <c r="BF21" i="2"/>
  <c r="BF15" i="2"/>
  <c r="BF14" i="2"/>
  <c r="BL14" i="2" s="1"/>
  <c r="BF19" i="2"/>
  <c r="BL19" i="2" s="1"/>
  <c r="BF4" i="2"/>
  <c r="BG4" i="2" s="1"/>
  <c r="BM7" i="2"/>
  <c r="BL23" i="2"/>
  <c r="BK17" i="2"/>
  <c r="BJ17" i="2"/>
  <c r="BL17" i="2"/>
  <c r="E88" i="1" s="1"/>
  <c r="BJ5" i="2"/>
  <c r="AV14" i="2"/>
  <c r="AX14" i="2" s="1"/>
  <c r="AV15" i="2"/>
  <c r="AX15" i="2" s="1"/>
  <c r="AV6" i="2"/>
  <c r="AX6" i="2" s="1"/>
  <c r="BL5" i="2"/>
  <c r="BB6" i="2"/>
  <c r="BJ6" i="2" s="1"/>
  <c r="BL6" i="2"/>
  <c r="BJ23" i="2"/>
  <c r="BM23" i="2"/>
  <c r="BJ9" i="2"/>
  <c r="BJ10" i="2"/>
  <c r="BJ7" i="2"/>
  <c r="BK7" i="2"/>
  <c r="BL9" i="2"/>
  <c r="BB8" i="2"/>
  <c r="BK20" i="2"/>
  <c r="BB14" i="2"/>
  <c r="BB15" i="2"/>
  <c r="BL7" i="2"/>
  <c r="AT13" i="2"/>
  <c r="AV13" i="2" s="1"/>
  <c r="AX13" i="2" s="1"/>
  <c r="BE13" i="2"/>
  <c r="AT11" i="2"/>
  <c r="AV11" i="2" s="1"/>
  <c r="AX11" i="2" s="1"/>
  <c r="BE11" i="2"/>
  <c r="BF11" i="2" s="1"/>
  <c r="BG11" i="2" s="1"/>
  <c r="BJ21" i="2" l="1"/>
  <c r="BJ12" i="2"/>
  <c r="F40" i="1"/>
  <c r="M92" i="1"/>
  <c r="BJ19" i="2"/>
  <c r="D70" i="1" s="1"/>
  <c r="BK5" i="2"/>
  <c r="C92" i="1"/>
  <c r="BM18" i="2"/>
  <c r="BK9" i="2"/>
  <c r="BL21" i="2"/>
  <c r="BK16" i="2"/>
  <c r="F34" i="1"/>
  <c r="F25" i="1"/>
  <c r="BM9" i="2"/>
  <c r="F31" i="1"/>
  <c r="F22" i="1"/>
  <c r="BK22" i="2"/>
  <c r="F37" i="1"/>
  <c r="F28" i="1"/>
  <c r="F10" i="1"/>
  <c r="F19" i="1"/>
  <c r="F13" i="1"/>
  <c r="C84" i="1"/>
  <c r="F16" i="1"/>
  <c r="BJ4" i="2"/>
  <c r="N78" i="1" s="1"/>
  <c r="BK6" i="2"/>
  <c r="BK18" i="2"/>
  <c r="BL4" i="2"/>
  <c r="BL8" i="2"/>
  <c r="O96" i="1" s="1"/>
  <c r="BJ8" i="2"/>
  <c r="N94" i="1" s="1"/>
  <c r="BM16" i="2"/>
  <c r="BG19" i="2"/>
  <c r="BG8" i="2"/>
  <c r="BG14" i="2"/>
  <c r="BM14" i="2" s="1"/>
  <c r="BG10" i="2"/>
  <c r="BK10" i="2" s="1"/>
  <c r="BG15" i="2"/>
  <c r="BL12" i="2"/>
  <c r="BG12" i="2"/>
  <c r="BG21" i="2"/>
  <c r="BL15" i="2"/>
  <c r="BL10" i="2"/>
  <c r="BJ14" i="2"/>
  <c r="BF13" i="2"/>
  <c r="BM4" i="2"/>
  <c r="BK4" i="2"/>
  <c r="BJ15" i="2"/>
  <c r="BK23" i="2"/>
  <c r="BB11" i="2"/>
  <c r="BL11" i="2"/>
  <c r="BB13" i="2"/>
  <c r="O72" i="1" l="1"/>
  <c r="O80" i="1"/>
  <c r="O88" i="1"/>
  <c r="N86" i="1"/>
  <c r="D86" i="1"/>
  <c r="D94" i="1"/>
  <c r="E72" i="1"/>
  <c r="E64" i="1"/>
  <c r="D78" i="1"/>
  <c r="N70" i="1"/>
  <c r="E56" i="1"/>
  <c r="O56" i="1"/>
  <c r="M52" i="1"/>
  <c r="C52" i="1"/>
  <c r="M84" i="1"/>
  <c r="M68" i="1"/>
  <c r="C68" i="1"/>
  <c r="BM12" i="2"/>
  <c r="C76" i="1"/>
  <c r="C60" i="1"/>
  <c r="M76" i="1"/>
  <c r="BJ11" i="2"/>
  <c r="N54" i="1" s="1"/>
  <c r="BG13" i="2"/>
  <c r="M60" i="1"/>
  <c r="BK8" i="2"/>
  <c r="N95" i="1" s="1"/>
  <c r="BK14" i="2"/>
  <c r="BL13" i="2"/>
  <c r="O64" i="1" s="1"/>
  <c r="BK12" i="2"/>
  <c r="D95" i="1" s="1"/>
  <c r="BM19" i="2"/>
  <c r="E89" i="1" s="1"/>
  <c r="BK19" i="2"/>
  <c r="D87" i="1" s="1"/>
  <c r="BM15" i="2"/>
  <c r="O89" i="1" s="1"/>
  <c r="BK15" i="2"/>
  <c r="BM8" i="2"/>
  <c r="BM21" i="2"/>
  <c r="BK21" i="2"/>
  <c r="BM10" i="2"/>
  <c r="BJ13" i="2"/>
  <c r="N62" i="1" s="1"/>
  <c r="F7" i="1"/>
  <c r="BK13" i="2"/>
  <c r="N63" i="1" s="1"/>
  <c r="BM11" i="2"/>
  <c r="BK11" i="2"/>
  <c r="N55" i="1" s="1"/>
  <c r="N87" i="1" l="1"/>
  <c r="N79" i="1"/>
  <c r="E96" i="1"/>
  <c r="E65" i="1"/>
  <c r="O97" i="1"/>
  <c r="O81" i="1"/>
  <c r="D79" i="1"/>
  <c r="D71" i="1"/>
  <c r="E73" i="1"/>
  <c r="E80" i="1"/>
  <c r="D63" i="1"/>
  <c r="O73" i="1"/>
  <c r="N71" i="1"/>
  <c r="D62" i="1"/>
  <c r="D54" i="1"/>
  <c r="O57" i="1"/>
  <c r="D55" i="1"/>
  <c r="E57" i="1"/>
  <c r="BM13" i="2"/>
  <c r="O65" i="1" s="1"/>
  <c r="E97" i="1" l="1"/>
  <c r="E81" i="1"/>
</calcChain>
</file>

<file path=xl/sharedStrings.xml><?xml version="1.0" encoding="utf-8"?>
<sst xmlns="http://schemas.openxmlformats.org/spreadsheetml/2006/main" count="123" uniqueCount="24">
  <si>
    <t>Für neue Zufallswerte</t>
  </si>
  <si>
    <t>F9 drücken</t>
  </si>
  <si>
    <t>www.schlauistwow.de</t>
  </si>
  <si>
    <t xml:space="preserve">Ein Erklärvideo zum Thema findest du unter dem folgenden Link. </t>
  </si>
  <si>
    <t>4.</t>
  </si>
  <si>
    <t>xi</t>
  </si>
  <si>
    <t>Faktor</t>
  </si>
  <si>
    <t>x1</t>
  </si>
  <si>
    <t>x2</t>
  </si>
  <si>
    <t>1.Zeile</t>
  </si>
  <si>
    <t>2. Zeile</t>
  </si>
  <si>
    <t>3. Zeile</t>
  </si>
  <si>
    <t>5. Z</t>
  </si>
  <si>
    <t>6. Z</t>
  </si>
  <si>
    <t>7. Z</t>
  </si>
  <si>
    <t>3neu</t>
  </si>
  <si>
    <t>4neu</t>
  </si>
  <si>
    <t>5neu</t>
  </si>
  <si>
    <t>x²</t>
  </si>
  <si>
    <t>x</t>
  </si>
  <si>
    <t>x³</t>
  </si>
  <si>
    <t>Polynomdivision</t>
  </si>
  <si>
    <t xml:space="preserve">Aufgabe </t>
  </si>
  <si>
    <t>Berechne.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</si>
</sst>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5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sz val="10"/>
      <name val="Symbol"/>
      <family val="1"/>
      <charset val="2"/>
    </font>
    <font>
      <u/>
      <sz val="12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5" fillId="0" borderId="0" xfId="0" applyFont="1"/>
    <xf numFmtId="0" fontId="0" fillId="0" borderId="2" xfId="0" applyBorder="1"/>
    <xf numFmtId="0" fontId="6" fillId="0" borderId="2" xfId="0" applyFont="1" applyBorder="1"/>
    <xf numFmtId="0" fontId="0" fillId="0" borderId="2" xfId="0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7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0" xfId="0" applyNumberFormat="1"/>
    <xf numFmtId="0" fontId="10" fillId="0" borderId="0" xfId="0" applyFont="1"/>
    <xf numFmtId="0" fontId="2" fillId="0" borderId="10" xfId="0" applyFont="1" applyBorder="1"/>
    <xf numFmtId="0" fontId="1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42</xdr:row>
      <xdr:rowOff>22384</xdr:rowOff>
    </xdr:from>
    <xdr:to>
      <xdr:col>18</xdr:col>
      <xdr:colOff>289560</xdr:colOff>
      <xdr:row>48</xdr:row>
      <xdr:rowOff>174784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260" y="8160544"/>
          <a:ext cx="1341120" cy="1341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0"/>
  <sheetViews>
    <sheetView tabSelected="1" zoomScaleNormal="100" workbookViewId="0">
      <selection sqref="A1:S1"/>
    </sheetView>
  </sheetViews>
  <sheetFormatPr baseColWidth="10" defaultRowHeight="13.2" x14ac:dyDescent="0.25"/>
  <cols>
    <col min="1" max="1" width="2.44140625" customWidth="1"/>
    <col min="2" max="2" width="3.33203125" customWidth="1"/>
    <col min="3" max="9" width="5.33203125" customWidth="1"/>
    <col min="10" max="10" width="4.21875" customWidth="1"/>
    <col min="11" max="11" width="2" customWidth="1"/>
    <col min="12" max="12" width="3.21875" customWidth="1"/>
    <col min="13" max="18" width="5.33203125" customWidth="1"/>
    <col min="19" max="19" width="4.33203125" customWidth="1"/>
  </cols>
  <sheetData>
    <row r="1" spans="1:22" ht="22.2" customHeight="1" x14ac:dyDescent="0.25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2" s="1" customFormat="1" ht="15" x14ac:dyDescent="0.25"/>
    <row r="3" spans="1:22" s="1" customFormat="1" ht="15.6" x14ac:dyDescent="0.3">
      <c r="A3" s="3" t="s">
        <v>22</v>
      </c>
      <c r="I3" s="4"/>
      <c r="J3" s="4"/>
      <c r="K3" s="4"/>
      <c r="L3" s="3"/>
    </row>
    <row r="4" spans="1:22" s="1" customFormat="1" ht="15.6" x14ac:dyDescent="0.3">
      <c r="B4"/>
      <c r="I4" s="4"/>
      <c r="J4" s="4"/>
      <c r="K4" s="4"/>
      <c r="L4" s="3"/>
    </row>
    <row r="5" spans="1:22" s="1" customFormat="1" ht="15.6" x14ac:dyDescent="0.3">
      <c r="B5" s="1" t="s">
        <v>23</v>
      </c>
      <c r="I5" s="4"/>
      <c r="J5" s="4"/>
      <c r="K5" s="4"/>
      <c r="U5" s="19" t="s">
        <v>0</v>
      </c>
      <c r="V5" s="19"/>
    </row>
    <row r="6" spans="1:22" s="1" customFormat="1" ht="15.6" x14ac:dyDescent="0.3">
      <c r="U6" s="19" t="s">
        <v>1</v>
      </c>
      <c r="V6" s="19"/>
    </row>
    <row r="7" spans="1:22" s="1" customFormat="1" ht="15" x14ac:dyDescent="0.25">
      <c r="A7" s="5"/>
      <c r="D7" s="14">
        <v>1</v>
      </c>
      <c r="E7" s="1" t="str">
        <f>CHAR(D7+96)&amp;")"</f>
        <v>a)</v>
      </c>
      <c r="F7" s="1" t="str">
        <f ca="1">VLOOKUP(D7,Daten1!$A$3:$BN$23,48,FALSE)&amp;" : "&amp;VLOOKUP(D7,Daten1!$A$3:$BN$23,3,FALSE)&amp;" ="</f>
        <v>(x³ +8x² +20x +16) : (x+2) =</v>
      </c>
      <c r="I7" s="4"/>
      <c r="J7" s="4"/>
      <c r="K7" s="4"/>
      <c r="N7" s="14"/>
    </row>
    <row r="8" spans="1:22" s="1" customFormat="1" ht="15" x14ac:dyDescent="0.25">
      <c r="A8" s="5"/>
      <c r="D8" s="14"/>
      <c r="I8" s="4"/>
      <c r="J8" s="4"/>
      <c r="K8" s="4"/>
      <c r="N8" s="14"/>
    </row>
    <row r="9" spans="1:22" s="1" customFormat="1" ht="15" x14ac:dyDescent="0.25">
      <c r="A9" s="5"/>
      <c r="D9" s="14"/>
      <c r="I9" s="4"/>
      <c r="J9" s="4"/>
      <c r="K9" s="4"/>
      <c r="N9" s="14"/>
    </row>
    <row r="10" spans="1:22" s="1" customFormat="1" ht="15" x14ac:dyDescent="0.25">
      <c r="A10" s="5"/>
      <c r="D10" s="14">
        <f>D7+1</f>
        <v>2</v>
      </c>
      <c r="E10" s="1" t="str">
        <f>CHAR(D10+96)&amp;")"</f>
        <v>b)</v>
      </c>
      <c r="F10" s="1" t="str">
        <f ca="1">VLOOKUP(D10,Daten1!$A$3:$BN$23,48,FALSE)&amp;" : "&amp;VLOOKUP(D10,Daten1!$A$3:$BN$23,3,FALSE)&amp;" ="</f>
        <v>(x³  -13x -12) : (x-4) =</v>
      </c>
      <c r="I10" s="4"/>
      <c r="J10" s="4"/>
      <c r="K10" s="4"/>
      <c r="N10" s="14"/>
    </row>
    <row r="11" spans="1:22" s="1" customFormat="1" ht="15" x14ac:dyDescent="0.25">
      <c r="A11" s="5"/>
      <c r="D11" s="14"/>
      <c r="I11" s="4"/>
      <c r="J11" s="4"/>
      <c r="K11" s="4"/>
      <c r="N11" s="14"/>
    </row>
    <row r="12" spans="1:22" s="1" customFormat="1" ht="15" x14ac:dyDescent="0.25">
      <c r="A12" s="5"/>
      <c r="D12" s="14"/>
      <c r="I12" s="4"/>
      <c r="J12" s="4"/>
      <c r="K12" s="4"/>
      <c r="N12" s="14"/>
    </row>
    <row r="13" spans="1:22" s="1" customFormat="1" ht="15" x14ac:dyDescent="0.25">
      <c r="A13" s="5"/>
      <c r="D13" s="14">
        <f>D10+1</f>
        <v>3</v>
      </c>
      <c r="E13" s="1" t="str">
        <f>CHAR(D13+96)&amp;")"</f>
        <v>c)</v>
      </c>
      <c r="F13" s="1" t="str">
        <f ca="1">VLOOKUP(D13,Daten1!$A$3:$BN$23,48,FALSE)&amp;" : "&amp;VLOOKUP(D13,Daten1!$A$3:$BN$23,3,FALSE)&amp;" ="</f>
        <v>(x³ +4x² -9x -36) : (x-3) =</v>
      </c>
      <c r="I13" s="4"/>
      <c r="J13" s="4"/>
      <c r="K13" s="4"/>
      <c r="N13" s="14"/>
    </row>
    <row r="14" spans="1:22" s="1" customFormat="1" ht="15" x14ac:dyDescent="0.25">
      <c r="A14" s="5"/>
      <c r="D14" s="14"/>
      <c r="I14" s="4"/>
      <c r="J14" s="4"/>
      <c r="K14" s="4"/>
      <c r="N14" s="14"/>
    </row>
    <row r="15" spans="1:22" s="1" customFormat="1" ht="15" x14ac:dyDescent="0.25">
      <c r="A15" s="5"/>
      <c r="D15" s="14"/>
      <c r="I15" s="4"/>
      <c r="J15" s="4"/>
      <c r="K15" s="4"/>
      <c r="N15" s="14"/>
    </row>
    <row r="16" spans="1:22" s="1" customFormat="1" ht="15" x14ac:dyDescent="0.25">
      <c r="A16" s="5"/>
      <c r="D16" s="14">
        <f>D13+1</f>
        <v>4</v>
      </c>
      <c r="E16" s="1" t="str">
        <f>CHAR(D16+96)&amp;")"</f>
        <v>d)</v>
      </c>
      <c r="F16" s="1" t="str">
        <f ca="1">VLOOKUP(D16,Daten1!$A$3:$BN$23,48,FALSE)&amp;" : "&amp;VLOOKUP(D16,Daten1!$A$3:$BN$23,3,FALSE)&amp;" ="</f>
        <v>(x³ +2x² -9x -18) : (x+3) =</v>
      </c>
      <c r="I16" s="4"/>
      <c r="J16" s="4"/>
      <c r="K16" s="4"/>
      <c r="N16" s="14"/>
    </row>
    <row r="17" spans="1:14" s="1" customFormat="1" ht="15" x14ac:dyDescent="0.25">
      <c r="A17" s="5"/>
      <c r="D17" s="14"/>
      <c r="I17" s="4"/>
      <c r="J17" s="4"/>
      <c r="K17" s="4"/>
      <c r="N17" s="14"/>
    </row>
    <row r="18" spans="1:14" s="1" customFormat="1" ht="15" x14ac:dyDescent="0.25">
      <c r="A18" s="5"/>
      <c r="D18" s="14"/>
      <c r="I18" s="4"/>
      <c r="J18" s="4"/>
      <c r="K18" s="4"/>
      <c r="N18" s="14"/>
    </row>
    <row r="19" spans="1:14" s="1" customFormat="1" ht="15" x14ac:dyDescent="0.25">
      <c r="A19" s="5"/>
      <c r="D19" s="14">
        <f>D16+1</f>
        <v>5</v>
      </c>
      <c r="E19" s="1" t="str">
        <f>CHAR(D19+96)&amp;")"</f>
        <v>e)</v>
      </c>
      <c r="F19" s="1" t="str">
        <f ca="1">VLOOKUP(D19,Daten1!$A$3:$BN$23,48,FALSE)&amp;" : "&amp;VLOOKUP(D19,Daten1!$A$3:$BN$23,3,FALSE)&amp;" ="</f>
        <v>(x³ -1x² -4x +4) : (x-1) =</v>
      </c>
      <c r="I19" s="4"/>
      <c r="J19" s="4"/>
      <c r="K19" s="4"/>
      <c r="N19" s="14"/>
    </row>
    <row r="20" spans="1:14" s="1" customFormat="1" ht="15" x14ac:dyDescent="0.25">
      <c r="A20" s="5"/>
      <c r="D20" s="14"/>
      <c r="I20" s="4"/>
      <c r="J20" s="4"/>
      <c r="K20" s="4"/>
      <c r="N20" s="14"/>
    </row>
    <row r="21" spans="1:14" s="1" customFormat="1" ht="15" x14ac:dyDescent="0.25">
      <c r="A21" s="5"/>
      <c r="D21" s="14"/>
      <c r="I21" s="4"/>
      <c r="J21" s="4"/>
      <c r="K21" s="4"/>
      <c r="N21" s="14"/>
    </row>
    <row r="22" spans="1:14" s="1" customFormat="1" ht="15" x14ac:dyDescent="0.25">
      <c r="A22" s="5"/>
      <c r="D22" s="14">
        <f>D19+1</f>
        <v>6</v>
      </c>
      <c r="E22" s="1" t="str">
        <f>CHAR(D22+96)&amp;")"</f>
        <v>f)</v>
      </c>
      <c r="F22" s="1" t="str">
        <f ca="1">VLOOKUP(D22,Daten1!$A$3:$BN$23,48,FALSE)&amp;" : "&amp;VLOOKUP(D22,Daten1!$A$3:$BN$23,3,FALSE)&amp;" ="</f>
        <v>(x³ -3x² -16x +48) : (x-4) =</v>
      </c>
      <c r="I22" s="4"/>
      <c r="J22" s="4"/>
      <c r="K22" s="4"/>
      <c r="N22" s="14"/>
    </row>
    <row r="23" spans="1:14" s="1" customFormat="1" ht="15.6" x14ac:dyDescent="0.3">
      <c r="A23" s="3"/>
      <c r="I23" s="4"/>
      <c r="J23" s="4"/>
      <c r="K23" s="4"/>
      <c r="N23" s="14"/>
    </row>
    <row r="24" spans="1:14" s="1" customFormat="1" ht="15" x14ac:dyDescent="0.25">
      <c r="B24"/>
      <c r="I24" s="4"/>
      <c r="J24" s="4"/>
      <c r="K24" s="4"/>
      <c r="N24" s="14"/>
    </row>
    <row r="25" spans="1:14" s="1" customFormat="1" ht="15" x14ac:dyDescent="0.25">
      <c r="D25" s="14">
        <f>D22+1</f>
        <v>7</v>
      </c>
      <c r="E25" s="1" t="str">
        <f>CHAR(D25+96)&amp;")"</f>
        <v>g)</v>
      </c>
      <c r="F25" s="1" t="str">
        <f ca="1">VLOOKUP(D25,Daten1!$A$3:$BN$23,48,FALSE)&amp;" : "&amp;VLOOKUP(D25,Daten1!$A$3:$BN$23,3,FALSE)&amp;" ="</f>
        <v>(x³ +2x² -5x -6) : (x+3) =</v>
      </c>
      <c r="I25" s="4"/>
      <c r="J25" s="4"/>
      <c r="K25" s="4"/>
      <c r="N25" s="14"/>
    </row>
    <row r="26" spans="1:14" s="1" customFormat="1" ht="15" x14ac:dyDescent="0.25">
      <c r="I26" s="4"/>
      <c r="J26" s="4"/>
      <c r="K26" s="4"/>
      <c r="N26" s="14"/>
    </row>
    <row r="27" spans="1:14" s="1" customFormat="1" ht="15" x14ac:dyDescent="0.25">
      <c r="I27" s="4"/>
      <c r="J27" s="4"/>
      <c r="K27" s="4"/>
      <c r="N27" s="14"/>
    </row>
    <row r="28" spans="1:14" s="1" customFormat="1" ht="15" x14ac:dyDescent="0.25">
      <c r="D28" s="14">
        <f>D25+1</f>
        <v>8</v>
      </c>
      <c r="E28" s="1" t="str">
        <f>CHAR(D28+96)&amp;")"</f>
        <v>h)</v>
      </c>
      <c r="F28" s="1" t="str">
        <f ca="1">VLOOKUP(D28,Daten1!$A$3:$BN$23,48,FALSE)&amp;" : "&amp;VLOOKUP(D28,Daten1!$A$3:$BN$23,3,FALSE)&amp;" ="</f>
        <v>(x³ +8x² +19x +12) : (x+4) =</v>
      </c>
      <c r="I28" s="4"/>
      <c r="J28" s="4"/>
      <c r="K28" s="4"/>
      <c r="N28" s="14"/>
    </row>
    <row r="29" spans="1:14" s="1" customFormat="1" ht="15" x14ac:dyDescent="0.25">
      <c r="A29" s="5"/>
      <c r="D29" s="14"/>
      <c r="I29" s="4"/>
      <c r="J29" s="4"/>
      <c r="K29" s="4"/>
      <c r="N29" s="14"/>
    </row>
    <row r="30" spans="1:14" s="1" customFormat="1" ht="15" x14ac:dyDescent="0.25">
      <c r="A30" s="5"/>
      <c r="D30" s="14"/>
      <c r="I30" s="4"/>
      <c r="J30" s="4"/>
      <c r="K30" s="4"/>
      <c r="N30" s="14"/>
    </row>
    <row r="31" spans="1:14" s="1" customFormat="1" ht="15" x14ac:dyDescent="0.25">
      <c r="A31" s="5"/>
      <c r="D31" s="14">
        <f>D28+1</f>
        <v>9</v>
      </c>
      <c r="E31" s="1" t="str">
        <f>CHAR(D31+96)&amp;")"</f>
        <v>i)</v>
      </c>
      <c r="F31" s="1" t="str">
        <f ca="1">VLOOKUP(D31,Daten1!$A$3:$BN$23,48,FALSE)&amp;" : "&amp;VLOOKUP(D31,Daten1!$A$3:$BN$23,3,FALSE)&amp;" ="</f>
        <v>(x³ -5x² +2x +8) : (x-4) =</v>
      </c>
      <c r="I31" s="4"/>
      <c r="J31" s="4"/>
      <c r="K31" s="4"/>
      <c r="N31" s="14"/>
    </row>
    <row r="32" spans="1:14" s="1" customFormat="1" ht="15" x14ac:dyDescent="0.25">
      <c r="A32" s="5"/>
      <c r="D32" s="14"/>
      <c r="I32" s="4"/>
      <c r="J32" s="4"/>
      <c r="K32" s="4"/>
      <c r="N32" s="14"/>
    </row>
    <row r="33" spans="1:19" s="1" customFormat="1" ht="15" x14ac:dyDescent="0.25">
      <c r="A33" s="5"/>
      <c r="D33" s="14"/>
      <c r="I33" s="4"/>
      <c r="J33" s="4"/>
      <c r="K33" s="4"/>
      <c r="N33" s="14"/>
    </row>
    <row r="34" spans="1:19" s="1" customFormat="1" ht="15" x14ac:dyDescent="0.25">
      <c r="A34" s="5"/>
      <c r="D34" s="14">
        <f>D31+1</f>
        <v>10</v>
      </c>
      <c r="E34" s="1" t="str">
        <f>CHAR(D34+96)&amp;")"</f>
        <v>j)</v>
      </c>
      <c r="F34" s="1" t="str">
        <f ca="1">VLOOKUP(D34,Daten1!$A$3:$BN$23,48,FALSE)&amp;" : "&amp;VLOOKUP(D34,Daten1!$A$3:$BN$23,3,FALSE)&amp;" ="</f>
        <v>(x³ +3x² -9x -27) : (x+3) =</v>
      </c>
      <c r="I34" s="4"/>
      <c r="J34" s="4"/>
      <c r="K34" s="4"/>
      <c r="N34" s="14"/>
    </row>
    <row r="35" spans="1:19" s="1" customFormat="1" ht="15" x14ac:dyDescent="0.25">
      <c r="A35" s="5"/>
      <c r="D35" s="14"/>
      <c r="I35" s="4"/>
      <c r="J35" s="4"/>
      <c r="K35" s="4"/>
      <c r="N35" s="14"/>
    </row>
    <row r="36" spans="1:19" s="1" customFormat="1" ht="15" x14ac:dyDescent="0.25">
      <c r="A36" s="5"/>
      <c r="D36" s="14"/>
      <c r="I36" s="4"/>
      <c r="J36" s="4"/>
      <c r="K36" s="4"/>
      <c r="N36" s="14"/>
    </row>
    <row r="37" spans="1:19" s="1" customFormat="1" ht="15" x14ac:dyDescent="0.25">
      <c r="A37" s="5"/>
      <c r="D37" s="14">
        <f>D34+1</f>
        <v>11</v>
      </c>
      <c r="E37" s="1" t="str">
        <f>CHAR(D37+96)&amp;")"</f>
        <v>k)</v>
      </c>
      <c r="F37" s="1" t="str">
        <f ca="1">VLOOKUP(D37,Daten1!$A$3:$BN$23,48,FALSE)&amp;" : "&amp;VLOOKUP(D37,Daten1!$A$3:$BN$23,3,FALSE)&amp;" ="</f>
        <v>(x³ -4x² -9x +36) : (x-4) =</v>
      </c>
      <c r="I37" s="4"/>
      <c r="J37" s="4"/>
      <c r="K37" s="4"/>
      <c r="N37" s="14"/>
    </row>
    <row r="38" spans="1:19" s="1" customFormat="1" ht="15" x14ac:dyDescent="0.25">
      <c r="A38" s="5"/>
      <c r="D38" s="14"/>
      <c r="I38" s="4"/>
      <c r="J38" s="4"/>
      <c r="K38" s="4"/>
      <c r="N38" s="14"/>
    </row>
    <row r="39" spans="1:19" s="1" customFormat="1" ht="15" x14ac:dyDescent="0.25">
      <c r="A39" s="5"/>
      <c r="D39" s="14"/>
      <c r="I39" s="4"/>
      <c r="J39" s="4"/>
      <c r="K39" s="4"/>
      <c r="N39" s="14"/>
    </row>
    <row r="40" spans="1:19" s="1" customFormat="1" ht="15" x14ac:dyDescent="0.25">
      <c r="A40" s="5"/>
      <c r="D40" s="14">
        <f>D37+1</f>
        <v>12</v>
      </c>
      <c r="E40" s="1" t="str">
        <f>CHAR(D40+96)&amp;")"</f>
        <v>l)</v>
      </c>
      <c r="F40" s="1" t="str">
        <f ca="1">VLOOKUP(D40,Daten1!$A$3:$BN$23,48,FALSE)&amp;" : "&amp;VLOOKUP(D40,Daten1!$A$3:$BN$23,3,FALSE)&amp;" ="</f>
        <v>(x³ +8x² +21x +18) : (x+3) =</v>
      </c>
      <c r="I40" s="4"/>
      <c r="J40" s="4"/>
      <c r="K40" s="4"/>
      <c r="N40" s="14"/>
    </row>
    <row r="41" spans="1:19" s="1" customFormat="1" ht="15" x14ac:dyDescent="0.25">
      <c r="A41" s="5"/>
      <c r="D41" s="14"/>
      <c r="I41" s="4"/>
      <c r="J41" s="4"/>
      <c r="K41" s="4"/>
      <c r="N41" s="14"/>
    </row>
    <row r="42" spans="1:19" s="1" customFormat="1" ht="15.6" thickBot="1" x14ac:dyDescent="0.3">
      <c r="A42" s="6"/>
      <c r="B42" s="6"/>
      <c r="C42" s="6"/>
      <c r="D42" s="6"/>
      <c r="E42" s="7"/>
      <c r="F42" s="7"/>
      <c r="G42" s="6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s="1" customFormat="1" ht="15" x14ac:dyDescent="0.25">
      <c r="A43"/>
      <c r="C43"/>
      <c r="D43"/>
      <c r="E43" s="9"/>
      <c r="F43" s="9"/>
      <c r="G43"/>
      <c r="H43" s="10"/>
      <c r="I43"/>
      <c r="J43"/>
      <c r="K43" s="11"/>
      <c r="L43" s="11"/>
      <c r="M43"/>
      <c r="N43"/>
      <c r="O43"/>
      <c r="P43"/>
      <c r="Q43"/>
      <c r="R43"/>
      <c r="S43"/>
    </row>
    <row r="44" spans="1:19" s="1" customFormat="1" ht="15" x14ac:dyDescent="0.25">
      <c r="A44"/>
      <c r="B44" s="1" t="s">
        <v>3</v>
      </c>
      <c r="C44"/>
      <c r="D44"/>
      <c r="E44" s="9"/>
      <c r="F44" s="9"/>
      <c r="G44"/>
      <c r="H44" s="10"/>
      <c r="I44"/>
      <c r="J44"/>
      <c r="K44" s="11"/>
      <c r="L44" s="11"/>
      <c r="M44" s="12"/>
      <c r="N44"/>
      <c r="O44" s="13"/>
      <c r="P44" s="13"/>
      <c r="Q44" s="13"/>
      <c r="R44" s="13"/>
      <c r="S44" s="13"/>
    </row>
    <row r="45" spans="1:19" s="1" customFormat="1" ht="15" x14ac:dyDescent="0.25">
      <c r="A45"/>
      <c r="B45"/>
      <c r="C45"/>
      <c r="D45"/>
      <c r="E45" s="9"/>
      <c r="F45" s="9"/>
      <c r="G45"/>
      <c r="H45" s="10"/>
      <c r="I45"/>
      <c r="J45"/>
      <c r="K45" s="11"/>
      <c r="L45" s="11"/>
      <c r="M45"/>
      <c r="N45"/>
      <c r="O45" s="13"/>
      <c r="P45" s="13"/>
      <c r="Q45" s="13"/>
      <c r="R45" s="13"/>
      <c r="S45" s="13"/>
    </row>
    <row r="46" spans="1:19" s="1" customFormat="1" ht="15" x14ac:dyDescent="0.25">
      <c r="A46"/>
      <c r="B46"/>
      <c r="C46"/>
      <c r="D46"/>
      <c r="E46" s="9"/>
      <c r="F46" s="9"/>
      <c r="G46"/>
      <c r="H46" s="10"/>
      <c r="I46"/>
      <c r="J46"/>
      <c r="K46" s="11"/>
      <c r="L46" s="11"/>
      <c r="M46" s="11"/>
      <c r="N46"/>
      <c r="O46" s="13"/>
      <c r="P46" s="13"/>
      <c r="Q46" s="13"/>
      <c r="R46" s="13"/>
      <c r="S46" s="13"/>
    </row>
    <row r="47" spans="1:19" s="1" customFormat="1" ht="15" x14ac:dyDescent="0.25">
      <c r="A47"/>
      <c r="B47"/>
      <c r="C47"/>
      <c r="D47"/>
      <c r="E47" s="9"/>
      <c r="F47" s="9"/>
      <c r="G47"/>
      <c r="H47" s="10"/>
      <c r="I47"/>
      <c r="J47"/>
      <c r="K47" s="11"/>
      <c r="L47" s="11"/>
      <c r="M47" s="11"/>
      <c r="N47"/>
      <c r="O47" s="13"/>
      <c r="P47" s="13"/>
      <c r="Q47" s="13"/>
      <c r="R47" s="13"/>
      <c r="S47" s="13"/>
    </row>
    <row r="48" spans="1:19" s="1" customFormat="1" ht="18.600000000000001" customHeight="1" x14ac:dyDescent="0.25">
      <c r="A48"/>
      <c r="B48"/>
      <c r="C48"/>
      <c r="D48"/>
      <c r="E48" s="9"/>
      <c r="F48" s="9"/>
      <c r="G48"/>
      <c r="H48"/>
      <c r="I48"/>
      <c r="J48"/>
      <c r="K48" s="11"/>
      <c r="L48" s="11"/>
      <c r="M48" s="11"/>
      <c r="N48"/>
      <c r="O48" s="13"/>
      <c r="P48" s="13"/>
      <c r="Q48" s="13"/>
      <c r="R48" s="13"/>
      <c r="S48" s="13"/>
    </row>
    <row r="49" spans="1:19" s="1" customFormat="1" ht="15" x14ac:dyDescent="0.25">
      <c r="A49"/>
      <c r="B49"/>
      <c r="C49"/>
      <c r="D49"/>
      <c r="E49" s="9"/>
      <c r="F49" s="9"/>
      <c r="G49"/>
      <c r="H49"/>
      <c r="I49"/>
      <c r="J49"/>
      <c r="K49" s="11"/>
      <c r="L49" s="11"/>
      <c r="M49" s="11"/>
      <c r="N49"/>
      <c r="O49" s="13"/>
      <c r="P49" s="13"/>
      <c r="Q49" s="13"/>
      <c r="R49" s="13"/>
      <c r="S49" s="13"/>
    </row>
    <row r="50" spans="1:19" s="1" customFormat="1" ht="19.2" customHeight="1" x14ac:dyDescent="0.25">
      <c r="A50" s="21" t="s">
        <v>2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:19" ht="13.8" x14ac:dyDescent="0.25">
      <c r="A51" s="15"/>
      <c r="B51" s="2"/>
      <c r="C51" s="17"/>
      <c r="D51" s="2"/>
      <c r="G51" s="16"/>
      <c r="K51" s="15"/>
      <c r="L51" s="2"/>
      <c r="M51" s="17"/>
      <c r="N51" s="2"/>
    </row>
    <row r="52" spans="1:19" ht="13.8" x14ac:dyDescent="0.25">
      <c r="A52" s="29">
        <v>1</v>
      </c>
      <c r="B52" s="2" t="str">
        <f>CHAR(A52+96)&amp;")"</f>
        <v>a)</v>
      </c>
      <c r="C52" s="2" t="str">
        <f ca="1">VLOOKUP(A52,Daten1!$A$3:$BN$23,50,FALSE)</f>
        <v>(x³ +8x² +20x +16) : (x+2) = x² +6x +8</v>
      </c>
      <c r="D52" s="2"/>
      <c r="E52" s="2"/>
      <c r="F52" s="2"/>
      <c r="G52" s="2"/>
      <c r="H52" s="2"/>
      <c r="I52" s="2"/>
      <c r="J52" s="2"/>
      <c r="K52" s="29">
        <v>2</v>
      </c>
      <c r="L52" s="2" t="str">
        <f>CHAR(K52+96)&amp;")"</f>
        <v>b)</v>
      </c>
      <c r="M52" s="2" t="str">
        <f ca="1">VLOOKUP(K52,Daten1!$A$3:$BN$23,50,FALSE)</f>
        <v>(x³  -13x -12) : (x-4) = x² +4x +3</v>
      </c>
      <c r="N52" s="2"/>
      <c r="O52" s="2"/>
      <c r="P52" s="2"/>
      <c r="Q52" s="2"/>
      <c r="R52" s="2"/>
      <c r="S52" s="2"/>
    </row>
    <row r="53" spans="1:19" ht="13.8" x14ac:dyDescent="0.25">
      <c r="A53" s="15">
        <f>A52</f>
        <v>1</v>
      </c>
      <c r="B53" s="2"/>
      <c r="C53" s="30" t="str">
        <f ca="1">VLOOKUP(A53,Daten1!$A$3:$BN$23,52,FALSE)</f>
        <v>- (x³ +2x²)</v>
      </c>
      <c r="D53" s="30"/>
      <c r="E53" s="2"/>
      <c r="F53" s="2"/>
      <c r="G53" s="2"/>
      <c r="H53" s="2"/>
      <c r="I53" s="2"/>
      <c r="J53" s="2"/>
      <c r="K53" s="15">
        <f>K52</f>
        <v>2</v>
      </c>
      <c r="L53" s="2"/>
      <c r="M53" s="30" t="str">
        <f ca="1">VLOOKUP(K53,Daten1!$A$3:$BN$23,52,FALSE)</f>
        <v>- (x³-4x²)</v>
      </c>
      <c r="N53" s="30"/>
      <c r="O53" s="2"/>
      <c r="P53" s="2"/>
      <c r="Q53" s="2"/>
      <c r="R53" s="2"/>
      <c r="S53" s="2"/>
    </row>
    <row r="54" spans="1:19" ht="13.8" x14ac:dyDescent="0.25">
      <c r="A54" s="15">
        <f t="shared" ref="A54:A57" si="0">A53</f>
        <v>1</v>
      </c>
      <c r="B54" s="2"/>
      <c r="C54" s="2"/>
      <c r="D54" s="2" t="str">
        <f ca="1">VLOOKUP(A53,Daten1!$A$3:$BN$23,62,FALSE)</f>
        <v>6x²+20x</v>
      </c>
      <c r="E54" s="2"/>
      <c r="F54" s="2"/>
      <c r="G54" s="2"/>
      <c r="H54" s="2"/>
      <c r="I54" s="2"/>
      <c r="J54" s="2"/>
      <c r="K54" s="15">
        <f t="shared" ref="K54:K57" si="1">K53</f>
        <v>2</v>
      </c>
      <c r="L54" s="2"/>
      <c r="M54" s="2"/>
      <c r="N54" s="2" t="str">
        <f ca="1">VLOOKUP(K53,Daten1!$A$3:$BN$23,62,FALSE)</f>
        <v>4x²-13x</v>
      </c>
      <c r="O54" s="2"/>
      <c r="P54" s="2"/>
      <c r="Q54" s="2"/>
      <c r="R54" s="2"/>
      <c r="S54" s="2"/>
    </row>
    <row r="55" spans="1:19" ht="13.8" x14ac:dyDescent="0.25">
      <c r="A55" s="15">
        <f t="shared" si="0"/>
        <v>1</v>
      </c>
      <c r="B55" s="2"/>
      <c r="C55" s="2"/>
      <c r="D55" s="30" t="str">
        <f ca="1">VLOOKUP(A54,Daten1!$A$3:$BN$23,63,FALSE)</f>
        <v>- (6x² +12x)</v>
      </c>
      <c r="E55" s="30"/>
      <c r="F55" s="2"/>
      <c r="G55" s="2"/>
      <c r="H55" s="2"/>
      <c r="I55" s="2"/>
      <c r="J55" s="2"/>
      <c r="K55" s="15">
        <f t="shared" si="1"/>
        <v>2</v>
      </c>
      <c r="L55" s="2"/>
      <c r="M55" s="2"/>
      <c r="N55" s="30" t="str">
        <f ca="1">VLOOKUP(K54,Daten1!$A$3:$BN$23,63,FALSE)</f>
        <v>- (4x²-16x)</v>
      </c>
      <c r="O55" s="30"/>
      <c r="P55" s="2"/>
      <c r="Q55" s="2"/>
      <c r="R55" s="2"/>
      <c r="S55" s="2"/>
    </row>
    <row r="56" spans="1:19" ht="13.8" x14ac:dyDescent="0.25">
      <c r="A56" s="15">
        <f t="shared" si="0"/>
        <v>1</v>
      </c>
      <c r="B56" s="2"/>
      <c r="C56" s="2"/>
      <c r="D56" s="2"/>
      <c r="E56" s="2" t="str">
        <f ca="1">VLOOKUP(A53,Daten1!$A$3:$BN$23,64,FALSE)</f>
        <v>8x +16</v>
      </c>
      <c r="F56" s="2"/>
      <c r="G56" s="2"/>
      <c r="H56" s="2"/>
      <c r="I56" s="2"/>
      <c r="J56" s="2"/>
      <c r="K56" s="15">
        <f t="shared" si="1"/>
        <v>2</v>
      </c>
      <c r="L56" s="2"/>
      <c r="M56" s="2"/>
      <c r="N56" s="2"/>
      <c r="O56" s="2" t="str">
        <f ca="1">VLOOKUP(K53,Daten1!$A$3:$BN$23,64,FALSE)</f>
        <v>3x -12</v>
      </c>
      <c r="P56" s="2"/>
      <c r="Q56" s="2"/>
      <c r="R56" s="2"/>
      <c r="S56" s="2"/>
    </row>
    <row r="57" spans="1:19" ht="13.8" x14ac:dyDescent="0.25">
      <c r="A57" s="15">
        <f t="shared" si="0"/>
        <v>1</v>
      </c>
      <c r="B57" s="2"/>
      <c r="C57" s="31"/>
      <c r="D57" s="2"/>
      <c r="E57" s="30" t="str">
        <f ca="1">VLOOKUP(A54,Daten1!$A$3:$BN$23,65,FALSE)</f>
        <v>- (8x +16)</v>
      </c>
      <c r="F57" s="30"/>
      <c r="G57" s="2"/>
      <c r="H57" s="2"/>
      <c r="I57" s="2"/>
      <c r="J57" s="2"/>
      <c r="K57" s="15">
        <f t="shared" si="1"/>
        <v>2</v>
      </c>
      <c r="L57" s="2"/>
      <c r="M57" s="31"/>
      <c r="N57" s="2"/>
      <c r="O57" s="30" t="str">
        <f ca="1">VLOOKUP(K54,Daten1!$A$3:$BN$23,65,FALSE)</f>
        <v>- (3x -12)</v>
      </c>
      <c r="P57" s="30"/>
      <c r="Q57" s="2"/>
      <c r="R57" s="2"/>
      <c r="S57" s="2"/>
    </row>
    <row r="58" spans="1:19" ht="13.8" x14ac:dyDescent="0.25">
      <c r="A58" s="15"/>
      <c r="B58" s="2"/>
      <c r="C58" s="2"/>
      <c r="D58" s="2"/>
      <c r="E58" s="2"/>
      <c r="F58" s="2" t="str">
        <f ca="1">VLOOKUP(A53,Daten1!$A$3:$BN$23,66,FALSE)</f>
        <v>0</v>
      </c>
      <c r="G58" s="2"/>
      <c r="H58" s="2"/>
      <c r="I58" s="2"/>
      <c r="J58" s="2"/>
      <c r="K58" s="15"/>
      <c r="L58" s="2"/>
      <c r="M58" s="2"/>
      <c r="N58" s="2"/>
      <c r="O58" s="2"/>
      <c r="P58" s="2" t="str">
        <f ca="1">VLOOKUP(K53,Daten1!$A$3:$BN$23,66,FALSE)</f>
        <v>0</v>
      </c>
      <c r="Q58" s="2"/>
      <c r="R58" s="2"/>
      <c r="S58" s="2"/>
    </row>
    <row r="59" spans="1:19" ht="15" x14ac:dyDescent="0.25">
      <c r="A59" s="15"/>
      <c r="B59" s="2"/>
      <c r="C59" s="1"/>
      <c r="K59" s="15"/>
      <c r="L59" s="2"/>
      <c r="M59" s="1"/>
    </row>
    <row r="60" spans="1:19" ht="13.8" x14ac:dyDescent="0.25">
      <c r="A60" s="29">
        <f>A52+2</f>
        <v>3</v>
      </c>
      <c r="B60" s="2" t="str">
        <f>CHAR(A60+96)&amp;")"</f>
        <v>c)</v>
      </c>
      <c r="C60" s="2" t="str">
        <f ca="1">VLOOKUP(A60,Daten1!$A$3:$BN$23,50,FALSE)</f>
        <v>(x³ +4x² -9x -36) : (x-3) = x² +7x +12</v>
      </c>
      <c r="D60" s="2"/>
      <c r="E60" s="2"/>
      <c r="F60" s="2"/>
      <c r="G60" s="2"/>
      <c r="H60" s="2"/>
      <c r="I60" s="2"/>
      <c r="J60" s="2"/>
      <c r="K60" s="29">
        <f>K52+2</f>
        <v>4</v>
      </c>
      <c r="L60" s="2" t="str">
        <f>CHAR(K60+96)&amp;")"</f>
        <v>d)</v>
      </c>
      <c r="M60" s="2" t="str">
        <f ca="1">VLOOKUP(K60,Daten1!$A$3:$BN$23,50,FALSE)</f>
        <v>(x³ +2x² -9x -18) : (x+3) = x² -1x -6</v>
      </c>
      <c r="N60" s="2"/>
      <c r="O60" s="2"/>
      <c r="P60" s="2"/>
      <c r="Q60" s="2"/>
    </row>
    <row r="61" spans="1:19" ht="13.8" x14ac:dyDescent="0.25">
      <c r="A61" s="15">
        <f>A60</f>
        <v>3</v>
      </c>
      <c r="B61" s="2"/>
      <c r="C61" s="30" t="str">
        <f ca="1">VLOOKUP(A61,Daten1!$A$3:$BN$23,52,FALSE)</f>
        <v>- (x³-3x²)</v>
      </c>
      <c r="D61" s="30"/>
      <c r="E61" s="2"/>
      <c r="F61" s="2"/>
      <c r="G61" s="2"/>
      <c r="H61" s="2"/>
      <c r="I61" s="2"/>
      <c r="J61" s="2"/>
      <c r="K61" s="15">
        <f>K60</f>
        <v>4</v>
      </c>
      <c r="L61" s="2"/>
      <c r="M61" s="30" t="str">
        <f ca="1">VLOOKUP(K61,Daten1!$A$3:$BN$23,52,FALSE)</f>
        <v>- (x³ +3x²)</v>
      </c>
      <c r="N61" s="30"/>
      <c r="O61" s="2"/>
      <c r="P61" s="2"/>
      <c r="Q61" s="2"/>
    </row>
    <row r="62" spans="1:19" ht="13.8" x14ac:dyDescent="0.25">
      <c r="A62" s="15">
        <f t="shared" ref="A62:A65" si="2">A61</f>
        <v>3</v>
      </c>
      <c r="B62" s="2"/>
      <c r="C62" s="2"/>
      <c r="D62" s="2" t="str">
        <f ca="1">VLOOKUP(A61,Daten1!$A$3:$BN$23,62,FALSE)</f>
        <v>7x²-9x</v>
      </c>
      <c r="E62" s="2"/>
      <c r="F62" s="2"/>
      <c r="G62" s="2"/>
      <c r="H62" s="2"/>
      <c r="I62" s="2"/>
      <c r="J62" s="2"/>
      <c r="K62" s="15">
        <f t="shared" ref="K62:K65" si="3">K61</f>
        <v>4</v>
      </c>
      <c r="L62" s="2"/>
      <c r="M62" s="2"/>
      <c r="N62" s="2" t="str">
        <f ca="1">VLOOKUP(K61,Daten1!$A$3:$BN$23,62,FALSE)</f>
        <v>-1x²-9x</v>
      </c>
      <c r="O62" s="2"/>
      <c r="P62" s="2"/>
      <c r="Q62" s="2"/>
    </row>
    <row r="63" spans="1:19" ht="13.8" x14ac:dyDescent="0.25">
      <c r="A63" s="15">
        <f t="shared" si="2"/>
        <v>3</v>
      </c>
      <c r="B63" s="2"/>
      <c r="C63" s="2"/>
      <c r="D63" s="30" t="str">
        <f ca="1">VLOOKUP(A62,Daten1!$A$3:$BN$23,63,FALSE)</f>
        <v>- (7x²-21x)</v>
      </c>
      <c r="E63" s="30"/>
      <c r="F63" s="2"/>
      <c r="G63" s="2"/>
      <c r="H63" s="2"/>
      <c r="I63" s="2"/>
      <c r="J63" s="2"/>
      <c r="K63" s="15">
        <f t="shared" si="3"/>
        <v>4</v>
      </c>
      <c r="L63" s="2"/>
      <c r="M63" s="2"/>
      <c r="N63" s="30" t="str">
        <f ca="1">VLOOKUP(K62,Daten1!$A$3:$BN$23,63,FALSE)</f>
        <v>- (-1x²-3x)</v>
      </c>
      <c r="O63" s="30"/>
      <c r="P63" s="2"/>
      <c r="Q63" s="2"/>
    </row>
    <row r="64" spans="1:19" ht="13.8" x14ac:dyDescent="0.25">
      <c r="A64" s="15">
        <f t="shared" si="2"/>
        <v>3</v>
      </c>
      <c r="B64" s="2"/>
      <c r="C64" s="2"/>
      <c r="D64" s="2"/>
      <c r="E64" s="2" t="str">
        <f ca="1">VLOOKUP(A61,Daten1!$A$3:$BN$23,64,FALSE)</f>
        <v>12x -36</v>
      </c>
      <c r="F64" s="2"/>
      <c r="G64" s="2"/>
      <c r="H64" s="2"/>
      <c r="I64" s="2"/>
      <c r="J64" s="2"/>
      <c r="K64" s="15">
        <f t="shared" si="3"/>
        <v>4</v>
      </c>
      <c r="L64" s="2"/>
      <c r="M64" s="2"/>
      <c r="N64" s="2"/>
      <c r="O64" s="2" t="str">
        <f ca="1">VLOOKUP(K61,Daten1!$A$3:$BN$23,64,FALSE)</f>
        <v>-6x -18</v>
      </c>
      <c r="P64" s="2"/>
      <c r="Q64" s="2"/>
    </row>
    <row r="65" spans="1:17" ht="13.8" x14ac:dyDescent="0.25">
      <c r="A65" s="15">
        <f t="shared" si="2"/>
        <v>3</v>
      </c>
      <c r="B65" s="2"/>
      <c r="C65" s="31"/>
      <c r="D65" s="2"/>
      <c r="E65" s="30" t="str">
        <f ca="1">VLOOKUP(A62,Daten1!$A$3:$BN$23,65,FALSE)</f>
        <v>- (12x -36)</v>
      </c>
      <c r="F65" s="30"/>
      <c r="G65" s="2"/>
      <c r="H65" s="2"/>
      <c r="I65" s="2"/>
      <c r="J65" s="2"/>
      <c r="K65" s="15">
        <f t="shared" si="3"/>
        <v>4</v>
      </c>
      <c r="L65" s="2"/>
      <c r="M65" s="31"/>
      <c r="N65" s="2"/>
      <c r="O65" s="30" t="str">
        <f ca="1">VLOOKUP(K62,Daten1!$A$3:$BN$23,65,FALSE)</f>
        <v>- (-6x -18)</v>
      </c>
      <c r="P65" s="30"/>
      <c r="Q65" s="2"/>
    </row>
    <row r="66" spans="1:17" ht="13.8" x14ac:dyDescent="0.25">
      <c r="A66" s="15"/>
      <c r="B66" s="2"/>
      <c r="C66" s="2"/>
      <c r="D66" s="2"/>
      <c r="E66" s="2"/>
      <c r="F66" s="2" t="str">
        <f ca="1">VLOOKUP(A61,Daten1!$A$3:$BN$23,66,FALSE)</f>
        <v>0</v>
      </c>
      <c r="G66" s="2"/>
      <c r="H66" s="2"/>
      <c r="I66" s="2"/>
      <c r="J66" s="2"/>
      <c r="K66" s="15"/>
      <c r="L66" s="2"/>
      <c r="M66" s="2"/>
      <c r="N66" s="2"/>
      <c r="O66" s="2"/>
      <c r="P66" s="2" t="str">
        <f ca="1">VLOOKUP(K61,Daten1!$A$3:$BN$23,66,FALSE)</f>
        <v>0</v>
      </c>
      <c r="Q66" s="2"/>
    </row>
    <row r="67" spans="1:17" ht="15" x14ac:dyDescent="0.25">
      <c r="A67" s="15"/>
      <c r="B67" s="2"/>
      <c r="C67" s="1"/>
      <c r="K67" s="15"/>
      <c r="L67" s="2"/>
      <c r="M67" s="1"/>
    </row>
    <row r="68" spans="1:17" ht="13.8" x14ac:dyDescent="0.25">
      <c r="A68" s="29">
        <f>A60+2</f>
        <v>5</v>
      </c>
      <c r="B68" s="2" t="str">
        <f>CHAR(A68+96)&amp;")"</f>
        <v>e)</v>
      </c>
      <c r="C68" s="2" t="str">
        <f ca="1">VLOOKUP(A68,Daten1!$A$3:$BN$23,50,FALSE)</f>
        <v>(x³ -1x² -4x +4) : (x-1) = x²  -4</v>
      </c>
      <c r="D68" s="2"/>
      <c r="E68" s="2"/>
      <c r="F68" s="2"/>
      <c r="G68" s="2"/>
      <c r="H68" s="2"/>
      <c r="I68" s="2"/>
      <c r="J68" s="2"/>
      <c r="K68" s="29">
        <f>K60+2</f>
        <v>6</v>
      </c>
      <c r="L68" s="2" t="str">
        <f>CHAR(K68+96)&amp;")"</f>
        <v>f)</v>
      </c>
      <c r="M68" s="2" t="str">
        <f ca="1">VLOOKUP(K68,Daten1!$A$3:$BN$23,50,FALSE)</f>
        <v>(x³ -3x² -16x +48) : (x-4) = x² +1x -12</v>
      </c>
      <c r="N68" s="2"/>
      <c r="O68" s="2"/>
      <c r="P68" s="2"/>
      <c r="Q68" s="2"/>
    </row>
    <row r="69" spans="1:17" ht="13.8" x14ac:dyDescent="0.25">
      <c r="A69" s="15">
        <f>A68</f>
        <v>5</v>
      </c>
      <c r="B69" s="2"/>
      <c r="C69" s="30" t="str">
        <f ca="1">VLOOKUP(A69,Daten1!$A$3:$BN$23,52,FALSE)</f>
        <v>- (x³-1x²)</v>
      </c>
      <c r="D69" s="30"/>
      <c r="E69" s="2"/>
      <c r="F69" s="2"/>
      <c r="G69" s="2"/>
      <c r="H69" s="2"/>
      <c r="I69" s="2"/>
      <c r="J69" s="2"/>
      <c r="K69" s="15">
        <f>K68</f>
        <v>6</v>
      </c>
      <c r="L69" s="2"/>
      <c r="M69" s="30" t="str">
        <f ca="1">VLOOKUP(K69,Daten1!$A$3:$BN$23,52,FALSE)</f>
        <v>- (x³-4x²)</v>
      </c>
      <c r="N69" s="30"/>
      <c r="O69" s="2"/>
      <c r="P69" s="2"/>
      <c r="Q69" s="2"/>
    </row>
    <row r="70" spans="1:17" ht="13.8" x14ac:dyDescent="0.25">
      <c r="A70" s="15">
        <f t="shared" ref="A70:A73" si="4">A69</f>
        <v>5</v>
      </c>
      <c r="B70" s="2"/>
      <c r="C70" s="2"/>
      <c r="D70" s="2" t="str">
        <f ca="1">VLOOKUP(A69,Daten1!$A$3:$BN$23,62,FALSE)</f>
        <v>-4x +4</v>
      </c>
      <c r="E70" s="2"/>
      <c r="F70" s="2"/>
      <c r="G70" s="2"/>
      <c r="H70" s="2"/>
      <c r="I70" s="2"/>
      <c r="J70" s="2"/>
      <c r="K70" s="15">
        <f t="shared" ref="K70:K73" si="5">K69</f>
        <v>6</v>
      </c>
      <c r="L70" s="2"/>
      <c r="M70" s="2"/>
      <c r="N70" s="2" t="str">
        <f ca="1">VLOOKUP(K69,Daten1!$A$3:$BN$23,62,FALSE)</f>
        <v>1x²-16x</v>
      </c>
      <c r="O70" s="2"/>
      <c r="P70" s="2"/>
      <c r="Q70" s="2"/>
    </row>
    <row r="71" spans="1:17" ht="13.8" x14ac:dyDescent="0.25">
      <c r="A71" s="15">
        <f t="shared" si="4"/>
        <v>5</v>
      </c>
      <c r="B71" s="2"/>
      <c r="C71" s="2"/>
      <c r="D71" s="30" t="str">
        <f ca="1">VLOOKUP(A70,Daten1!$A$3:$BN$23,63,FALSE)</f>
        <v>- (-4x +4)</v>
      </c>
      <c r="E71" s="30"/>
      <c r="F71" s="2"/>
      <c r="G71" s="2"/>
      <c r="H71" s="2"/>
      <c r="I71" s="2"/>
      <c r="J71" s="2"/>
      <c r="K71" s="15">
        <f t="shared" si="5"/>
        <v>6</v>
      </c>
      <c r="L71" s="2"/>
      <c r="M71" s="2"/>
      <c r="N71" s="30" t="str">
        <f ca="1">VLOOKUP(K70,Daten1!$A$3:$BN$23,63,FALSE)</f>
        <v>- (1x²-4x)</v>
      </c>
      <c r="O71" s="30"/>
      <c r="P71" s="2"/>
      <c r="Q71" s="2"/>
    </row>
    <row r="72" spans="1:17" ht="13.8" x14ac:dyDescent="0.25">
      <c r="A72" s="15">
        <f t="shared" si="4"/>
        <v>5</v>
      </c>
      <c r="B72" s="2"/>
      <c r="C72" s="2"/>
      <c r="D72" s="2"/>
      <c r="E72" s="2" t="str">
        <f ca="1">VLOOKUP(A69,Daten1!$A$3:$BN$23,64,FALSE)</f>
        <v>0</v>
      </c>
      <c r="F72" s="2"/>
      <c r="G72" s="2"/>
      <c r="H72" s="2"/>
      <c r="I72" s="2"/>
      <c r="J72" s="2"/>
      <c r="K72" s="15">
        <f t="shared" si="5"/>
        <v>6</v>
      </c>
      <c r="L72" s="2"/>
      <c r="M72" s="2"/>
      <c r="N72" s="2"/>
      <c r="O72" s="2" t="str">
        <f ca="1">VLOOKUP(K69,Daten1!$A$3:$BN$23,64,FALSE)</f>
        <v>-12x +48</v>
      </c>
      <c r="P72" s="2"/>
      <c r="Q72" s="2"/>
    </row>
    <row r="73" spans="1:17" ht="13.8" x14ac:dyDescent="0.25">
      <c r="A73" s="15">
        <f t="shared" si="4"/>
        <v>5</v>
      </c>
      <c r="B73" s="2"/>
      <c r="C73" s="31"/>
      <c r="D73" s="2"/>
      <c r="E73" s="30" t="str">
        <f ca="1">VLOOKUP(A70,Daten1!$A$3:$BN$23,65,FALSE)</f>
        <v/>
      </c>
      <c r="F73" s="30"/>
      <c r="G73" s="2"/>
      <c r="H73" s="2"/>
      <c r="I73" s="2"/>
      <c r="J73" s="2"/>
      <c r="K73" s="15">
        <f t="shared" si="5"/>
        <v>6</v>
      </c>
      <c r="L73" s="2"/>
      <c r="M73" s="31"/>
      <c r="N73" s="2"/>
      <c r="O73" s="30" t="str">
        <f ca="1">VLOOKUP(K70,Daten1!$A$3:$BN$23,65,FALSE)</f>
        <v>- (-12x +48)</v>
      </c>
      <c r="P73" s="30"/>
      <c r="Q73" s="2"/>
    </row>
    <row r="74" spans="1:17" ht="13.8" x14ac:dyDescent="0.25">
      <c r="A74" s="15"/>
      <c r="B74" s="2"/>
      <c r="C74" s="2"/>
      <c r="D74" s="2"/>
      <c r="E74" s="2"/>
      <c r="F74" s="2" t="str">
        <f ca="1">VLOOKUP(A69,Daten1!$A$3:$BN$23,66,FALSE)</f>
        <v/>
      </c>
      <c r="G74" s="2"/>
      <c r="H74" s="2"/>
      <c r="I74" s="2"/>
      <c r="J74" s="2"/>
      <c r="K74" s="15"/>
      <c r="L74" s="2"/>
      <c r="M74" s="2"/>
      <c r="N74" s="2"/>
      <c r="O74" s="2"/>
      <c r="P74" s="2" t="str">
        <f ca="1">VLOOKUP(K69,Daten1!$A$3:$BN$23,66,FALSE)</f>
        <v>0</v>
      </c>
      <c r="Q74" s="2"/>
    </row>
    <row r="75" spans="1:17" ht="15" x14ac:dyDescent="0.25">
      <c r="A75" s="15"/>
      <c r="B75" s="2"/>
      <c r="C75" s="1"/>
      <c r="K75" s="15"/>
      <c r="L75" s="2"/>
      <c r="M75" s="1"/>
    </row>
    <row r="76" spans="1:17" ht="13.8" x14ac:dyDescent="0.25">
      <c r="A76" s="29">
        <f>A68+2</f>
        <v>7</v>
      </c>
      <c r="B76" s="2" t="str">
        <f>CHAR(A76+96)&amp;")"</f>
        <v>g)</v>
      </c>
      <c r="C76" s="2" t="str">
        <f ca="1">VLOOKUP(A76,Daten1!$A$3:$BN$23,50,FALSE)</f>
        <v>(x³ +2x² -5x -6) : (x+3) = x² -1x -2</v>
      </c>
      <c r="D76" s="2"/>
      <c r="E76" s="2"/>
      <c r="F76" s="2"/>
      <c r="G76" s="2"/>
      <c r="H76" s="2"/>
      <c r="I76" s="2"/>
      <c r="J76" s="2"/>
      <c r="K76" s="29">
        <f>K68+2</f>
        <v>8</v>
      </c>
      <c r="L76" s="2" t="str">
        <f>CHAR(K76+96)&amp;")"</f>
        <v>h)</v>
      </c>
      <c r="M76" s="2" t="str">
        <f ca="1">VLOOKUP(K76,Daten1!$A$3:$BN$23,50,FALSE)</f>
        <v>(x³ +8x² +19x +12) : (x+4) = x² +4x +3</v>
      </c>
      <c r="N76" s="2"/>
      <c r="O76" s="2"/>
      <c r="P76" s="2"/>
      <c r="Q76" s="2"/>
    </row>
    <row r="77" spans="1:17" ht="13.8" x14ac:dyDescent="0.25">
      <c r="A77" s="15">
        <f>A76</f>
        <v>7</v>
      </c>
      <c r="B77" s="2"/>
      <c r="C77" s="30" t="str">
        <f ca="1">VLOOKUP(A77,Daten1!$A$3:$BN$23,52,FALSE)</f>
        <v>- (x³ +3x²)</v>
      </c>
      <c r="D77" s="30"/>
      <c r="E77" s="2"/>
      <c r="F77" s="2"/>
      <c r="G77" s="2"/>
      <c r="H77" s="2"/>
      <c r="I77" s="2"/>
      <c r="J77" s="2"/>
      <c r="K77" s="15">
        <f>K76</f>
        <v>8</v>
      </c>
      <c r="L77" s="2"/>
      <c r="M77" s="30" t="str">
        <f ca="1">VLOOKUP(K77,Daten1!$A$3:$BN$23,52,FALSE)</f>
        <v>- (x³ +4x²)</v>
      </c>
      <c r="N77" s="30"/>
      <c r="O77" s="2"/>
      <c r="P77" s="2"/>
      <c r="Q77" s="2"/>
    </row>
    <row r="78" spans="1:17" ht="13.8" x14ac:dyDescent="0.25">
      <c r="A78" s="15">
        <f t="shared" ref="A78:A81" si="6">A77</f>
        <v>7</v>
      </c>
      <c r="B78" s="2"/>
      <c r="C78" s="2"/>
      <c r="D78" s="2" t="str">
        <f ca="1">VLOOKUP(A77,Daten1!$A$3:$BN$23,62,FALSE)</f>
        <v>-1x²-5x</v>
      </c>
      <c r="E78" s="2"/>
      <c r="F78" s="2"/>
      <c r="G78" s="2"/>
      <c r="H78" s="2"/>
      <c r="I78" s="2"/>
      <c r="J78" s="2"/>
      <c r="K78" s="15">
        <f t="shared" ref="K78:K81" si="7">K77</f>
        <v>8</v>
      </c>
      <c r="L78" s="2"/>
      <c r="M78" s="2"/>
      <c r="N78" s="2" t="str">
        <f ca="1">VLOOKUP(K77,Daten1!$A$3:$BN$23,62,FALSE)</f>
        <v>4x²+19x</v>
      </c>
      <c r="O78" s="2"/>
      <c r="P78" s="2"/>
      <c r="Q78" s="2"/>
    </row>
    <row r="79" spans="1:17" ht="13.8" x14ac:dyDescent="0.25">
      <c r="A79" s="15">
        <f t="shared" si="6"/>
        <v>7</v>
      </c>
      <c r="B79" s="2"/>
      <c r="C79" s="2"/>
      <c r="D79" s="30" t="str">
        <f ca="1">VLOOKUP(A78,Daten1!$A$3:$BN$23,63,FALSE)</f>
        <v>- (-1x²-3x)</v>
      </c>
      <c r="E79" s="30"/>
      <c r="F79" s="2"/>
      <c r="G79" s="2"/>
      <c r="H79" s="2"/>
      <c r="I79" s="2"/>
      <c r="J79" s="2"/>
      <c r="K79" s="15">
        <f t="shared" si="7"/>
        <v>8</v>
      </c>
      <c r="L79" s="2"/>
      <c r="M79" s="2"/>
      <c r="N79" s="30" t="str">
        <f ca="1">VLOOKUP(K78,Daten1!$A$3:$BN$23,63,FALSE)</f>
        <v>- (4x² +16x)</v>
      </c>
      <c r="O79" s="30"/>
      <c r="P79" s="2"/>
      <c r="Q79" s="2"/>
    </row>
    <row r="80" spans="1:17" ht="13.8" x14ac:dyDescent="0.25">
      <c r="A80" s="15">
        <f t="shared" si="6"/>
        <v>7</v>
      </c>
      <c r="B80" s="2"/>
      <c r="C80" s="2"/>
      <c r="D80" s="2"/>
      <c r="E80" s="2" t="str">
        <f ca="1">VLOOKUP(A77,Daten1!$A$3:$BN$23,64,FALSE)</f>
        <v>-2x -6</v>
      </c>
      <c r="F80" s="2"/>
      <c r="G80" s="2"/>
      <c r="H80" s="2"/>
      <c r="I80" s="2"/>
      <c r="J80" s="2"/>
      <c r="K80" s="15">
        <f t="shared" si="7"/>
        <v>8</v>
      </c>
      <c r="L80" s="2"/>
      <c r="M80" s="2"/>
      <c r="N80" s="2"/>
      <c r="O80" s="2" t="str">
        <f ca="1">VLOOKUP(K77,Daten1!$A$3:$BN$23,64,FALSE)</f>
        <v>3x +12</v>
      </c>
      <c r="P80" s="2"/>
      <c r="Q80" s="2"/>
    </row>
    <row r="81" spans="1:17" ht="13.8" x14ac:dyDescent="0.25">
      <c r="A81" s="15">
        <f t="shared" si="6"/>
        <v>7</v>
      </c>
      <c r="B81" s="2"/>
      <c r="C81" s="31"/>
      <c r="D81" s="2"/>
      <c r="E81" s="30" t="str">
        <f ca="1">VLOOKUP(A78,Daten1!$A$3:$BN$23,65,FALSE)</f>
        <v>- (-2x -6)</v>
      </c>
      <c r="F81" s="30"/>
      <c r="G81" s="2"/>
      <c r="H81" s="2"/>
      <c r="I81" s="2"/>
      <c r="J81" s="2"/>
      <c r="K81" s="15">
        <f t="shared" si="7"/>
        <v>8</v>
      </c>
      <c r="L81" s="2"/>
      <c r="M81" s="31"/>
      <c r="N81" s="2"/>
      <c r="O81" s="30" t="str">
        <f ca="1">VLOOKUP(K78,Daten1!$A$3:$BN$23,65,FALSE)</f>
        <v>- (3x +12)</v>
      </c>
      <c r="P81" s="30"/>
      <c r="Q81" s="2"/>
    </row>
    <row r="82" spans="1:17" ht="13.8" x14ac:dyDescent="0.25">
      <c r="A82" s="15"/>
      <c r="B82" s="2"/>
      <c r="C82" s="2"/>
      <c r="D82" s="2"/>
      <c r="E82" s="2"/>
      <c r="F82" s="2" t="str">
        <f ca="1">VLOOKUP(A77,Daten1!$A$3:$BN$23,66,FALSE)</f>
        <v>0</v>
      </c>
      <c r="G82" s="2"/>
      <c r="H82" s="2"/>
      <c r="I82" s="2"/>
      <c r="J82" s="2"/>
      <c r="K82" s="15"/>
      <c r="L82" s="2"/>
      <c r="M82" s="2"/>
      <c r="N82" s="2"/>
      <c r="O82" s="2"/>
      <c r="P82" s="2" t="str">
        <f ca="1">VLOOKUP(K77,Daten1!$A$3:$BN$23,66,FALSE)</f>
        <v>0</v>
      </c>
      <c r="Q82" s="2"/>
    </row>
    <row r="83" spans="1:17" ht="13.8" x14ac:dyDescent="0.25">
      <c r="A83" s="15"/>
      <c r="B83" s="2"/>
      <c r="C83" s="2"/>
      <c r="D83" s="2"/>
      <c r="E83" s="2"/>
      <c r="F83" s="2"/>
      <c r="G83" s="2"/>
      <c r="H83" s="2"/>
      <c r="I83" s="2"/>
      <c r="J83" s="2"/>
      <c r="K83" s="15"/>
      <c r="L83" s="2"/>
      <c r="M83" s="2"/>
      <c r="N83" s="2"/>
      <c r="O83" s="2"/>
      <c r="P83" s="2"/>
      <c r="Q83" s="2"/>
    </row>
    <row r="84" spans="1:17" ht="13.8" x14ac:dyDescent="0.25">
      <c r="A84" s="29">
        <f>A76+2</f>
        <v>9</v>
      </c>
      <c r="B84" s="2" t="str">
        <f>CHAR(A84+96)&amp;")"</f>
        <v>i)</v>
      </c>
      <c r="C84" s="2" t="str">
        <f ca="1">VLOOKUP(A84,Daten1!$A$3:$BN$23,50,FALSE)</f>
        <v>(x³ -5x² +2x +8) : (x-4) = x² -1x -2</v>
      </c>
      <c r="D84" s="2"/>
      <c r="E84" s="2"/>
      <c r="F84" s="2"/>
      <c r="G84" s="2"/>
      <c r="H84" s="2"/>
      <c r="I84" s="2"/>
      <c r="J84" s="2"/>
      <c r="K84" s="29">
        <f>K76+2</f>
        <v>10</v>
      </c>
      <c r="L84" s="2" t="str">
        <f>CHAR(K84+96)&amp;")"</f>
        <v>j)</v>
      </c>
      <c r="M84" s="2" t="str">
        <f ca="1">VLOOKUP(K84,Daten1!$A$3:$BN$23,50,FALSE)</f>
        <v>(x³ +3x² -9x -27) : (x+3) = x²  -9</v>
      </c>
      <c r="N84" s="2"/>
      <c r="O84" s="2"/>
      <c r="P84" s="2"/>
      <c r="Q84" s="2"/>
    </row>
    <row r="85" spans="1:17" ht="13.8" x14ac:dyDescent="0.25">
      <c r="A85" s="15">
        <f>A84</f>
        <v>9</v>
      </c>
      <c r="B85" s="2"/>
      <c r="C85" s="30" t="str">
        <f ca="1">VLOOKUP(A85,Daten1!$A$3:$BN$23,52,FALSE)</f>
        <v>- (x³-4x²)</v>
      </c>
      <c r="D85" s="30"/>
      <c r="E85" s="2"/>
      <c r="F85" s="2"/>
      <c r="G85" s="2"/>
      <c r="H85" s="2"/>
      <c r="I85" s="2"/>
      <c r="J85" s="2"/>
      <c r="K85" s="15">
        <f>K84</f>
        <v>10</v>
      </c>
      <c r="L85" s="2"/>
      <c r="M85" s="30" t="str">
        <f ca="1">VLOOKUP(K85,Daten1!$A$3:$BN$23,52,FALSE)</f>
        <v>- (x³ +3x²)</v>
      </c>
      <c r="N85" s="30"/>
      <c r="O85" s="2"/>
      <c r="P85" s="2"/>
      <c r="Q85" s="2"/>
    </row>
    <row r="86" spans="1:17" ht="13.8" x14ac:dyDescent="0.25">
      <c r="A86" s="15">
        <f t="shared" ref="A86:A89" si="8">A85</f>
        <v>9</v>
      </c>
      <c r="B86" s="2"/>
      <c r="C86" s="2"/>
      <c r="D86" s="2" t="str">
        <f ca="1">VLOOKUP(A85,Daten1!$A$3:$BN$23,62,FALSE)</f>
        <v>-1x²+2x</v>
      </c>
      <c r="E86" s="2"/>
      <c r="F86" s="2"/>
      <c r="G86" s="2"/>
      <c r="H86" s="2"/>
      <c r="I86" s="2"/>
      <c r="J86" s="2"/>
      <c r="K86" s="15">
        <f t="shared" ref="K86:K89" si="9">K85</f>
        <v>10</v>
      </c>
      <c r="L86" s="2"/>
      <c r="M86" s="2"/>
      <c r="N86" s="2" t="str">
        <f ca="1">VLOOKUP(K85,Daten1!$A$3:$BN$23,62,FALSE)</f>
        <v>-9x -27</v>
      </c>
      <c r="O86" s="2"/>
      <c r="P86" s="2"/>
      <c r="Q86" s="2"/>
    </row>
    <row r="87" spans="1:17" ht="13.8" x14ac:dyDescent="0.25">
      <c r="A87" s="15">
        <f t="shared" si="8"/>
        <v>9</v>
      </c>
      <c r="B87" s="2"/>
      <c r="C87" s="2"/>
      <c r="D87" s="30" t="str">
        <f ca="1">VLOOKUP(A86,Daten1!$A$3:$BN$23,63,FALSE)</f>
        <v>- (-1x² +4x)</v>
      </c>
      <c r="E87" s="30"/>
      <c r="F87" s="2"/>
      <c r="G87" s="2"/>
      <c r="H87" s="2"/>
      <c r="I87" s="2"/>
      <c r="J87" s="2"/>
      <c r="K87" s="15">
        <f t="shared" si="9"/>
        <v>10</v>
      </c>
      <c r="L87" s="2"/>
      <c r="M87" s="2"/>
      <c r="N87" s="30" t="str">
        <f ca="1">VLOOKUP(K86,Daten1!$A$3:$BN$23,63,FALSE)</f>
        <v>- (-9x -27)</v>
      </c>
      <c r="O87" s="30"/>
      <c r="P87" s="2"/>
      <c r="Q87" s="2"/>
    </row>
    <row r="88" spans="1:17" ht="13.8" x14ac:dyDescent="0.25">
      <c r="A88" s="15">
        <f t="shared" si="8"/>
        <v>9</v>
      </c>
      <c r="B88" s="2"/>
      <c r="C88" s="2"/>
      <c r="D88" s="2"/>
      <c r="E88" s="2" t="str">
        <f ca="1">VLOOKUP(A85,Daten1!$A$3:$BN$23,64,FALSE)</f>
        <v>-2x +8</v>
      </c>
      <c r="F88" s="2"/>
      <c r="G88" s="2"/>
      <c r="H88" s="2"/>
      <c r="I88" s="2"/>
      <c r="J88" s="2"/>
      <c r="K88" s="15">
        <f t="shared" si="9"/>
        <v>10</v>
      </c>
      <c r="L88" s="2"/>
      <c r="M88" s="2"/>
      <c r="N88" s="2"/>
      <c r="O88" s="2" t="str">
        <f ca="1">VLOOKUP(K85,Daten1!$A$3:$BN$23,64,FALSE)</f>
        <v>0</v>
      </c>
      <c r="P88" s="2"/>
      <c r="Q88" s="2"/>
    </row>
    <row r="89" spans="1:17" ht="13.8" x14ac:dyDescent="0.25">
      <c r="A89" s="15">
        <f t="shared" si="8"/>
        <v>9</v>
      </c>
      <c r="B89" s="2"/>
      <c r="C89" s="31"/>
      <c r="D89" s="2"/>
      <c r="E89" s="30" t="str">
        <f ca="1">VLOOKUP(A86,Daten1!$A$3:$BN$23,65,FALSE)</f>
        <v>- (-2x +8)</v>
      </c>
      <c r="F89" s="30"/>
      <c r="G89" s="2"/>
      <c r="H89" s="2"/>
      <c r="I89" s="2"/>
      <c r="J89" s="2"/>
      <c r="K89" s="15">
        <f t="shared" si="9"/>
        <v>10</v>
      </c>
      <c r="L89" s="2"/>
      <c r="M89" s="31"/>
      <c r="N89" s="2"/>
      <c r="O89" s="30" t="str">
        <f ca="1">VLOOKUP(K86,Daten1!$A$3:$BN$23,65,FALSE)</f>
        <v/>
      </c>
      <c r="P89" s="30"/>
      <c r="Q89" s="2"/>
    </row>
    <row r="90" spans="1:17" ht="13.8" x14ac:dyDescent="0.25">
      <c r="A90" s="15"/>
      <c r="B90" s="2"/>
      <c r="C90" s="2"/>
      <c r="D90" s="2"/>
      <c r="E90" s="2"/>
      <c r="F90" s="2" t="str">
        <f ca="1">VLOOKUP(A85,Daten1!$A$3:$BN$23,66,FALSE)</f>
        <v>0</v>
      </c>
      <c r="G90" s="2"/>
      <c r="H90" s="2"/>
      <c r="I90" s="2"/>
      <c r="J90" s="2"/>
      <c r="K90" s="15"/>
      <c r="L90" s="2"/>
      <c r="M90" s="2"/>
      <c r="N90" s="2"/>
      <c r="O90" s="2"/>
      <c r="P90" s="2" t="str">
        <f ca="1">VLOOKUP(K85,Daten1!$A$3:$BN$23,66,FALSE)</f>
        <v/>
      </c>
      <c r="Q90" s="2"/>
    </row>
    <row r="91" spans="1:17" ht="13.8" x14ac:dyDescent="0.25">
      <c r="A91" s="15"/>
      <c r="B91" s="2"/>
      <c r="C91" s="2"/>
      <c r="D91" s="2"/>
      <c r="E91" s="2"/>
      <c r="F91" s="2"/>
      <c r="G91" s="2"/>
      <c r="H91" s="2"/>
      <c r="I91" s="2"/>
      <c r="J91" s="2"/>
      <c r="K91" s="15"/>
      <c r="L91" s="2"/>
      <c r="M91" s="2"/>
      <c r="N91" s="2"/>
      <c r="O91" s="2"/>
      <c r="P91" s="2"/>
      <c r="Q91" s="2"/>
    </row>
    <row r="92" spans="1:17" ht="13.8" x14ac:dyDescent="0.25">
      <c r="A92" s="29">
        <f>A84+2</f>
        <v>11</v>
      </c>
      <c r="B92" s="2" t="str">
        <f>CHAR(A92+96)&amp;")"</f>
        <v>k)</v>
      </c>
      <c r="C92" s="2" t="str">
        <f ca="1">VLOOKUP(A92,Daten1!$A$3:$BN$23,50,FALSE)</f>
        <v>(x³ -4x² -9x +36) : (x-4) = x²  -9</v>
      </c>
      <c r="D92" s="2"/>
      <c r="E92" s="2"/>
      <c r="F92" s="2"/>
      <c r="G92" s="2"/>
      <c r="H92" s="2"/>
      <c r="I92" s="2"/>
      <c r="J92" s="2"/>
      <c r="K92" s="29">
        <f>K84+2</f>
        <v>12</v>
      </c>
      <c r="L92" s="2" t="str">
        <f>CHAR(K92+96)&amp;")"</f>
        <v>l)</v>
      </c>
      <c r="M92" s="2" t="str">
        <f ca="1">VLOOKUP(K92,Daten1!$A$3:$BN$23,50,FALSE)</f>
        <v>(x³ +8x² +21x +18) : (x+3) = x² +5x +6</v>
      </c>
      <c r="N92" s="2"/>
      <c r="O92" s="2"/>
      <c r="P92" s="2"/>
      <c r="Q92" s="2"/>
    </row>
    <row r="93" spans="1:17" ht="13.8" x14ac:dyDescent="0.25">
      <c r="A93" s="15">
        <f>A92</f>
        <v>11</v>
      </c>
      <c r="B93" s="2"/>
      <c r="C93" s="30" t="str">
        <f ca="1">VLOOKUP(A93,Daten1!$A$3:$BN$23,52,FALSE)</f>
        <v>- (x³-4x²)</v>
      </c>
      <c r="D93" s="30"/>
      <c r="E93" s="2"/>
      <c r="F93" s="2"/>
      <c r="G93" s="2"/>
      <c r="H93" s="2"/>
      <c r="I93" s="2"/>
      <c r="J93" s="2"/>
      <c r="K93" s="15">
        <f>K92</f>
        <v>12</v>
      </c>
      <c r="L93" s="2"/>
      <c r="M93" s="30" t="str">
        <f ca="1">VLOOKUP(K93,Daten1!$A$3:$BN$23,52,FALSE)</f>
        <v>- (x³ +3x²)</v>
      </c>
      <c r="N93" s="30"/>
      <c r="O93" s="2"/>
      <c r="P93" s="2"/>
      <c r="Q93" s="2"/>
    </row>
    <row r="94" spans="1:17" ht="13.8" x14ac:dyDescent="0.25">
      <c r="A94" s="15">
        <f t="shared" ref="A94:A97" si="10">A93</f>
        <v>11</v>
      </c>
      <c r="B94" s="2"/>
      <c r="C94" s="2"/>
      <c r="D94" s="2" t="str">
        <f ca="1">VLOOKUP(A93,Daten1!$A$3:$BN$23,62,FALSE)</f>
        <v>-9x +36</v>
      </c>
      <c r="E94" s="2"/>
      <c r="F94" s="2"/>
      <c r="G94" s="2"/>
      <c r="H94" s="2"/>
      <c r="I94" s="2"/>
      <c r="J94" s="2"/>
      <c r="K94" s="15">
        <f t="shared" ref="K94:K97" si="11">K93</f>
        <v>12</v>
      </c>
      <c r="L94" s="2"/>
      <c r="M94" s="2"/>
      <c r="N94" s="2" t="str">
        <f ca="1">VLOOKUP(K93,Daten1!$A$3:$BN$23,62,FALSE)</f>
        <v>5x²+21x</v>
      </c>
      <c r="O94" s="2"/>
      <c r="P94" s="2"/>
      <c r="Q94" s="2"/>
    </row>
    <row r="95" spans="1:17" ht="13.8" x14ac:dyDescent="0.25">
      <c r="A95" s="15">
        <f t="shared" si="10"/>
        <v>11</v>
      </c>
      <c r="B95" s="2"/>
      <c r="C95" s="2"/>
      <c r="D95" s="30" t="str">
        <f ca="1">VLOOKUP(A94,Daten1!$A$3:$BN$23,63,FALSE)</f>
        <v>- (-9x +36)</v>
      </c>
      <c r="E95" s="30"/>
      <c r="F95" s="2"/>
      <c r="G95" s="2"/>
      <c r="H95" s="2"/>
      <c r="I95" s="2"/>
      <c r="J95" s="2"/>
      <c r="K95" s="15">
        <f t="shared" si="11"/>
        <v>12</v>
      </c>
      <c r="L95" s="2"/>
      <c r="M95" s="2"/>
      <c r="N95" s="30" t="str">
        <f ca="1">VLOOKUP(K94,Daten1!$A$3:$BN$23,63,FALSE)</f>
        <v>- (5x² +15x)</v>
      </c>
      <c r="O95" s="30"/>
      <c r="P95" s="2"/>
      <c r="Q95" s="2"/>
    </row>
    <row r="96" spans="1:17" ht="13.8" x14ac:dyDescent="0.25">
      <c r="A96" s="15">
        <f t="shared" si="10"/>
        <v>11</v>
      </c>
      <c r="B96" s="2"/>
      <c r="C96" s="2"/>
      <c r="D96" s="2"/>
      <c r="E96" s="2" t="str">
        <f ca="1">VLOOKUP(A93,Daten1!$A$3:$BN$23,64,FALSE)</f>
        <v>0</v>
      </c>
      <c r="F96" s="2"/>
      <c r="G96" s="2"/>
      <c r="H96" s="2"/>
      <c r="I96" s="2"/>
      <c r="J96" s="2"/>
      <c r="K96" s="15">
        <f t="shared" si="11"/>
        <v>12</v>
      </c>
      <c r="L96" s="2"/>
      <c r="M96" s="2"/>
      <c r="N96" s="2"/>
      <c r="O96" s="2" t="str">
        <f ca="1">VLOOKUP(K93,Daten1!$A$3:$BN$23,64,FALSE)</f>
        <v>6x +18</v>
      </c>
      <c r="P96" s="2"/>
      <c r="Q96" s="2"/>
    </row>
    <row r="97" spans="1:17" ht="13.8" x14ac:dyDescent="0.25">
      <c r="A97" s="15">
        <f t="shared" si="10"/>
        <v>11</v>
      </c>
      <c r="B97" s="2"/>
      <c r="C97" s="31"/>
      <c r="D97" s="2"/>
      <c r="E97" s="30" t="str">
        <f ca="1">VLOOKUP(A94,Daten1!$A$3:$BN$23,65,FALSE)</f>
        <v/>
      </c>
      <c r="F97" s="30"/>
      <c r="G97" s="2"/>
      <c r="H97" s="2"/>
      <c r="I97" s="2"/>
      <c r="J97" s="2"/>
      <c r="K97" s="15">
        <f t="shared" si="11"/>
        <v>12</v>
      </c>
      <c r="L97" s="2"/>
      <c r="M97" s="31"/>
      <c r="N97" s="2"/>
      <c r="O97" s="30" t="str">
        <f ca="1">VLOOKUP(K94,Daten1!$A$3:$BN$23,65,FALSE)</f>
        <v>- (6x +18)</v>
      </c>
      <c r="P97" s="30"/>
      <c r="Q97" s="2"/>
    </row>
    <row r="98" spans="1:17" ht="13.8" x14ac:dyDescent="0.25">
      <c r="A98" s="15"/>
      <c r="B98" s="2"/>
      <c r="C98" s="2"/>
      <c r="D98" s="2"/>
      <c r="E98" s="2"/>
      <c r="F98" s="2" t="str">
        <f ca="1">VLOOKUP(A93,Daten1!$A$3:$BN$23,66,FALSE)</f>
        <v/>
      </c>
      <c r="G98" s="2"/>
      <c r="H98" s="2"/>
      <c r="I98" s="2"/>
      <c r="J98" s="2"/>
      <c r="K98" s="15"/>
      <c r="L98" s="2"/>
      <c r="M98" s="2"/>
      <c r="N98" s="2"/>
      <c r="O98" s="2"/>
      <c r="P98" s="2" t="str">
        <f ca="1">VLOOKUP(K93,Daten1!$A$3:$BN$23,66,FALSE)</f>
        <v>0</v>
      </c>
      <c r="Q98" s="2"/>
    </row>
    <row r="99" spans="1:17" ht="13.8" x14ac:dyDescent="0.25">
      <c r="A99" s="15"/>
      <c r="B99" s="2"/>
      <c r="C99" s="2"/>
      <c r="D99" s="2"/>
      <c r="E99" s="2"/>
      <c r="F99" s="2"/>
      <c r="G99" s="2"/>
      <c r="H99" s="2"/>
      <c r="I99" s="2"/>
      <c r="J99" s="2"/>
      <c r="K99" s="15"/>
      <c r="L99" s="2"/>
      <c r="M99" s="2"/>
      <c r="N99" s="2"/>
      <c r="O99" s="2"/>
      <c r="P99" s="2"/>
      <c r="Q99" s="2"/>
    </row>
    <row r="100" spans="1:17" ht="13.8" x14ac:dyDescent="0.25">
      <c r="A100" s="15"/>
      <c r="B100" s="2"/>
      <c r="C100" s="2"/>
      <c r="D100" s="2"/>
      <c r="E100" s="2"/>
      <c r="F100" s="2"/>
      <c r="G100" s="2"/>
      <c r="H100" s="2"/>
      <c r="I100" s="2"/>
      <c r="J100" s="2"/>
      <c r="K100" s="15"/>
      <c r="L100" s="2"/>
      <c r="M100" s="2"/>
      <c r="N100" s="2"/>
      <c r="O100" s="2"/>
      <c r="P100" s="2"/>
      <c r="Q100" s="2"/>
    </row>
    <row r="101" spans="1:17" ht="15" x14ac:dyDescent="0.25">
      <c r="A101" s="15"/>
      <c r="B101" s="2"/>
      <c r="C101" s="1"/>
      <c r="K101" s="15"/>
      <c r="L101" s="2"/>
      <c r="M101" s="1"/>
    </row>
    <row r="102" spans="1:17" ht="15" x14ac:dyDescent="0.25">
      <c r="A102" s="15"/>
      <c r="B102" s="2"/>
      <c r="C102" s="1"/>
      <c r="K102" s="15"/>
      <c r="L102" s="2"/>
      <c r="M102" s="1"/>
    </row>
    <row r="103" spans="1:17" ht="15" x14ac:dyDescent="0.25">
      <c r="A103" s="15"/>
      <c r="B103" s="2"/>
      <c r="C103" s="1"/>
      <c r="K103" s="15"/>
      <c r="L103" s="2"/>
      <c r="M103" s="1"/>
    </row>
    <row r="104" spans="1:17" ht="15" x14ac:dyDescent="0.25">
      <c r="A104" s="15"/>
      <c r="B104" s="2"/>
      <c r="C104" s="18"/>
      <c r="D104" s="2"/>
      <c r="K104" s="15"/>
      <c r="L104" s="2"/>
      <c r="M104" s="18"/>
      <c r="N104" s="2"/>
    </row>
    <row r="105" spans="1:17" ht="15" x14ac:dyDescent="0.25">
      <c r="A105" s="15"/>
      <c r="B105" s="2"/>
      <c r="C105" s="1"/>
      <c r="D105" s="2"/>
      <c r="K105" s="15"/>
      <c r="L105" s="2"/>
      <c r="M105" s="1"/>
      <c r="N105" s="2"/>
    </row>
    <row r="106" spans="1:17" ht="15" x14ac:dyDescent="0.25">
      <c r="A106" s="15"/>
      <c r="B106" s="2"/>
      <c r="C106" s="1"/>
      <c r="K106" s="15"/>
      <c r="L106" s="2"/>
      <c r="M106" s="1"/>
      <c r="N106" s="2"/>
    </row>
    <row r="107" spans="1:17" ht="15.6" x14ac:dyDescent="0.3">
      <c r="A107" s="15"/>
      <c r="B107" s="2"/>
      <c r="C107" s="3"/>
      <c r="K107" s="15"/>
      <c r="L107" s="2"/>
      <c r="M107" s="3"/>
      <c r="N107" s="2"/>
    </row>
    <row r="108" spans="1:17" ht="15" x14ac:dyDescent="0.25">
      <c r="A108" s="15"/>
      <c r="B108" s="2"/>
      <c r="C108" s="1"/>
      <c r="K108" s="15"/>
      <c r="L108" s="2"/>
      <c r="M108" s="1"/>
      <c r="N108" s="2"/>
    </row>
    <row r="109" spans="1:17" ht="15" x14ac:dyDescent="0.25">
      <c r="A109" s="15"/>
      <c r="B109" s="2"/>
      <c r="C109" s="1"/>
      <c r="K109" s="15"/>
      <c r="L109" s="2"/>
      <c r="M109" s="1"/>
      <c r="N109" s="2"/>
    </row>
    <row r="110" spans="1:17" ht="15" x14ac:dyDescent="0.25">
      <c r="A110" s="15"/>
      <c r="B110" s="2"/>
      <c r="C110" s="1"/>
      <c r="K110" s="15"/>
      <c r="L110" s="2"/>
      <c r="M110" s="1"/>
      <c r="N110" s="2"/>
    </row>
    <row r="111" spans="1:17" ht="15" x14ac:dyDescent="0.25">
      <c r="A111" s="15"/>
      <c r="B111" s="2"/>
      <c r="C111" s="18"/>
      <c r="D111" s="2"/>
      <c r="K111" s="15"/>
      <c r="L111" s="2"/>
      <c r="M111" s="18"/>
      <c r="N111" s="2"/>
    </row>
    <row r="112" spans="1:17" ht="15" x14ac:dyDescent="0.25">
      <c r="A112" s="15"/>
      <c r="B112" s="2"/>
      <c r="C112" s="1"/>
      <c r="D112" s="2"/>
      <c r="K112" s="15"/>
      <c r="L112" s="2"/>
      <c r="M112" s="1"/>
      <c r="N112" s="2"/>
    </row>
    <row r="114" spans="1:13" ht="13.8" x14ac:dyDescent="0.25">
      <c r="B114" s="2"/>
      <c r="C114" s="2"/>
      <c r="G114" s="16"/>
      <c r="K114" s="15"/>
      <c r="L114" s="2"/>
      <c r="M114" s="2"/>
    </row>
    <row r="115" spans="1:13" ht="15" x14ac:dyDescent="0.25">
      <c r="A115" s="15"/>
      <c r="B115" s="2"/>
      <c r="C115" s="1"/>
      <c r="K115" s="15"/>
      <c r="L115" s="2"/>
      <c r="M115" s="1"/>
    </row>
    <row r="116" spans="1:13" ht="15.6" x14ac:dyDescent="0.3">
      <c r="A116" s="15"/>
      <c r="B116" s="2"/>
      <c r="C116" s="3"/>
      <c r="K116" s="15"/>
      <c r="L116" s="2"/>
      <c r="M116" s="3"/>
    </row>
    <row r="117" spans="1:13" ht="15" x14ac:dyDescent="0.25">
      <c r="A117" s="15"/>
      <c r="B117" s="2"/>
      <c r="C117" s="1"/>
      <c r="K117" s="15"/>
      <c r="L117" s="2"/>
      <c r="M117" s="1"/>
    </row>
    <row r="118" spans="1:13" ht="15" x14ac:dyDescent="0.25">
      <c r="A118" s="15"/>
      <c r="B118" s="2"/>
      <c r="C118" s="18"/>
      <c r="K118" s="15"/>
      <c r="L118" s="2"/>
      <c r="M118" s="18"/>
    </row>
    <row r="119" spans="1:13" ht="15" x14ac:dyDescent="0.25">
      <c r="A119" s="15"/>
      <c r="B119" s="2"/>
      <c r="C119" s="1"/>
      <c r="K119" s="15"/>
      <c r="L119" s="2"/>
      <c r="M119" s="2"/>
    </row>
    <row r="120" spans="1:13" ht="15" x14ac:dyDescent="0.25">
      <c r="A120" s="15"/>
      <c r="B120" s="2"/>
      <c r="C120" s="1"/>
      <c r="K120" s="15"/>
      <c r="L120" s="2"/>
      <c r="M120" s="1"/>
    </row>
    <row r="121" spans="1:13" ht="15.6" x14ac:dyDescent="0.3">
      <c r="A121" s="15"/>
      <c r="B121" s="2"/>
      <c r="C121" s="3"/>
      <c r="K121" s="15"/>
      <c r="L121" s="2"/>
      <c r="M121" s="3"/>
    </row>
    <row r="122" spans="1:13" ht="15" x14ac:dyDescent="0.25">
      <c r="A122" s="15"/>
      <c r="B122" s="2"/>
      <c r="C122" s="1"/>
      <c r="K122" s="15"/>
      <c r="L122" s="2"/>
      <c r="M122" s="1"/>
    </row>
    <row r="123" spans="1:13" ht="15" x14ac:dyDescent="0.25">
      <c r="A123" s="15"/>
      <c r="B123" s="2"/>
      <c r="C123" s="18"/>
      <c r="K123" s="15"/>
      <c r="L123" s="2"/>
      <c r="M123" s="18"/>
    </row>
    <row r="124" spans="1:13" ht="15" x14ac:dyDescent="0.25">
      <c r="A124" s="15"/>
      <c r="B124" s="2"/>
      <c r="C124" s="1"/>
      <c r="K124" s="15"/>
      <c r="L124" s="2"/>
      <c r="M124" s="1"/>
    </row>
    <row r="125" spans="1:13" ht="15" x14ac:dyDescent="0.25">
      <c r="A125" s="15"/>
      <c r="B125" s="2"/>
      <c r="C125" s="1"/>
      <c r="K125" s="15"/>
      <c r="L125" s="2"/>
      <c r="M125" s="1"/>
    </row>
    <row r="126" spans="1:13" ht="15.6" x14ac:dyDescent="0.3">
      <c r="A126" s="15"/>
      <c r="B126" s="2"/>
      <c r="C126" s="3"/>
      <c r="K126" s="15"/>
      <c r="L126" s="2"/>
      <c r="M126" s="3"/>
    </row>
    <row r="127" spans="1:13" ht="15" x14ac:dyDescent="0.25">
      <c r="A127" s="15"/>
      <c r="B127" s="2"/>
      <c r="C127" s="1"/>
      <c r="K127" s="15"/>
      <c r="L127" s="2"/>
      <c r="M127" s="1"/>
    </row>
    <row r="128" spans="1:13" ht="15" x14ac:dyDescent="0.25">
      <c r="A128" s="15"/>
      <c r="B128" s="2"/>
      <c r="C128" s="18"/>
      <c r="K128" s="15"/>
      <c r="L128" s="2"/>
      <c r="M128" s="18"/>
    </row>
    <row r="129" spans="1:14" ht="15" x14ac:dyDescent="0.25">
      <c r="A129" s="15"/>
      <c r="B129" s="2"/>
      <c r="C129" s="1"/>
      <c r="K129" s="15"/>
      <c r="L129" s="2"/>
      <c r="M129" s="1"/>
    </row>
    <row r="130" spans="1:14" ht="13.8" x14ac:dyDescent="0.25">
      <c r="A130" s="15"/>
      <c r="B130" s="2"/>
      <c r="C130" s="17"/>
      <c r="D130" s="2"/>
      <c r="K130" s="15"/>
      <c r="L130" s="2"/>
      <c r="M130" s="17"/>
      <c r="N130" s="2"/>
    </row>
  </sheetData>
  <mergeCells count="4">
    <mergeCell ref="U5:V5"/>
    <mergeCell ref="U6:V6"/>
    <mergeCell ref="A1:S1"/>
    <mergeCell ref="A50:S50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8"/>
  <sheetViews>
    <sheetView topLeftCell="BB1" zoomScaleNormal="100" workbookViewId="0">
      <selection activeCell="BJ4" sqref="BJ4"/>
    </sheetView>
  </sheetViews>
  <sheetFormatPr baseColWidth="10" defaultRowHeight="13.2" x14ac:dyDescent="0.25"/>
  <cols>
    <col min="5" max="5" width="2" bestFit="1" customWidth="1"/>
    <col min="6" max="6" width="2.109375" bestFit="1" customWidth="1"/>
    <col min="7" max="7" width="3" customWidth="1"/>
    <col min="8" max="8" width="6.33203125" bestFit="1" customWidth="1"/>
    <col min="9" max="10" width="11.44140625" customWidth="1"/>
    <col min="11" max="11" width="2" customWidth="1"/>
    <col min="12" max="12" width="2.109375" customWidth="1"/>
    <col min="13" max="13" width="3" customWidth="1"/>
    <col min="14" max="14" width="6.33203125" customWidth="1"/>
    <col min="15" max="15" width="11.44140625" customWidth="1"/>
    <col min="16" max="16" width="3" customWidth="1"/>
    <col min="17" max="17" width="2" customWidth="1"/>
    <col min="18" max="18" width="2.109375" customWidth="1"/>
    <col min="19" max="19" width="3" customWidth="1"/>
    <col min="20" max="20" width="11.44140625" customWidth="1"/>
    <col min="21" max="21" width="5.109375" customWidth="1"/>
    <col min="22" max="22" width="3.88671875" customWidth="1"/>
    <col min="23" max="23" width="4.88671875" customWidth="1"/>
    <col min="24" max="24" width="4.6640625" customWidth="1"/>
    <col min="25" max="25" width="2" bestFit="1" customWidth="1"/>
    <col min="26" max="28" width="6.6640625" customWidth="1"/>
    <col min="29" max="29" width="5.33203125" customWidth="1"/>
    <col min="30" max="30" width="4.5546875" bestFit="1" customWidth="1"/>
    <col min="31" max="31" width="6.109375" bestFit="1" customWidth="1"/>
    <col min="32" max="33" width="5.44140625" customWidth="1"/>
    <col min="34" max="34" width="13.33203125" bestFit="1" customWidth="1"/>
    <col min="35" max="35" width="13.33203125" customWidth="1"/>
    <col min="37" max="37" width="2.5546875" bestFit="1" customWidth="1"/>
    <col min="39" max="39" width="2.5546875" bestFit="1" customWidth="1"/>
    <col min="40" max="40" width="8.88671875" customWidth="1"/>
    <col min="41" max="41" width="2" bestFit="1" customWidth="1"/>
    <col min="44" max="44" width="6.88671875" customWidth="1"/>
    <col min="48" max="48" width="24.109375" customWidth="1"/>
    <col min="50" max="50" width="37" bestFit="1" customWidth="1"/>
    <col min="51" max="51" width="4.44140625" customWidth="1"/>
    <col min="261" max="261" width="2" bestFit="1" customWidth="1"/>
    <col min="262" max="262" width="2.109375" bestFit="1" customWidth="1"/>
    <col min="263" max="263" width="3" customWidth="1"/>
    <col min="264" max="264" width="6.33203125" bestFit="1" customWidth="1"/>
    <col min="265" max="266" width="11.44140625" customWidth="1"/>
    <col min="267" max="267" width="2" customWidth="1"/>
    <col min="268" max="268" width="2.109375" customWidth="1"/>
    <col min="269" max="269" width="3" customWidth="1"/>
    <col min="270" max="270" width="6.33203125" customWidth="1"/>
    <col min="271" max="271" width="11.44140625" customWidth="1"/>
    <col min="272" max="272" width="3" customWidth="1"/>
    <col min="273" max="273" width="2" customWidth="1"/>
    <col min="274" max="274" width="2.109375" customWidth="1"/>
    <col min="275" max="275" width="3" customWidth="1"/>
    <col min="276" max="276" width="11.44140625" customWidth="1"/>
    <col min="277" max="277" width="5.109375" customWidth="1"/>
    <col min="278" max="278" width="3.88671875" customWidth="1"/>
    <col min="279" max="279" width="4.88671875" customWidth="1"/>
    <col min="280" max="280" width="4.6640625" customWidth="1"/>
    <col min="281" max="281" width="2" bestFit="1" customWidth="1"/>
    <col min="282" max="284" width="6.6640625" customWidth="1"/>
    <col min="285" max="285" width="5.33203125" customWidth="1"/>
    <col min="286" max="286" width="4.5546875" bestFit="1" customWidth="1"/>
    <col min="287" max="287" width="6.109375" bestFit="1" customWidth="1"/>
    <col min="288" max="289" width="5.44140625" customWidth="1"/>
    <col min="290" max="290" width="13.33203125" bestFit="1" customWidth="1"/>
    <col min="291" max="291" width="13.33203125" customWidth="1"/>
    <col min="293" max="293" width="2.5546875" bestFit="1" customWidth="1"/>
    <col min="295" max="295" width="2.5546875" bestFit="1" customWidth="1"/>
    <col min="296" max="296" width="8.88671875" customWidth="1"/>
    <col min="297" max="297" width="2" bestFit="1" customWidth="1"/>
    <col min="300" max="300" width="6.88671875" customWidth="1"/>
    <col min="304" max="304" width="24.109375" customWidth="1"/>
    <col min="306" max="306" width="37" bestFit="1" customWidth="1"/>
    <col min="307" max="307" width="4.44140625" customWidth="1"/>
    <col min="517" max="517" width="2" bestFit="1" customWidth="1"/>
    <col min="518" max="518" width="2.109375" bestFit="1" customWidth="1"/>
    <col min="519" max="519" width="3" customWidth="1"/>
    <col min="520" max="520" width="6.33203125" bestFit="1" customWidth="1"/>
    <col min="521" max="522" width="11.44140625" customWidth="1"/>
    <col min="523" max="523" width="2" customWidth="1"/>
    <col min="524" max="524" width="2.109375" customWidth="1"/>
    <col min="525" max="525" width="3" customWidth="1"/>
    <col min="526" max="526" width="6.33203125" customWidth="1"/>
    <col min="527" max="527" width="11.44140625" customWidth="1"/>
    <col min="528" max="528" width="3" customWidth="1"/>
    <col min="529" max="529" width="2" customWidth="1"/>
    <col min="530" max="530" width="2.109375" customWidth="1"/>
    <col min="531" max="531" width="3" customWidth="1"/>
    <col min="532" max="532" width="11.44140625" customWidth="1"/>
    <col min="533" max="533" width="5.109375" customWidth="1"/>
    <col min="534" max="534" width="3.88671875" customWidth="1"/>
    <col min="535" max="535" width="4.88671875" customWidth="1"/>
    <col min="536" max="536" width="4.6640625" customWidth="1"/>
    <col min="537" max="537" width="2" bestFit="1" customWidth="1"/>
    <col min="538" max="540" width="6.6640625" customWidth="1"/>
    <col min="541" max="541" width="5.33203125" customWidth="1"/>
    <col min="542" max="542" width="4.5546875" bestFit="1" customWidth="1"/>
    <col min="543" max="543" width="6.109375" bestFit="1" customWidth="1"/>
    <col min="544" max="545" width="5.44140625" customWidth="1"/>
    <col min="546" max="546" width="13.33203125" bestFit="1" customWidth="1"/>
    <col min="547" max="547" width="13.33203125" customWidth="1"/>
    <col min="549" max="549" width="2.5546875" bestFit="1" customWidth="1"/>
    <col min="551" max="551" width="2.5546875" bestFit="1" customWidth="1"/>
    <col min="552" max="552" width="8.88671875" customWidth="1"/>
    <col min="553" max="553" width="2" bestFit="1" customWidth="1"/>
    <col min="556" max="556" width="6.88671875" customWidth="1"/>
    <col min="560" max="560" width="24.109375" customWidth="1"/>
    <col min="562" max="562" width="37" bestFit="1" customWidth="1"/>
    <col min="563" max="563" width="4.44140625" customWidth="1"/>
    <col min="773" max="773" width="2" bestFit="1" customWidth="1"/>
    <col min="774" max="774" width="2.109375" bestFit="1" customWidth="1"/>
    <col min="775" max="775" width="3" customWidth="1"/>
    <col min="776" max="776" width="6.33203125" bestFit="1" customWidth="1"/>
    <col min="777" max="778" width="11.44140625" customWidth="1"/>
    <col min="779" max="779" width="2" customWidth="1"/>
    <col min="780" max="780" width="2.109375" customWidth="1"/>
    <col min="781" max="781" width="3" customWidth="1"/>
    <col min="782" max="782" width="6.33203125" customWidth="1"/>
    <col min="783" max="783" width="11.44140625" customWidth="1"/>
    <col min="784" max="784" width="3" customWidth="1"/>
    <col min="785" max="785" width="2" customWidth="1"/>
    <col min="786" max="786" width="2.109375" customWidth="1"/>
    <col min="787" max="787" width="3" customWidth="1"/>
    <col min="788" max="788" width="11.44140625" customWidth="1"/>
    <col min="789" max="789" width="5.109375" customWidth="1"/>
    <col min="790" max="790" width="3.88671875" customWidth="1"/>
    <col min="791" max="791" width="4.88671875" customWidth="1"/>
    <col min="792" max="792" width="4.6640625" customWidth="1"/>
    <col min="793" max="793" width="2" bestFit="1" customWidth="1"/>
    <col min="794" max="796" width="6.6640625" customWidth="1"/>
    <col min="797" max="797" width="5.33203125" customWidth="1"/>
    <col min="798" max="798" width="4.5546875" bestFit="1" customWidth="1"/>
    <col min="799" max="799" width="6.109375" bestFit="1" customWidth="1"/>
    <col min="800" max="801" width="5.44140625" customWidth="1"/>
    <col min="802" max="802" width="13.33203125" bestFit="1" customWidth="1"/>
    <col min="803" max="803" width="13.33203125" customWidth="1"/>
    <col min="805" max="805" width="2.5546875" bestFit="1" customWidth="1"/>
    <col min="807" max="807" width="2.5546875" bestFit="1" customWidth="1"/>
    <col min="808" max="808" width="8.88671875" customWidth="1"/>
    <col min="809" max="809" width="2" bestFit="1" customWidth="1"/>
    <col min="812" max="812" width="6.88671875" customWidth="1"/>
    <col min="816" max="816" width="24.109375" customWidth="1"/>
    <col min="818" max="818" width="37" bestFit="1" customWidth="1"/>
    <col min="819" max="819" width="4.44140625" customWidth="1"/>
    <col min="1029" max="1029" width="2" bestFit="1" customWidth="1"/>
    <col min="1030" max="1030" width="2.109375" bestFit="1" customWidth="1"/>
    <col min="1031" max="1031" width="3" customWidth="1"/>
    <col min="1032" max="1032" width="6.33203125" bestFit="1" customWidth="1"/>
    <col min="1033" max="1034" width="11.44140625" customWidth="1"/>
    <col min="1035" max="1035" width="2" customWidth="1"/>
    <col min="1036" max="1036" width="2.109375" customWidth="1"/>
    <col min="1037" max="1037" width="3" customWidth="1"/>
    <col min="1038" max="1038" width="6.33203125" customWidth="1"/>
    <col min="1039" max="1039" width="11.44140625" customWidth="1"/>
    <col min="1040" max="1040" width="3" customWidth="1"/>
    <col min="1041" max="1041" width="2" customWidth="1"/>
    <col min="1042" max="1042" width="2.109375" customWidth="1"/>
    <col min="1043" max="1043" width="3" customWidth="1"/>
    <col min="1044" max="1044" width="11.44140625" customWidth="1"/>
    <col min="1045" max="1045" width="5.109375" customWidth="1"/>
    <col min="1046" max="1046" width="3.88671875" customWidth="1"/>
    <col min="1047" max="1047" width="4.88671875" customWidth="1"/>
    <col min="1048" max="1048" width="4.6640625" customWidth="1"/>
    <col min="1049" max="1049" width="2" bestFit="1" customWidth="1"/>
    <col min="1050" max="1052" width="6.6640625" customWidth="1"/>
    <col min="1053" max="1053" width="5.33203125" customWidth="1"/>
    <col min="1054" max="1054" width="4.5546875" bestFit="1" customWidth="1"/>
    <col min="1055" max="1055" width="6.109375" bestFit="1" customWidth="1"/>
    <col min="1056" max="1057" width="5.44140625" customWidth="1"/>
    <col min="1058" max="1058" width="13.33203125" bestFit="1" customWidth="1"/>
    <col min="1059" max="1059" width="13.33203125" customWidth="1"/>
    <col min="1061" max="1061" width="2.5546875" bestFit="1" customWidth="1"/>
    <col min="1063" max="1063" width="2.5546875" bestFit="1" customWidth="1"/>
    <col min="1064" max="1064" width="8.88671875" customWidth="1"/>
    <col min="1065" max="1065" width="2" bestFit="1" customWidth="1"/>
    <col min="1068" max="1068" width="6.88671875" customWidth="1"/>
    <col min="1072" max="1072" width="24.109375" customWidth="1"/>
    <col min="1074" max="1074" width="37" bestFit="1" customWidth="1"/>
    <col min="1075" max="1075" width="4.44140625" customWidth="1"/>
    <col min="1285" max="1285" width="2" bestFit="1" customWidth="1"/>
    <col min="1286" max="1286" width="2.109375" bestFit="1" customWidth="1"/>
    <col min="1287" max="1287" width="3" customWidth="1"/>
    <col min="1288" max="1288" width="6.33203125" bestFit="1" customWidth="1"/>
    <col min="1289" max="1290" width="11.44140625" customWidth="1"/>
    <col min="1291" max="1291" width="2" customWidth="1"/>
    <col min="1292" max="1292" width="2.109375" customWidth="1"/>
    <col min="1293" max="1293" width="3" customWidth="1"/>
    <col min="1294" max="1294" width="6.33203125" customWidth="1"/>
    <col min="1295" max="1295" width="11.44140625" customWidth="1"/>
    <col min="1296" max="1296" width="3" customWidth="1"/>
    <col min="1297" max="1297" width="2" customWidth="1"/>
    <col min="1298" max="1298" width="2.109375" customWidth="1"/>
    <col min="1299" max="1299" width="3" customWidth="1"/>
    <col min="1300" max="1300" width="11.44140625" customWidth="1"/>
    <col min="1301" max="1301" width="5.109375" customWidth="1"/>
    <col min="1302" max="1302" width="3.88671875" customWidth="1"/>
    <col min="1303" max="1303" width="4.88671875" customWidth="1"/>
    <col min="1304" max="1304" width="4.6640625" customWidth="1"/>
    <col min="1305" max="1305" width="2" bestFit="1" customWidth="1"/>
    <col min="1306" max="1308" width="6.6640625" customWidth="1"/>
    <col min="1309" max="1309" width="5.33203125" customWidth="1"/>
    <col min="1310" max="1310" width="4.5546875" bestFit="1" customWidth="1"/>
    <col min="1311" max="1311" width="6.109375" bestFit="1" customWidth="1"/>
    <col min="1312" max="1313" width="5.44140625" customWidth="1"/>
    <col min="1314" max="1314" width="13.33203125" bestFit="1" customWidth="1"/>
    <col min="1315" max="1315" width="13.33203125" customWidth="1"/>
    <col min="1317" max="1317" width="2.5546875" bestFit="1" customWidth="1"/>
    <col min="1319" max="1319" width="2.5546875" bestFit="1" customWidth="1"/>
    <col min="1320" max="1320" width="8.88671875" customWidth="1"/>
    <col min="1321" max="1321" width="2" bestFit="1" customWidth="1"/>
    <col min="1324" max="1324" width="6.88671875" customWidth="1"/>
    <col min="1328" max="1328" width="24.109375" customWidth="1"/>
    <col min="1330" max="1330" width="37" bestFit="1" customWidth="1"/>
    <col min="1331" max="1331" width="4.44140625" customWidth="1"/>
    <col min="1541" max="1541" width="2" bestFit="1" customWidth="1"/>
    <col min="1542" max="1542" width="2.109375" bestFit="1" customWidth="1"/>
    <col min="1543" max="1543" width="3" customWidth="1"/>
    <col min="1544" max="1544" width="6.33203125" bestFit="1" customWidth="1"/>
    <col min="1545" max="1546" width="11.44140625" customWidth="1"/>
    <col min="1547" max="1547" width="2" customWidth="1"/>
    <col min="1548" max="1548" width="2.109375" customWidth="1"/>
    <col min="1549" max="1549" width="3" customWidth="1"/>
    <col min="1550" max="1550" width="6.33203125" customWidth="1"/>
    <col min="1551" max="1551" width="11.44140625" customWidth="1"/>
    <col min="1552" max="1552" width="3" customWidth="1"/>
    <col min="1553" max="1553" width="2" customWidth="1"/>
    <col min="1554" max="1554" width="2.109375" customWidth="1"/>
    <col min="1555" max="1555" width="3" customWidth="1"/>
    <col min="1556" max="1556" width="11.44140625" customWidth="1"/>
    <col min="1557" max="1557" width="5.109375" customWidth="1"/>
    <col min="1558" max="1558" width="3.88671875" customWidth="1"/>
    <col min="1559" max="1559" width="4.88671875" customWidth="1"/>
    <col min="1560" max="1560" width="4.6640625" customWidth="1"/>
    <col min="1561" max="1561" width="2" bestFit="1" customWidth="1"/>
    <col min="1562" max="1564" width="6.6640625" customWidth="1"/>
    <col min="1565" max="1565" width="5.33203125" customWidth="1"/>
    <col min="1566" max="1566" width="4.5546875" bestFit="1" customWidth="1"/>
    <col min="1567" max="1567" width="6.109375" bestFit="1" customWidth="1"/>
    <col min="1568" max="1569" width="5.44140625" customWidth="1"/>
    <col min="1570" max="1570" width="13.33203125" bestFit="1" customWidth="1"/>
    <col min="1571" max="1571" width="13.33203125" customWidth="1"/>
    <col min="1573" max="1573" width="2.5546875" bestFit="1" customWidth="1"/>
    <col min="1575" max="1575" width="2.5546875" bestFit="1" customWidth="1"/>
    <col min="1576" max="1576" width="8.88671875" customWidth="1"/>
    <col min="1577" max="1577" width="2" bestFit="1" customWidth="1"/>
    <col min="1580" max="1580" width="6.88671875" customWidth="1"/>
    <col min="1584" max="1584" width="24.109375" customWidth="1"/>
    <col min="1586" max="1586" width="37" bestFit="1" customWidth="1"/>
    <col min="1587" max="1587" width="4.44140625" customWidth="1"/>
    <col min="1797" max="1797" width="2" bestFit="1" customWidth="1"/>
    <col min="1798" max="1798" width="2.109375" bestFit="1" customWidth="1"/>
    <col min="1799" max="1799" width="3" customWidth="1"/>
    <col min="1800" max="1800" width="6.33203125" bestFit="1" customWidth="1"/>
    <col min="1801" max="1802" width="11.44140625" customWidth="1"/>
    <col min="1803" max="1803" width="2" customWidth="1"/>
    <col min="1804" max="1804" width="2.109375" customWidth="1"/>
    <col min="1805" max="1805" width="3" customWidth="1"/>
    <col min="1806" max="1806" width="6.33203125" customWidth="1"/>
    <col min="1807" max="1807" width="11.44140625" customWidth="1"/>
    <col min="1808" max="1808" width="3" customWidth="1"/>
    <col min="1809" max="1809" width="2" customWidth="1"/>
    <col min="1810" max="1810" width="2.109375" customWidth="1"/>
    <col min="1811" max="1811" width="3" customWidth="1"/>
    <col min="1812" max="1812" width="11.44140625" customWidth="1"/>
    <col min="1813" max="1813" width="5.109375" customWidth="1"/>
    <col min="1814" max="1814" width="3.88671875" customWidth="1"/>
    <col min="1815" max="1815" width="4.88671875" customWidth="1"/>
    <col min="1816" max="1816" width="4.6640625" customWidth="1"/>
    <col min="1817" max="1817" width="2" bestFit="1" customWidth="1"/>
    <col min="1818" max="1820" width="6.6640625" customWidth="1"/>
    <col min="1821" max="1821" width="5.33203125" customWidth="1"/>
    <col min="1822" max="1822" width="4.5546875" bestFit="1" customWidth="1"/>
    <col min="1823" max="1823" width="6.109375" bestFit="1" customWidth="1"/>
    <col min="1824" max="1825" width="5.44140625" customWidth="1"/>
    <col min="1826" max="1826" width="13.33203125" bestFit="1" customWidth="1"/>
    <col min="1827" max="1827" width="13.33203125" customWidth="1"/>
    <col min="1829" max="1829" width="2.5546875" bestFit="1" customWidth="1"/>
    <col min="1831" max="1831" width="2.5546875" bestFit="1" customWidth="1"/>
    <col min="1832" max="1832" width="8.88671875" customWidth="1"/>
    <col min="1833" max="1833" width="2" bestFit="1" customWidth="1"/>
    <col min="1836" max="1836" width="6.88671875" customWidth="1"/>
    <col min="1840" max="1840" width="24.109375" customWidth="1"/>
    <col min="1842" max="1842" width="37" bestFit="1" customWidth="1"/>
    <col min="1843" max="1843" width="4.44140625" customWidth="1"/>
    <col min="2053" max="2053" width="2" bestFit="1" customWidth="1"/>
    <col min="2054" max="2054" width="2.109375" bestFit="1" customWidth="1"/>
    <col min="2055" max="2055" width="3" customWidth="1"/>
    <col min="2056" max="2056" width="6.33203125" bestFit="1" customWidth="1"/>
    <col min="2057" max="2058" width="11.44140625" customWidth="1"/>
    <col min="2059" max="2059" width="2" customWidth="1"/>
    <col min="2060" max="2060" width="2.109375" customWidth="1"/>
    <col min="2061" max="2061" width="3" customWidth="1"/>
    <col min="2062" max="2062" width="6.33203125" customWidth="1"/>
    <col min="2063" max="2063" width="11.44140625" customWidth="1"/>
    <col min="2064" max="2064" width="3" customWidth="1"/>
    <col min="2065" max="2065" width="2" customWidth="1"/>
    <col min="2066" max="2066" width="2.109375" customWidth="1"/>
    <col min="2067" max="2067" width="3" customWidth="1"/>
    <col min="2068" max="2068" width="11.44140625" customWidth="1"/>
    <col min="2069" max="2069" width="5.109375" customWidth="1"/>
    <col min="2070" max="2070" width="3.88671875" customWidth="1"/>
    <col min="2071" max="2071" width="4.88671875" customWidth="1"/>
    <col min="2072" max="2072" width="4.6640625" customWidth="1"/>
    <col min="2073" max="2073" width="2" bestFit="1" customWidth="1"/>
    <col min="2074" max="2076" width="6.6640625" customWidth="1"/>
    <col min="2077" max="2077" width="5.33203125" customWidth="1"/>
    <col min="2078" max="2078" width="4.5546875" bestFit="1" customWidth="1"/>
    <col min="2079" max="2079" width="6.109375" bestFit="1" customWidth="1"/>
    <col min="2080" max="2081" width="5.44140625" customWidth="1"/>
    <col min="2082" max="2082" width="13.33203125" bestFit="1" customWidth="1"/>
    <col min="2083" max="2083" width="13.33203125" customWidth="1"/>
    <col min="2085" max="2085" width="2.5546875" bestFit="1" customWidth="1"/>
    <col min="2087" max="2087" width="2.5546875" bestFit="1" customWidth="1"/>
    <col min="2088" max="2088" width="8.88671875" customWidth="1"/>
    <col min="2089" max="2089" width="2" bestFit="1" customWidth="1"/>
    <col min="2092" max="2092" width="6.88671875" customWidth="1"/>
    <col min="2096" max="2096" width="24.109375" customWidth="1"/>
    <col min="2098" max="2098" width="37" bestFit="1" customWidth="1"/>
    <col min="2099" max="2099" width="4.44140625" customWidth="1"/>
    <col min="2309" max="2309" width="2" bestFit="1" customWidth="1"/>
    <col min="2310" max="2310" width="2.109375" bestFit="1" customWidth="1"/>
    <col min="2311" max="2311" width="3" customWidth="1"/>
    <col min="2312" max="2312" width="6.33203125" bestFit="1" customWidth="1"/>
    <col min="2313" max="2314" width="11.44140625" customWidth="1"/>
    <col min="2315" max="2315" width="2" customWidth="1"/>
    <col min="2316" max="2316" width="2.109375" customWidth="1"/>
    <col min="2317" max="2317" width="3" customWidth="1"/>
    <col min="2318" max="2318" width="6.33203125" customWidth="1"/>
    <col min="2319" max="2319" width="11.44140625" customWidth="1"/>
    <col min="2320" max="2320" width="3" customWidth="1"/>
    <col min="2321" max="2321" width="2" customWidth="1"/>
    <col min="2322" max="2322" width="2.109375" customWidth="1"/>
    <col min="2323" max="2323" width="3" customWidth="1"/>
    <col min="2324" max="2324" width="11.44140625" customWidth="1"/>
    <col min="2325" max="2325" width="5.109375" customWidth="1"/>
    <col min="2326" max="2326" width="3.88671875" customWidth="1"/>
    <col min="2327" max="2327" width="4.88671875" customWidth="1"/>
    <col min="2328" max="2328" width="4.6640625" customWidth="1"/>
    <col min="2329" max="2329" width="2" bestFit="1" customWidth="1"/>
    <col min="2330" max="2332" width="6.6640625" customWidth="1"/>
    <col min="2333" max="2333" width="5.33203125" customWidth="1"/>
    <col min="2334" max="2334" width="4.5546875" bestFit="1" customWidth="1"/>
    <col min="2335" max="2335" width="6.109375" bestFit="1" customWidth="1"/>
    <col min="2336" max="2337" width="5.44140625" customWidth="1"/>
    <col min="2338" max="2338" width="13.33203125" bestFit="1" customWidth="1"/>
    <col min="2339" max="2339" width="13.33203125" customWidth="1"/>
    <col min="2341" max="2341" width="2.5546875" bestFit="1" customWidth="1"/>
    <col min="2343" max="2343" width="2.5546875" bestFit="1" customWidth="1"/>
    <col min="2344" max="2344" width="8.88671875" customWidth="1"/>
    <col min="2345" max="2345" width="2" bestFit="1" customWidth="1"/>
    <col min="2348" max="2348" width="6.88671875" customWidth="1"/>
    <col min="2352" max="2352" width="24.109375" customWidth="1"/>
    <col min="2354" max="2354" width="37" bestFit="1" customWidth="1"/>
    <col min="2355" max="2355" width="4.44140625" customWidth="1"/>
    <col min="2565" max="2565" width="2" bestFit="1" customWidth="1"/>
    <col min="2566" max="2566" width="2.109375" bestFit="1" customWidth="1"/>
    <col min="2567" max="2567" width="3" customWidth="1"/>
    <col min="2568" max="2568" width="6.33203125" bestFit="1" customWidth="1"/>
    <col min="2569" max="2570" width="11.44140625" customWidth="1"/>
    <col min="2571" max="2571" width="2" customWidth="1"/>
    <col min="2572" max="2572" width="2.109375" customWidth="1"/>
    <col min="2573" max="2573" width="3" customWidth="1"/>
    <col min="2574" max="2574" width="6.33203125" customWidth="1"/>
    <col min="2575" max="2575" width="11.44140625" customWidth="1"/>
    <col min="2576" max="2576" width="3" customWidth="1"/>
    <col min="2577" max="2577" width="2" customWidth="1"/>
    <col min="2578" max="2578" width="2.109375" customWidth="1"/>
    <col min="2579" max="2579" width="3" customWidth="1"/>
    <col min="2580" max="2580" width="11.44140625" customWidth="1"/>
    <col min="2581" max="2581" width="5.109375" customWidth="1"/>
    <col min="2582" max="2582" width="3.88671875" customWidth="1"/>
    <col min="2583" max="2583" width="4.88671875" customWidth="1"/>
    <col min="2584" max="2584" width="4.6640625" customWidth="1"/>
    <col min="2585" max="2585" width="2" bestFit="1" customWidth="1"/>
    <col min="2586" max="2588" width="6.6640625" customWidth="1"/>
    <col min="2589" max="2589" width="5.33203125" customWidth="1"/>
    <col min="2590" max="2590" width="4.5546875" bestFit="1" customWidth="1"/>
    <col min="2591" max="2591" width="6.109375" bestFit="1" customWidth="1"/>
    <col min="2592" max="2593" width="5.44140625" customWidth="1"/>
    <col min="2594" max="2594" width="13.33203125" bestFit="1" customWidth="1"/>
    <col min="2595" max="2595" width="13.33203125" customWidth="1"/>
    <col min="2597" max="2597" width="2.5546875" bestFit="1" customWidth="1"/>
    <col min="2599" max="2599" width="2.5546875" bestFit="1" customWidth="1"/>
    <col min="2600" max="2600" width="8.88671875" customWidth="1"/>
    <col min="2601" max="2601" width="2" bestFit="1" customWidth="1"/>
    <col min="2604" max="2604" width="6.88671875" customWidth="1"/>
    <col min="2608" max="2608" width="24.109375" customWidth="1"/>
    <col min="2610" max="2610" width="37" bestFit="1" customWidth="1"/>
    <col min="2611" max="2611" width="4.44140625" customWidth="1"/>
    <col min="2821" max="2821" width="2" bestFit="1" customWidth="1"/>
    <col min="2822" max="2822" width="2.109375" bestFit="1" customWidth="1"/>
    <col min="2823" max="2823" width="3" customWidth="1"/>
    <col min="2824" max="2824" width="6.33203125" bestFit="1" customWidth="1"/>
    <col min="2825" max="2826" width="11.44140625" customWidth="1"/>
    <col min="2827" max="2827" width="2" customWidth="1"/>
    <col min="2828" max="2828" width="2.109375" customWidth="1"/>
    <col min="2829" max="2829" width="3" customWidth="1"/>
    <col min="2830" max="2830" width="6.33203125" customWidth="1"/>
    <col min="2831" max="2831" width="11.44140625" customWidth="1"/>
    <col min="2832" max="2832" width="3" customWidth="1"/>
    <col min="2833" max="2833" width="2" customWidth="1"/>
    <col min="2834" max="2834" width="2.109375" customWidth="1"/>
    <col min="2835" max="2835" width="3" customWidth="1"/>
    <col min="2836" max="2836" width="11.44140625" customWidth="1"/>
    <col min="2837" max="2837" width="5.109375" customWidth="1"/>
    <col min="2838" max="2838" width="3.88671875" customWidth="1"/>
    <col min="2839" max="2839" width="4.88671875" customWidth="1"/>
    <col min="2840" max="2840" width="4.6640625" customWidth="1"/>
    <col min="2841" max="2841" width="2" bestFit="1" customWidth="1"/>
    <col min="2842" max="2844" width="6.6640625" customWidth="1"/>
    <col min="2845" max="2845" width="5.33203125" customWidth="1"/>
    <col min="2846" max="2846" width="4.5546875" bestFit="1" customWidth="1"/>
    <col min="2847" max="2847" width="6.109375" bestFit="1" customWidth="1"/>
    <col min="2848" max="2849" width="5.44140625" customWidth="1"/>
    <col min="2850" max="2850" width="13.33203125" bestFit="1" customWidth="1"/>
    <col min="2851" max="2851" width="13.33203125" customWidth="1"/>
    <col min="2853" max="2853" width="2.5546875" bestFit="1" customWidth="1"/>
    <col min="2855" max="2855" width="2.5546875" bestFit="1" customWidth="1"/>
    <col min="2856" max="2856" width="8.88671875" customWidth="1"/>
    <col min="2857" max="2857" width="2" bestFit="1" customWidth="1"/>
    <col min="2860" max="2860" width="6.88671875" customWidth="1"/>
    <col min="2864" max="2864" width="24.109375" customWidth="1"/>
    <col min="2866" max="2866" width="37" bestFit="1" customWidth="1"/>
    <col min="2867" max="2867" width="4.44140625" customWidth="1"/>
    <col min="3077" max="3077" width="2" bestFit="1" customWidth="1"/>
    <col min="3078" max="3078" width="2.109375" bestFit="1" customWidth="1"/>
    <col min="3079" max="3079" width="3" customWidth="1"/>
    <col min="3080" max="3080" width="6.33203125" bestFit="1" customWidth="1"/>
    <col min="3081" max="3082" width="11.44140625" customWidth="1"/>
    <col min="3083" max="3083" width="2" customWidth="1"/>
    <col min="3084" max="3084" width="2.109375" customWidth="1"/>
    <col min="3085" max="3085" width="3" customWidth="1"/>
    <col min="3086" max="3086" width="6.33203125" customWidth="1"/>
    <col min="3087" max="3087" width="11.44140625" customWidth="1"/>
    <col min="3088" max="3088" width="3" customWidth="1"/>
    <col min="3089" max="3089" width="2" customWidth="1"/>
    <col min="3090" max="3090" width="2.109375" customWidth="1"/>
    <col min="3091" max="3091" width="3" customWidth="1"/>
    <col min="3092" max="3092" width="11.44140625" customWidth="1"/>
    <col min="3093" max="3093" width="5.109375" customWidth="1"/>
    <col min="3094" max="3094" width="3.88671875" customWidth="1"/>
    <col min="3095" max="3095" width="4.88671875" customWidth="1"/>
    <col min="3096" max="3096" width="4.6640625" customWidth="1"/>
    <col min="3097" max="3097" width="2" bestFit="1" customWidth="1"/>
    <col min="3098" max="3100" width="6.6640625" customWidth="1"/>
    <col min="3101" max="3101" width="5.33203125" customWidth="1"/>
    <col min="3102" max="3102" width="4.5546875" bestFit="1" customWidth="1"/>
    <col min="3103" max="3103" width="6.109375" bestFit="1" customWidth="1"/>
    <col min="3104" max="3105" width="5.44140625" customWidth="1"/>
    <col min="3106" max="3106" width="13.33203125" bestFit="1" customWidth="1"/>
    <col min="3107" max="3107" width="13.33203125" customWidth="1"/>
    <col min="3109" max="3109" width="2.5546875" bestFit="1" customWidth="1"/>
    <col min="3111" max="3111" width="2.5546875" bestFit="1" customWidth="1"/>
    <col min="3112" max="3112" width="8.88671875" customWidth="1"/>
    <col min="3113" max="3113" width="2" bestFit="1" customWidth="1"/>
    <col min="3116" max="3116" width="6.88671875" customWidth="1"/>
    <col min="3120" max="3120" width="24.109375" customWidth="1"/>
    <col min="3122" max="3122" width="37" bestFit="1" customWidth="1"/>
    <col min="3123" max="3123" width="4.44140625" customWidth="1"/>
    <col min="3333" max="3333" width="2" bestFit="1" customWidth="1"/>
    <col min="3334" max="3334" width="2.109375" bestFit="1" customWidth="1"/>
    <col min="3335" max="3335" width="3" customWidth="1"/>
    <col min="3336" max="3336" width="6.33203125" bestFit="1" customWidth="1"/>
    <col min="3337" max="3338" width="11.44140625" customWidth="1"/>
    <col min="3339" max="3339" width="2" customWidth="1"/>
    <col min="3340" max="3340" width="2.109375" customWidth="1"/>
    <col min="3341" max="3341" width="3" customWidth="1"/>
    <col min="3342" max="3342" width="6.33203125" customWidth="1"/>
    <col min="3343" max="3343" width="11.44140625" customWidth="1"/>
    <col min="3344" max="3344" width="3" customWidth="1"/>
    <col min="3345" max="3345" width="2" customWidth="1"/>
    <col min="3346" max="3346" width="2.109375" customWidth="1"/>
    <col min="3347" max="3347" width="3" customWidth="1"/>
    <col min="3348" max="3348" width="11.44140625" customWidth="1"/>
    <col min="3349" max="3349" width="5.109375" customWidth="1"/>
    <col min="3350" max="3350" width="3.88671875" customWidth="1"/>
    <col min="3351" max="3351" width="4.88671875" customWidth="1"/>
    <col min="3352" max="3352" width="4.6640625" customWidth="1"/>
    <col min="3353" max="3353" width="2" bestFit="1" customWidth="1"/>
    <col min="3354" max="3356" width="6.6640625" customWidth="1"/>
    <col min="3357" max="3357" width="5.33203125" customWidth="1"/>
    <col min="3358" max="3358" width="4.5546875" bestFit="1" customWidth="1"/>
    <col min="3359" max="3359" width="6.109375" bestFit="1" customWidth="1"/>
    <col min="3360" max="3361" width="5.44140625" customWidth="1"/>
    <col min="3362" max="3362" width="13.33203125" bestFit="1" customWidth="1"/>
    <col min="3363" max="3363" width="13.33203125" customWidth="1"/>
    <col min="3365" max="3365" width="2.5546875" bestFit="1" customWidth="1"/>
    <col min="3367" max="3367" width="2.5546875" bestFit="1" customWidth="1"/>
    <col min="3368" max="3368" width="8.88671875" customWidth="1"/>
    <col min="3369" max="3369" width="2" bestFit="1" customWidth="1"/>
    <col min="3372" max="3372" width="6.88671875" customWidth="1"/>
    <col min="3376" max="3376" width="24.109375" customWidth="1"/>
    <col min="3378" max="3378" width="37" bestFit="1" customWidth="1"/>
    <col min="3379" max="3379" width="4.44140625" customWidth="1"/>
    <col min="3589" max="3589" width="2" bestFit="1" customWidth="1"/>
    <col min="3590" max="3590" width="2.109375" bestFit="1" customWidth="1"/>
    <col min="3591" max="3591" width="3" customWidth="1"/>
    <col min="3592" max="3592" width="6.33203125" bestFit="1" customWidth="1"/>
    <col min="3593" max="3594" width="11.44140625" customWidth="1"/>
    <col min="3595" max="3595" width="2" customWidth="1"/>
    <col min="3596" max="3596" width="2.109375" customWidth="1"/>
    <col min="3597" max="3597" width="3" customWidth="1"/>
    <col min="3598" max="3598" width="6.33203125" customWidth="1"/>
    <col min="3599" max="3599" width="11.44140625" customWidth="1"/>
    <col min="3600" max="3600" width="3" customWidth="1"/>
    <col min="3601" max="3601" width="2" customWidth="1"/>
    <col min="3602" max="3602" width="2.109375" customWidth="1"/>
    <col min="3603" max="3603" width="3" customWidth="1"/>
    <col min="3604" max="3604" width="11.44140625" customWidth="1"/>
    <col min="3605" max="3605" width="5.109375" customWidth="1"/>
    <col min="3606" max="3606" width="3.88671875" customWidth="1"/>
    <col min="3607" max="3607" width="4.88671875" customWidth="1"/>
    <col min="3608" max="3608" width="4.6640625" customWidth="1"/>
    <col min="3609" max="3609" width="2" bestFit="1" customWidth="1"/>
    <col min="3610" max="3612" width="6.6640625" customWidth="1"/>
    <col min="3613" max="3613" width="5.33203125" customWidth="1"/>
    <col min="3614" max="3614" width="4.5546875" bestFit="1" customWidth="1"/>
    <col min="3615" max="3615" width="6.109375" bestFit="1" customWidth="1"/>
    <col min="3616" max="3617" width="5.44140625" customWidth="1"/>
    <col min="3618" max="3618" width="13.33203125" bestFit="1" customWidth="1"/>
    <col min="3619" max="3619" width="13.33203125" customWidth="1"/>
    <col min="3621" max="3621" width="2.5546875" bestFit="1" customWidth="1"/>
    <col min="3623" max="3623" width="2.5546875" bestFit="1" customWidth="1"/>
    <col min="3624" max="3624" width="8.88671875" customWidth="1"/>
    <col min="3625" max="3625" width="2" bestFit="1" customWidth="1"/>
    <col min="3628" max="3628" width="6.88671875" customWidth="1"/>
    <col min="3632" max="3632" width="24.109375" customWidth="1"/>
    <col min="3634" max="3634" width="37" bestFit="1" customWidth="1"/>
    <col min="3635" max="3635" width="4.44140625" customWidth="1"/>
    <col min="3845" max="3845" width="2" bestFit="1" customWidth="1"/>
    <col min="3846" max="3846" width="2.109375" bestFit="1" customWidth="1"/>
    <col min="3847" max="3847" width="3" customWidth="1"/>
    <col min="3848" max="3848" width="6.33203125" bestFit="1" customWidth="1"/>
    <col min="3849" max="3850" width="11.44140625" customWidth="1"/>
    <col min="3851" max="3851" width="2" customWidth="1"/>
    <col min="3852" max="3852" width="2.109375" customWidth="1"/>
    <col min="3853" max="3853" width="3" customWidth="1"/>
    <col min="3854" max="3854" width="6.33203125" customWidth="1"/>
    <col min="3855" max="3855" width="11.44140625" customWidth="1"/>
    <col min="3856" max="3856" width="3" customWidth="1"/>
    <col min="3857" max="3857" width="2" customWidth="1"/>
    <col min="3858" max="3858" width="2.109375" customWidth="1"/>
    <col min="3859" max="3859" width="3" customWidth="1"/>
    <col min="3860" max="3860" width="11.44140625" customWidth="1"/>
    <col min="3861" max="3861" width="5.109375" customWidth="1"/>
    <col min="3862" max="3862" width="3.88671875" customWidth="1"/>
    <col min="3863" max="3863" width="4.88671875" customWidth="1"/>
    <col min="3864" max="3864" width="4.6640625" customWidth="1"/>
    <col min="3865" max="3865" width="2" bestFit="1" customWidth="1"/>
    <col min="3866" max="3868" width="6.6640625" customWidth="1"/>
    <col min="3869" max="3869" width="5.33203125" customWidth="1"/>
    <col min="3870" max="3870" width="4.5546875" bestFit="1" customWidth="1"/>
    <col min="3871" max="3871" width="6.109375" bestFit="1" customWidth="1"/>
    <col min="3872" max="3873" width="5.44140625" customWidth="1"/>
    <col min="3874" max="3874" width="13.33203125" bestFit="1" customWidth="1"/>
    <col min="3875" max="3875" width="13.33203125" customWidth="1"/>
    <col min="3877" max="3877" width="2.5546875" bestFit="1" customWidth="1"/>
    <col min="3879" max="3879" width="2.5546875" bestFit="1" customWidth="1"/>
    <col min="3880" max="3880" width="8.88671875" customWidth="1"/>
    <col min="3881" max="3881" width="2" bestFit="1" customWidth="1"/>
    <col min="3884" max="3884" width="6.88671875" customWidth="1"/>
    <col min="3888" max="3888" width="24.109375" customWidth="1"/>
    <col min="3890" max="3890" width="37" bestFit="1" customWidth="1"/>
    <col min="3891" max="3891" width="4.44140625" customWidth="1"/>
    <col min="4101" max="4101" width="2" bestFit="1" customWidth="1"/>
    <col min="4102" max="4102" width="2.109375" bestFit="1" customWidth="1"/>
    <col min="4103" max="4103" width="3" customWidth="1"/>
    <col min="4104" max="4104" width="6.33203125" bestFit="1" customWidth="1"/>
    <col min="4105" max="4106" width="11.44140625" customWidth="1"/>
    <col min="4107" max="4107" width="2" customWidth="1"/>
    <col min="4108" max="4108" width="2.109375" customWidth="1"/>
    <col min="4109" max="4109" width="3" customWidth="1"/>
    <col min="4110" max="4110" width="6.33203125" customWidth="1"/>
    <col min="4111" max="4111" width="11.44140625" customWidth="1"/>
    <col min="4112" max="4112" width="3" customWidth="1"/>
    <col min="4113" max="4113" width="2" customWidth="1"/>
    <col min="4114" max="4114" width="2.109375" customWidth="1"/>
    <col min="4115" max="4115" width="3" customWidth="1"/>
    <col min="4116" max="4116" width="11.44140625" customWidth="1"/>
    <col min="4117" max="4117" width="5.109375" customWidth="1"/>
    <col min="4118" max="4118" width="3.88671875" customWidth="1"/>
    <col min="4119" max="4119" width="4.88671875" customWidth="1"/>
    <col min="4120" max="4120" width="4.6640625" customWidth="1"/>
    <col min="4121" max="4121" width="2" bestFit="1" customWidth="1"/>
    <col min="4122" max="4124" width="6.6640625" customWidth="1"/>
    <col min="4125" max="4125" width="5.33203125" customWidth="1"/>
    <col min="4126" max="4126" width="4.5546875" bestFit="1" customWidth="1"/>
    <col min="4127" max="4127" width="6.109375" bestFit="1" customWidth="1"/>
    <col min="4128" max="4129" width="5.44140625" customWidth="1"/>
    <col min="4130" max="4130" width="13.33203125" bestFit="1" customWidth="1"/>
    <col min="4131" max="4131" width="13.33203125" customWidth="1"/>
    <col min="4133" max="4133" width="2.5546875" bestFit="1" customWidth="1"/>
    <col min="4135" max="4135" width="2.5546875" bestFit="1" customWidth="1"/>
    <col min="4136" max="4136" width="8.88671875" customWidth="1"/>
    <col min="4137" max="4137" width="2" bestFit="1" customWidth="1"/>
    <col min="4140" max="4140" width="6.88671875" customWidth="1"/>
    <col min="4144" max="4144" width="24.109375" customWidth="1"/>
    <col min="4146" max="4146" width="37" bestFit="1" customWidth="1"/>
    <col min="4147" max="4147" width="4.44140625" customWidth="1"/>
    <col min="4357" max="4357" width="2" bestFit="1" customWidth="1"/>
    <col min="4358" max="4358" width="2.109375" bestFit="1" customWidth="1"/>
    <col min="4359" max="4359" width="3" customWidth="1"/>
    <col min="4360" max="4360" width="6.33203125" bestFit="1" customWidth="1"/>
    <col min="4361" max="4362" width="11.44140625" customWidth="1"/>
    <col min="4363" max="4363" width="2" customWidth="1"/>
    <col min="4364" max="4364" width="2.109375" customWidth="1"/>
    <col min="4365" max="4365" width="3" customWidth="1"/>
    <col min="4366" max="4366" width="6.33203125" customWidth="1"/>
    <col min="4367" max="4367" width="11.44140625" customWidth="1"/>
    <col min="4368" max="4368" width="3" customWidth="1"/>
    <col min="4369" max="4369" width="2" customWidth="1"/>
    <col min="4370" max="4370" width="2.109375" customWidth="1"/>
    <col min="4371" max="4371" width="3" customWidth="1"/>
    <col min="4372" max="4372" width="11.44140625" customWidth="1"/>
    <col min="4373" max="4373" width="5.109375" customWidth="1"/>
    <col min="4374" max="4374" width="3.88671875" customWidth="1"/>
    <col min="4375" max="4375" width="4.88671875" customWidth="1"/>
    <col min="4376" max="4376" width="4.6640625" customWidth="1"/>
    <col min="4377" max="4377" width="2" bestFit="1" customWidth="1"/>
    <col min="4378" max="4380" width="6.6640625" customWidth="1"/>
    <col min="4381" max="4381" width="5.33203125" customWidth="1"/>
    <col min="4382" max="4382" width="4.5546875" bestFit="1" customWidth="1"/>
    <col min="4383" max="4383" width="6.109375" bestFit="1" customWidth="1"/>
    <col min="4384" max="4385" width="5.44140625" customWidth="1"/>
    <col min="4386" max="4386" width="13.33203125" bestFit="1" customWidth="1"/>
    <col min="4387" max="4387" width="13.33203125" customWidth="1"/>
    <col min="4389" max="4389" width="2.5546875" bestFit="1" customWidth="1"/>
    <col min="4391" max="4391" width="2.5546875" bestFit="1" customWidth="1"/>
    <col min="4392" max="4392" width="8.88671875" customWidth="1"/>
    <col min="4393" max="4393" width="2" bestFit="1" customWidth="1"/>
    <col min="4396" max="4396" width="6.88671875" customWidth="1"/>
    <col min="4400" max="4400" width="24.109375" customWidth="1"/>
    <col min="4402" max="4402" width="37" bestFit="1" customWidth="1"/>
    <col min="4403" max="4403" width="4.44140625" customWidth="1"/>
    <col min="4613" max="4613" width="2" bestFit="1" customWidth="1"/>
    <col min="4614" max="4614" width="2.109375" bestFit="1" customWidth="1"/>
    <col min="4615" max="4615" width="3" customWidth="1"/>
    <col min="4616" max="4616" width="6.33203125" bestFit="1" customWidth="1"/>
    <col min="4617" max="4618" width="11.44140625" customWidth="1"/>
    <col min="4619" max="4619" width="2" customWidth="1"/>
    <col min="4620" max="4620" width="2.109375" customWidth="1"/>
    <col min="4621" max="4621" width="3" customWidth="1"/>
    <col min="4622" max="4622" width="6.33203125" customWidth="1"/>
    <col min="4623" max="4623" width="11.44140625" customWidth="1"/>
    <col min="4624" max="4624" width="3" customWidth="1"/>
    <col min="4625" max="4625" width="2" customWidth="1"/>
    <col min="4626" max="4626" width="2.109375" customWidth="1"/>
    <col min="4627" max="4627" width="3" customWidth="1"/>
    <col min="4628" max="4628" width="11.44140625" customWidth="1"/>
    <col min="4629" max="4629" width="5.109375" customWidth="1"/>
    <col min="4630" max="4630" width="3.88671875" customWidth="1"/>
    <col min="4631" max="4631" width="4.88671875" customWidth="1"/>
    <col min="4632" max="4632" width="4.6640625" customWidth="1"/>
    <col min="4633" max="4633" width="2" bestFit="1" customWidth="1"/>
    <col min="4634" max="4636" width="6.6640625" customWidth="1"/>
    <col min="4637" max="4637" width="5.33203125" customWidth="1"/>
    <col min="4638" max="4638" width="4.5546875" bestFit="1" customWidth="1"/>
    <col min="4639" max="4639" width="6.109375" bestFit="1" customWidth="1"/>
    <col min="4640" max="4641" width="5.44140625" customWidth="1"/>
    <col min="4642" max="4642" width="13.33203125" bestFit="1" customWidth="1"/>
    <col min="4643" max="4643" width="13.33203125" customWidth="1"/>
    <col min="4645" max="4645" width="2.5546875" bestFit="1" customWidth="1"/>
    <col min="4647" max="4647" width="2.5546875" bestFit="1" customWidth="1"/>
    <col min="4648" max="4648" width="8.88671875" customWidth="1"/>
    <col min="4649" max="4649" width="2" bestFit="1" customWidth="1"/>
    <col min="4652" max="4652" width="6.88671875" customWidth="1"/>
    <col min="4656" max="4656" width="24.109375" customWidth="1"/>
    <col min="4658" max="4658" width="37" bestFit="1" customWidth="1"/>
    <col min="4659" max="4659" width="4.44140625" customWidth="1"/>
    <col min="4869" max="4869" width="2" bestFit="1" customWidth="1"/>
    <col min="4870" max="4870" width="2.109375" bestFit="1" customWidth="1"/>
    <col min="4871" max="4871" width="3" customWidth="1"/>
    <col min="4872" max="4872" width="6.33203125" bestFit="1" customWidth="1"/>
    <col min="4873" max="4874" width="11.44140625" customWidth="1"/>
    <col min="4875" max="4875" width="2" customWidth="1"/>
    <col min="4876" max="4876" width="2.109375" customWidth="1"/>
    <col min="4877" max="4877" width="3" customWidth="1"/>
    <col min="4878" max="4878" width="6.33203125" customWidth="1"/>
    <col min="4879" max="4879" width="11.44140625" customWidth="1"/>
    <col min="4880" max="4880" width="3" customWidth="1"/>
    <col min="4881" max="4881" width="2" customWidth="1"/>
    <col min="4882" max="4882" width="2.109375" customWidth="1"/>
    <col min="4883" max="4883" width="3" customWidth="1"/>
    <col min="4884" max="4884" width="11.44140625" customWidth="1"/>
    <col min="4885" max="4885" width="5.109375" customWidth="1"/>
    <col min="4886" max="4886" width="3.88671875" customWidth="1"/>
    <col min="4887" max="4887" width="4.88671875" customWidth="1"/>
    <col min="4888" max="4888" width="4.6640625" customWidth="1"/>
    <col min="4889" max="4889" width="2" bestFit="1" customWidth="1"/>
    <col min="4890" max="4892" width="6.6640625" customWidth="1"/>
    <col min="4893" max="4893" width="5.33203125" customWidth="1"/>
    <col min="4894" max="4894" width="4.5546875" bestFit="1" customWidth="1"/>
    <col min="4895" max="4895" width="6.109375" bestFit="1" customWidth="1"/>
    <col min="4896" max="4897" width="5.44140625" customWidth="1"/>
    <col min="4898" max="4898" width="13.33203125" bestFit="1" customWidth="1"/>
    <col min="4899" max="4899" width="13.33203125" customWidth="1"/>
    <col min="4901" max="4901" width="2.5546875" bestFit="1" customWidth="1"/>
    <col min="4903" max="4903" width="2.5546875" bestFit="1" customWidth="1"/>
    <col min="4904" max="4904" width="8.88671875" customWidth="1"/>
    <col min="4905" max="4905" width="2" bestFit="1" customWidth="1"/>
    <col min="4908" max="4908" width="6.88671875" customWidth="1"/>
    <col min="4912" max="4912" width="24.109375" customWidth="1"/>
    <col min="4914" max="4914" width="37" bestFit="1" customWidth="1"/>
    <col min="4915" max="4915" width="4.44140625" customWidth="1"/>
    <col min="5125" max="5125" width="2" bestFit="1" customWidth="1"/>
    <col min="5126" max="5126" width="2.109375" bestFit="1" customWidth="1"/>
    <col min="5127" max="5127" width="3" customWidth="1"/>
    <col min="5128" max="5128" width="6.33203125" bestFit="1" customWidth="1"/>
    <col min="5129" max="5130" width="11.44140625" customWidth="1"/>
    <col min="5131" max="5131" width="2" customWidth="1"/>
    <col min="5132" max="5132" width="2.109375" customWidth="1"/>
    <col min="5133" max="5133" width="3" customWidth="1"/>
    <col min="5134" max="5134" width="6.33203125" customWidth="1"/>
    <col min="5135" max="5135" width="11.44140625" customWidth="1"/>
    <col min="5136" max="5136" width="3" customWidth="1"/>
    <col min="5137" max="5137" width="2" customWidth="1"/>
    <col min="5138" max="5138" width="2.109375" customWidth="1"/>
    <col min="5139" max="5139" width="3" customWidth="1"/>
    <col min="5140" max="5140" width="11.44140625" customWidth="1"/>
    <col min="5141" max="5141" width="5.109375" customWidth="1"/>
    <col min="5142" max="5142" width="3.88671875" customWidth="1"/>
    <col min="5143" max="5143" width="4.88671875" customWidth="1"/>
    <col min="5144" max="5144" width="4.6640625" customWidth="1"/>
    <col min="5145" max="5145" width="2" bestFit="1" customWidth="1"/>
    <col min="5146" max="5148" width="6.6640625" customWidth="1"/>
    <col min="5149" max="5149" width="5.33203125" customWidth="1"/>
    <col min="5150" max="5150" width="4.5546875" bestFit="1" customWidth="1"/>
    <col min="5151" max="5151" width="6.109375" bestFit="1" customWidth="1"/>
    <col min="5152" max="5153" width="5.44140625" customWidth="1"/>
    <col min="5154" max="5154" width="13.33203125" bestFit="1" customWidth="1"/>
    <col min="5155" max="5155" width="13.33203125" customWidth="1"/>
    <col min="5157" max="5157" width="2.5546875" bestFit="1" customWidth="1"/>
    <col min="5159" max="5159" width="2.5546875" bestFit="1" customWidth="1"/>
    <col min="5160" max="5160" width="8.88671875" customWidth="1"/>
    <col min="5161" max="5161" width="2" bestFit="1" customWidth="1"/>
    <col min="5164" max="5164" width="6.88671875" customWidth="1"/>
    <col min="5168" max="5168" width="24.109375" customWidth="1"/>
    <col min="5170" max="5170" width="37" bestFit="1" customWidth="1"/>
    <col min="5171" max="5171" width="4.44140625" customWidth="1"/>
    <col min="5381" max="5381" width="2" bestFit="1" customWidth="1"/>
    <col min="5382" max="5382" width="2.109375" bestFit="1" customWidth="1"/>
    <col min="5383" max="5383" width="3" customWidth="1"/>
    <col min="5384" max="5384" width="6.33203125" bestFit="1" customWidth="1"/>
    <col min="5385" max="5386" width="11.44140625" customWidth="1"/>
    <col min="5387" max="5387" width="2" customWidth="1"/>
    <col min="5388" max="5388" width="2.109375" customWidth="1"/>
    <col min="5389" max="5389" width="3" customWidth="1"/>
    <col min="5390" max="5390" width="6.33203125" customWidth="1"/>
    <col min="5391" max="5391" width="11.44140625" customWidth="1"/>
    <col min="5392" max="5392" width="3" customWidth="1"/>
    <col min="5393" max="5393" width="2" customWidth="1"/>
    <col min="5394" max="5394" width="2.109375" customWidth="1"/>
    <col min="5395" max="5395" width="3" customWidth="1"/>
    <col min="5396" max="5396" width="11.44140625" customWidth="1"/>
    <col min="5397" max="5397" width="5.109375" customWidth="1"/>
    <col min="5398" max="5398" width="3.88671875" customWidth="1"/>
    <col min="5399" max="5399" width="4.88671875" customWidth="1"/>
    <col min="5400" max="5400" width="4.6640625" customWidth="1"/>
    <col min="5401" max="5401" width="2" bestFit="1" customWidth="1"/>
    <col min="5402" max="5404" width="6.6640625" customWidth="1"/>
    <col min="5405" max="5405" width="5.33203125" customWidth="1"/>
    <col min="5406" max="5406" width="4.5546875" bestFit="1" customWidth="1"/>
    <col min="5407" max="5407" width="6.109375" bestFit="1" customWidth="1"/>
    <col min="5408" max="5409" width="5.44140625" customWidth="1"/>
    <col min="5410" max="5410" width="13.33203125" bestFit="1" customWidth="1"/>
    <col min="5411" max="5411" width="13.33203125" customWidth="1"/>
    <col min="5413" max="5413" width="2.5546875" bestFit="1" customWidth="1"/>
    <col min="5415" max="5415" width="2.5546875" bestFit="1" customWidth="1"/>
    <col min="5416" max="5416" width="8.88671875" customWidth="1"/>
    <col min="5417" max="5417" width="2" bestFit="1" customWidth="1"/>
    <col min="5420" max="5420" width="6.88671875" customWidth="1"/>
    <col min="5424" max="5424" width="24.109375" customWidth="1"/>
    <col min="5426" max="5426" width="37" bestFit="1" customWidth="1"/>
    <col min="5427" max="5427" width="4.44140625" customWidth="1"/>
    <col min="5637" max="5637" width="2" bestFit="1" customWidth="1"/>
    <col min="5638" max="5638" width="2.109375" bestFit="1" customWidth="1"/>
    <col min="5639" max="5639" width="3" customWidth="1"/>
    <col min="5640" max="5640" width="6.33203125" bestFit="1" customWidth="1"/>
    <col min="5641" max="5642" width="11.44140625" customWidth="1"/>
    <col min="5643" max="5643" width="2" customWidth="1"/>
    <col min="5644" max="5644" width="2.109375" customWidth="1"/>
    <col min="5645" max="5645" width="3" customWidth="1"/>
    <col min="5646" max="5646" width="6.33203125" customWidth="1"/>
    <col min="5647" max="5647" width="11.44140625" customWidth="1"/>
    <col min="5648" max="5648" width="3" customWidth="1"/>
    <col min="5649" max="5649" width="2" customWidth="1"/>
    <col min="5650" max="5650" width="2.109375" customWidth="1"/>
    <col min="5651" max="5651" width="3" customWidth="1"/>
    <col min="5652" max="5652" width="11.44140625" customWidth="1"/>
    <col min="5653" max="5653" width="5.109375" customWidth="1"/>
    <col min="5654" max="5654" width="3.88671875" customWidth="1"/>
    <col min="5655" max="5655" width="4.88671875" customWidth="1"/>
    <col min="5656" max="5656" width="4.6640625" customWidth="1"/>
    <col min="5657" max="5657" width="2" bestFit="1" customWidth="1"/>
    <col min="5658" max="5660" width="6.6640625" customWidth="1"/>
    <col min="5661" max="5661" width="5.33203125" customWidth="1"/>
    <col min="5662" max="5662" width="4.5546875" bestFit="1" customWidth="1"/>
    <col min="5663" max="5663" width="6.109375" bestFit="1" customWidth="1"/>
    <col min="5664" max="5665" width="5.44140625" customWidth="1"/>
    <col min="5666" max="5666" width="13.33203125" bestFit="1" customWidth="1"/>
    <col min="5667" max="5667" width="13.33203125" customWidth="1"/>
    <col min="5669" max="5669" width="2.5546875" bestFit="1" customWidth="1"/>
    <col min="5671" max="5671" width="2.5546875" bestFit="1" customWidth="1"/>
    <col min="5672" max="5672" width="8.88671875" customWidth="1"/>
    <col min="5673" max="5673" width="2" bestFit="1" customWidth="1"/>
    <col min="5676" max="5676" width="6.88671875" customWidth="1"/>
    <col min="5680" max="5680" width="24.109375" customWidth="1"/>
    <col min="5682" max="5682" width="37" bestFit="1" customWidth="1"/>
    <col min="5683" max="5683" width="4.44140625" customWidth="1"/>
    <col min="5893" max="5893" width="2" bestFit="1" customWidth="1"/>
    <col min="5894" max="5894" width="2.109375" bestFit="1" customWidth="1"/>
    <col min="5895" max="5895" width="3" customWidth="1"/>
    <col min="5896" max="5896" width="6.33203125" bestFit="1" customWidth="1"/>
    <col min="5897" max="5898" width="11.44140625" customWidth="1"/>
    <col min="5899" max="5899" width="2" customWidth="1"/>
    <col min="5900" max="5900" width="2.109375" customWidth="1"/>
    <col min="5901" max="5901" width="3" customWidth="1"/>
    <col min="5902" max="5902" width="6.33203125" customWidth="1"/>
    <col min="5903" max="5903" width="11.44140625" customWidth="1"/>
    <col min="5904" max="5904" width="3" customWidth="1"/>
    <col min="5905" max="5905" width="2" customWidth="1"/>
    <col min="5906" max="5906" width="2.109375" customWidth="1"/>
    <col min="5907" max="5907" width="3" customWidth="1"/>
    <col min="5908" max="5908" width="11.44140625" customWidth="1"/>
    <col min="5909" max="5909" width="5.109375" customWidth="1"/>
    <col min="5910" max="5910" width="3.88671875" customWidth="1"/>
    <col min="5911" max="5911" width="4.88671875" customWidth="1"/>
    <col min="5912" max="5912" width="4.6640625" customWidth="1"/>
    <col min="5913" max="5913" width="2" bestFit="1" customWidth="1"/>
    <col min="5914" max="5916" width="6.6640625" customWidth="1"/>
    <col min="5917" max="5917" width="5.33203125" customWidth="1"/>
    <col min="5918" max="5918" width="4.5546875" bestFit="1" customWidth="1"/>
    <col min="5919" max="5919" width="6.109375" bestFit="1" customWidth="1"/>
    <col min="5920" max="5921" width="5.44140625" customWidth="1"/>
    <col min="5922" max="5922" width="13.33203125" bestFit="1" customWidth="1"/>
    <col min="5923" max="5923" width="13.33203125" customWidth="1"/>
    <col min="5925" max="5925" width="2.5546875" bestFit="1" customWidth="1"/>
    <col min="5927" max="5927" width="2.5546875" bestFit="1" customWidth="1"/>
    <col min="5928" max="5928" width="8.88671875" customWidth="1"/>
    <col min="5929" max="5929" width="2" bestFit="1" customWidth="1"/>
    <col min="5932" max="5932" width="6.88671875" customWidth="1"/>
    <col min="5936" max="5936" width="24.109375" customWidth="1"/>
    <col min="5938" max="5938" width="37" bestFit="1" customWidth="1"/>
    <col min="5939" max="5939" width="4.44140625" customWidth="1"/>
    <col min="6149" max="6149" width="2" bestFit="1" customWidth="1"/>
    <col min="6150" max="6150" width="2.109375" bestFit="1" customWidth="1"/>
    <col min="6151" max="6151" width="3" customWidth="1"/>
    <col min="6152" max="6152" width="6.33203125" bestFit="1" customWidth="1"/>
    <col min="6153" max="6154" width="11.44140625" customWidth="1"/>
    <col min="6155" max="6155" width="2" customWidth="1"/>
    <col min="6156" max="6156" width="2.109375" customWidth="1"/>
    <col min="6157" max="6157" width="3" customWidth="1"/>
    <col min="6158" max="6158" width="6.33203125" customWidth="1"/>
    <col min="6159" max="6159" width="11.44140625" customWidth="1"/>
    <col min="6160" max="6160" width="3" customWidth="1"/>
    <col min="6161" max="6161" width="2" customWidth="1"/>
    <col min="6162" max="6162" width="2.109375" customWidth="1"/>
    <col min="6163" max="6163" width="3" customWidth="1"/>
    <col min="6164" max="6164" width="11.44140625" customWidth="1"/>
    <col min="6165" max="6165" width="5.109375" customWidth="1"/>
    <col min="6166" max="6166" width="3.88671875" customWidth="1"/>
    <col min="6167" max="6167" width="4.88671875" customWidth="1"/>
    <col min="6168" max="6168" width="4.6640625" customWidth="1"/>
    <col min="6169" max="6169" width="2" bestFit="1" customWidth="1"/>
    <col min="6170" max="6172" width="6.6640625" customWidth="1"/>
    <col min="6173" max="6173" width="5.33203125" customWidth="1"/>
    <col min="6174" max="6174" width="4.5546875" bestFit="1" customWidth="1"/>
    <col min="6175" max="6175" width="6.109375" bestFit="1" customWidth="1"/>
    <col min="6176" max="6177" width="5.44140625" customWidth="1"/>
    <col min="6178" max="6178" width="13.33203125" bestFit="1" customWidth="1"/>
    <col min="6179" max="6179" width="13.33203125" customWidth="1"/>
    <col min="6181" max="6181" width="2.5546875" bestFit="1" customWidth="1"/>
    <col min="6183" max="6183" width="2.5546875" bestFit="1" customWidth="1"/>
    <col min="6184" max="6184" width="8.88671875" customWidth="1"/>
    <col min="6185" max="6185" width="2" bestFit="1" customWidth="1"/>
    <col min="6188" max="6188" width="6.88671875" customWidth="1"/>
    <col min="6192" max="6192" width="24.109375" customWidth="1"/>
    <col min="6194" max="6194" width="37" bestFit="1" customWidth="1"/>
    <col min="6195" max="6195" width="4.44140625" customWidth="1"/>
    <col min="6405" max="6405" width="2" bestFit="1" customWidth="1"/>
    <col min="6406" max="6406" width="2.109375" bestFit="1" customWidth="1"/>
    <col min="6407" max="6407" width="3" customWidth="1"/>
    <col min="6408" max="6408" width="6.33203125" bestFit="1" customWidth="1"/>
    <col min="6409" max="6410" width="11.44140625" customWidth="1"/>
    <col min="6411" max="6411" width="2" customWidth="1"/>
    <col min="6412" max="6412" width="2.109375" customWidth="1"/>
    <col min="6413" max="6413" width="3" customWidth="1"/>
    <col min="6414" max="6414" width="6.33203125" customWidth="1"/>
    <col min="6415" max="6415" width="11.44140625" customWidth="1"/>
    <col min="6416" max="6416" width="3" customWidth="1"/>
    <col min="6417" max="6417" width="2" customWidth="1"/>
    <col min="6418" max="6418" width="2.109375" customWidth="1"/>
    <col min="6419" max="6419" width="3" customWidth="1"/>
    <col min="6420" max="6420" width="11.44140625" customWidth="1"/>
    <col min="6421" max="6421" width="5.109375" customWidth="1"/>
    <col min="6422" max="6422" width="3.88671875" customWidth="1"/>
    <col min="6423" max="6423" width="4.88671875" customWidth="1"/>
    <col min="6424" max="6424" width="4.6640625" customWidth="1"/>
    <col min="6425" max="6425" width="2" bestFit="1" customWidth="1"/>
    <col min="6426" max="6428" width="6.6640625" customWidth="1"/>
    <col min="6429" max="6429" width="5.33203125" customWidth="1"/>
    <col min="6430" max="6430" width="4.5546875" bestFit="1" customWidth="1"/>
    <col min="6431" max="6431" width="6.109375" bestFit="1" customWidth="1"/>
    <col min="6432" max="6433" width="5.44140625" customWidth="1"/>
    <col min="6434" max="6434" width="13.33203125" bestFit="1" customWidth="1"/>
    <col min="6435" max="6435" width="13.33203125" customWidth="1"/>
    <col min="6437" max="6437" width="2.5546875" bestFit="1" customWidth="1"/>
    <col min="6439" max="6439" width="2.5546875" bestFit="1" customWidth="1"/>
    <col min="6440" max="6440" width="8.88671875" customWidth="1"/>
    <col min="6441" max="6441" width="2" bestFit="1" customWidth="1"/>
    <col min="6444" max="6444" width="6.88671875" customWidth="1"/>
    <col min="6448" max="6448" width="24.109375" customWidth="1"/>
    <col min="6450" max="6450" width="37" bestFit="1" customWidth="1"/>
    <col min="6451" max="6451" width="4.44140625" customWidth="1"/>
    <col min="6661" max="6661" width="2" bestFit="1" customWidth="1"/>
    <col min="6662" max="6662" width="2.109375" bestFit="1" customWidth="1"/>
    <col min="6663" max="6663" width="3" customWidth="1"/>
    <col min="6664" max="6664" width="6.33203125" bestFit="1" customWidth="1"/>
    <col min="6665" max="6666" width="11.44140625" customWidth="1"/>
    <col min="6667" max="6667" width="2" customWidth="1"/>
    <col min="6668" max="6668" width="2.109375" customWidth="1"/>
    <col min="6669" max="6669" width="3" customWidth="1"/>
    <col min="6670" max="6670" width="6.33203125" customWidth="1"/>
    <col min="6671" max="6671" width="11.44140625" customWidth="1"/>
    <col min="6672" max="6672" width="3" customWidth="1"/>
    <col min="6673" max="6673" width="2" customWidth="1"/>
    <col min="6674" max="6674" width="2.109375" customWidth="1"/>
    <col min="6675" max="6675" width="3" customWidth="1"/>
    <col min="6676" max="6676" width="11.44140625" customWidth="1"/>
    <col min="6677" max="6677" width="5.109375" customWidth="1"/>
    <col min="6678" max="6678" width="3.88671875" customWidth="1"/>
    <col min="6679" max="6679" width="4.88671875" customWidth="1"/>
    <col min="6680" max="6680" width="4.6640625" customWidth="1"/>
    <col min="6681" max="6681" width="2" bestFit="1" customWidth="1"/>
    <col min="6682" max="6684" width="6.6640625" customWidth="1"/>
    <col min="6685" max="6685" width="5.33203125" customWidth="1"/>
    <col min="6686" max="6686" width="4.5546875" bestFit="1" customWidth="1"/>
    <col min="6687" max="6687" width="6.109375" bestFit="1" customWidth="1"/>
    <col min="6688" max="6689" width="5.44140625" customWidth="1"/>
    <col min="6690" max="6690" width="13.33203125" bestFit="1" customWidth="1"/>
    <col min="6691" max="6691" width="13.33203125" customWidth="1"/>
    <col min="6693" max="6693" width="2.5546875" bestFit="1" customWidth="1"/>
    <col min="6695" max="6695" width="2.5546875" bestFit="1" customWidth="1"/>
    <col min="6696" max="6696" width="8.88671875" customWidth="1"/>
    <col min="6697" max="6697" width="2" bestFit="1" customWidth="1"/>
    <col min="6700" max="6700" width="6.88671875" customWidth="1"/>
    <col min="6704" max="6704" width="24.109375" customWidth="1"/>
    <col min="6706" max="6706" width="37" bestFit="1" customWidth="1"/>
    <col min="6707" max="6707" width="4.44140625" customWidth="1"/>
    <col min="6917" max="6917" width="2" bestFit="1" customWidth="1"/>
    <col min="6918" max="6918" width="2.109375" bestFit="1" customWidth="1"/>
    <col min="6919" max="6919" width="3" customWidth="1"/>
    <col min="6920" max="6920" width="6.33203125" bestFit="1" customWidth="1"/>
    <col min="6921" max="6922" width="11.44140625" customWidth="1"/>
    <col min="6923" max="6923" width="2" customWidth="1"/>
    <col min="6924" max="6924" width="2.109375" customWidth="1"/>
    <col min="6925" max="6925" width="3" customWidth="1"/>
    <col min="6926" max="6926" width="6.33203125" customWidth="1"/>
    <col min="6927" max="6927" width="11.44140625" customWidth="1"/>
    <col min="6928" max="6928" width="3" customWidth="1"/>
    <col min="6929" max="6929" width="2" customWidth="1"/>
    <col min="6930" max="6930" width="2.109375" customWidth="1"/>
    <col min="6931" max="6931" width="3" customWidth="1"/>
    <col min="6932" max="6932" width="11.44140625" customWidth="1"/>
    <col min="6933" max="6933" width="5.109375" customWidth="1"/>
    <col min="6934" max="6934" width="3.88671875" customWidth="1"/>
    <col min="6935" max="6935" width="4.88671875" customWidth="1"/>
    <col min="6936" max="6936" width="4.6640625" customWidth="1"/>
    <col min="6937" max="6937" width="2" bestFit="1" customWidth="1"/>
    <col min="6938" max="6940" width="6.6640625" customWidth="1"/>
    <col min="6941" max="6941" width="5.33203125" customWidth="1"/>
    <col min="6942" max="6942" width="4.5546875" bestFit="1" customWidth="1"/>
    <col min="6943" max="6943" width="6.109375" bestFit="1" customWidth="1"/>
    <col min="6944" max="6945" width="5.44140625" customWidth="1"/>
    <col min="6946" max="6946" width="13.33203125" bestFit="1" customWidth="1"/>
    <col min="6947" max="6947" width="13.33203125" customWidth="1"/>
    <col min="6949" max="6949" width="2.5546875" bestFit="1" customWidth="1"/>
    <col min="6951" max="6951" width="2.5546875" bestFit="1" customWidth="1"/>
    <col min="6952" max="6952" width="8.88671875" customWidth="1"/>
    <col min="6953" max="6953" width="2" bestFit="1" customWidth="1"/>
    <col min="6956" max="6956" width="6.88671875" customWidth="1"/>
    <col min="6960" max="6960" width="24.109375" customWidth="1"/>
    <col min="6962" max="6962" width="37" bestFit="1" customWidth="1"/>
    <col min="6963" max="6963" width="4.44140625" customWidth="1"/>
    <col min="7173" max="7173" width="2" bestFit="1" customWidth="1"/>
    <col min="7174" max="7174" width="2.109375" bestFit="1" customWidth="1"/>
    <col min="7175" max="7175" width="3" customWidth="1"/>
    <col min="7176" max="7176" width="6.33203125" bestFit="1" customWidth="1"/>
    <col min="7177" max="7178" width="11.44140625" customWidth="1"/>
    <col min="7179" max="7179" width="2" customWidth="1"/>
    <col min="7180" max="7180" width="2.109375" customWidth="1"/>
    <col min="7181" max="7181" width="3" customWidth="1"/>
    <col min="7182" max="7182" width="6.33203125" customWidth="1"/>
    <col min="7183" max="7183" width="11.44140625" customWidth="1"/>
    <col min="7184" max="7184" width="3" customWidth="1"/>
    <col min="7185" max="7185" width="2" customWidth="1"/>
    <col min="7186" max="7186" width="2.109375" customWidth="1"/>
    <col min="7187" max="7187" width="3" customWidth="1"/>
    <col min="7188" max="7188" width="11.44140625" customWidth="1"/>
    <col min="7189" max="7189" width="5.109375" customWidth="1"/>
    <col min="7190" max="7190" width="3.88671875" customWidth="1"/>
    <col min="7191" max="7191" width="4.88671875" customWidth="1"/>
    <col min="7192" max="7192" width="4.6640625" customWidth="1"/>
    <col min="7193" max="7193" width="2" bestFit="1" customWidth="1"/>
    <col min="7194" max="7196" width="6.6640625" customWidth="1"/>
    <col min="7197" max="7197" width="5.33203125" customWidth="1"/>
    <col min="7198" max="7198" width="4.5546875" bestFit="1" customWidth="1"/>
    <col min="7199" max="7199" width="6.109375" bestFit="1" customWidth="1"/>
    <col min="7200" max="7201" width="5.44140625" customWidth="1"/>
    <col min="7202" max="7202" width="13.33203125" bestFit="1" customWidth="1"/>
    <col min="7203" max="7203" width="13.33203125" customWidth="1"/>
    <col min="7205" max="7205" width="2.5546875" bestFit="1" customWidth="1"/>
    <col min="7207" max="7207" width="2.5546875" bestFit="1" customWidth="1"/>
    <col min="7208" max="7208" width="8.88671875" customWidth="1"/>
    <col min="7209" max="7209" width="2" bestFit="1" customWidth="1"/>
    <col min="7212" max="7212" width="6.88671875" customWidth="1"/>
    <col min="7216" max="7216" width="24.109375" customWidth="1"/>
    <col min="7218" max="7218" width="37" bestFit="1" customWidth="1"/>
    <col min="7219" max="7219" width="4.44140625" customWidth="1"/>
    <col min="7429" max="7429" width="2" bestFit="1" customWidth="1"/>
    <col min="7430" max="7430" width="2.109375" bestFit="1" customWidth="1"/>
    <col min="7431" max="7431" width="3" customWidth="1"/>
    <col min="7432" max="7432" width="6.33203125" bestFit="1" customWidth="1"/>
    <col min="7433" max="7434" width="11.44140625" customWidth="1"/>
    <col min="7435" max="7435" width="2" customWidth="1"/>
    <col min="7436" max="7436" width="2.109375" customWidth="1"/>
    <col min="7437" max="7437" width="3" customWidth="1"/>
    <col min="7438" max="7438" width="6.33203125" customWidth="1"/>
    <col min="7439" max="7439" width="11.44140625" customWidth="1"/>
    <col min="7440" max="7440" width="3" customWidth="1"/>
    <col min="7441" max="7441" width="2" customWidth="1"/>
    <col min="7442" max="7442" width="2.109375" customWidth="1"/>
    <col min="7443" max="7443" width="3" customWidth="1"/>
    <col min="7444" max="7444" width="11.44140625" customWidth="1"/>
    <col min="7445" max="7445" width="5.109375" customWidth="1"/>
    <col min="7446" max="7446" width="3.88671875" customWidth="1"/>
    <col min="7447" max="7447" width="4.88671875" customWidth="1"/>
    <col min="7448" max="7448" width="4.6640625" customWidth="1"/>
    <col min="7449" max="7449" width="2" bestFit="1" customWidth="1"/>
    <col min="7450" max="7452" width="6.6640625" customWidth="1"/>
    <col min="7453" max="7453" width="5.33203125" customWidth="1"/>
    <col min="7454" max="7454" width="4.5546875" bestFit="1" customWidth="1"/>
    <col min="7455" max="7455" width="6.109375" bestFit="1" customWidth="1"/>
    <col min="7456" max="7457" width="5.44140625" customWidth="1"/>
    <col min="7458" max="7458" width="13.33203125" bestFit="1" customWidth="1"/>
    <col min="7459" max="7459" width="13.33203125" customWidth="1"/>
    <col min="7461" max="7461" width="2.5546875" bestFit="1" customWidth="1"/>
    <col min="7463" max="7463" width="2.5546875" bestFit="1" customWidth="1"/>
    <col min="7464" max="7464" width="8.88671875" customWidth="1"/>
    <col min="7465" max="7465" width="2" bestFit="1" customWidth="1"/>
    <col min="7468" max="7468" width="6.88671875" customWidth="1"/>
    <col min="7472" max="7472" width="24.109375" customWidth="1"/>
    <col min="7474" max="7474" width="37" bestFit="1" customWidth="1"/>
    <col min="7475" max="7475" width="4.44140625" customWidth="1"/>
    <col min="7685" max="7685" width="2" bestFit="1" customWidth="1"/>
    <col min="7686" max="7686" width="2.109375" bestFit="1" customWidth="1"/>
    <col min="7687" max="7687" width="3" customWidth="1"/>
    <col min="7688" max="7688" width="6.33203125" bestFit="1" customWidth="1"/>
    <col min="7689" max="7690" width="11.44140625" customWidth="1"/>
    <col min="7691" max="7691" width="2" customWidth="1"/>
    <col min="7692" max="7692" width="2.109375" customWidth="1"/>
    <col min="7693" max="7693" width="3" customWidth="1"/>
    <col min="7694" max="7694" width="6.33203125" customWidth="1"/>
    <col min="7695" max="7695" width="11.44140625" customWidth="1"/>
    <col min="7696" max="7696" width="3" customWidth="1"/>
    <col min="7697" max="7697" width="2" customWidth="1"/>
    <col min="7698" max="7698" width="2.109375" customWidth="1"/>
    <col min="7699" max="7699" width="3" customWidth="1"/>
    <col min="7700" max="7700" width="11.44140625" customWidth="1"/>
    <col min="7701" max="7701" width="5.109375" customWidth="1"/>
    <col min="7702" max="7702" width="3.88671875" customWidth="1"/>
    <col min="7703" max="7703" width="4.88671875" customWidth="1"/>
    <col min="7704" max="7704" width="4.6640625" customWidth="1"/>
    <col min="7705" max="7705" width="2" bestFit="1" customWidth="1"/>
    <col min="7706" max="7708" width="6.6640625" customWidth="1"/>
    <col min="7709" max="7709" width="5.33203125" customWidth="1"/>
    <col min="7710" max="7710" width="4.5546875" bestFit="1" customWidth="1"/>
    <col min="7711" max="7711" width="6.109375" bestFit="1" customWidth="1"/>
    <col min="7712" max="7713" width="5.44140625" customWidth="1"/>
    <col min="7714" max="7714" width="13.33203125" bestFit="1" customWidth="1"/>
    <col min="7715" max="7715" width="13.33203125" customWidth="1"/>
    <col min="7717" max="7717" width="2.5546875" bestFit="1" customWidth="1"/>
    <col min="7719" max="7719" width="2.5546875" bestFit="1" customWidth="1"/>
    <col min="7720" max="7720" width="8.88671875" customWidth="1"/>
    <col min="7721" max="7721" width="2" bestFit="1" customWidth="1"/>
    <col min="7724" max="7724" width="6.88671875" customWidth="1"/>
    <col min="7728" max="7728" width="24.109375" customWidth="1"/>
    <col min="7730" max="7730" width="37" bestFit="1" customWidth="1"/>
    <col min="7731" max="7731" width="4.44140625" customWidth="1"/>
    <col min="7941" max="7941" width="2" bestFit="1" customWidth="1"/>
    <col min="7942" max="7942" width="2.109375" bestFit="1" customWidth="1"/>
    <col min="7943" max="7943" width="3" customWidth="1"/>
    <col min="7944" max="7944" width="6.33203125" bestFit="1" customWidth="1"/>
    <col min="7945" max="7946" width="11.44140625" customWidth="1"/>
    <col min="7947" max="7947" width="2" customWidth="1"/>
    <col min="7948" max="7948" width="2.109375" customWidth="1"/>
    <col min="7949" max="7949" width="3" customWidth="1"/>
    <col min="7950" max="7950" width="6.33203125" customWidth="1"/>
    <col min="7951" max="7951" width="11.44140625" customWidth="1"/>
    <col min="7952" max="7952" width="3" customWidth="1"/>
    <col min="7953" max="7953" width="2" customWidth="1"/>
    <col min="7954" max="7954" width="2.109375" customWidth="1"/>
    <col min="7955" max="7955" width="3" customWidth="1"/>
    <col min="7956" max="7956" width="11.44140625" customWidth="1"/>
    <col min="7957" max="7957" width="5.109375" customWidth="1"/>
    <col min="7958" max="7958" width="3.88671875" customWidth="1"/>
    <col min="7959" max="7959" width="4.88671875" customWidth="1"/>
    <col min="7960" max="7960" width="4.6640625" customWidth="1"/>
    <col min="7961" max="7961" width="2" bestFit="1" customWidth="1"/>
    <col min="7962" max="7964" width="6.6640625" customWidth="1"/>
    <col min="7965" max="7965" width="5.33203125" customWidth="1"/>
    <col min="7966" max="7966" width="4.5546875" bestFit="1" customWidth="1"/>
    <col min="7967" max="7967" width="6.109375" bestFit="1" customWidth="1"/>
    <col min="7968" max="7969" width="5.44140625" customWidth="1"/>
    <col min="7970" max="7970" width="13.33203125" bestFit="1" customWidth="1"/>
    <col min="7971" max="7971" width="13.33203125" customWidth="1"/>
    <col min="7973" max="7973" width="2.5546875" bestFit="1" customWidth="1"/>
    <col min="7975" max="7975" width="2.5546875" bestFit="1" customWidth="1"/>
    <col min="7976" max="7976" width="8.88671875" customWidth="1"/>
    <col min="7977" max="7977" width="2" bestFit="1" customWidth="1"/>
    <col min="7980" max="7980" width="6.88671875" customWidth="1"/>
    <col min="7984" max="7984" width="24.109375" customWidth="1"/>
    <col min="7986" max="7986" width="37" bestFit="1" customWidth="1"/>
    <col min="7987" max="7987" width="4.44140625" customWidth="1"/>
    <col min="8197" max="8197" width="2" bestFit="1" customWidth="1"/>
    <col min="8198" max="8198" width="2.109375" bestFit="1" customWidth="1"/>
    <col min="8199" max="8199" width="3" customWidth="1"/>
    <col min="8200" max="8200" width="6.33203125" bestFit="1" customWidth="1"/>
    <col min="8201" max="8202" width="11.44140625" customWidth="1"/>
    <col min="8203" max="8203" width="2" customWidth="1"/>
    <col min="8204" max="8204" width="2.109375" customWidth="1"/>
    <col min="8205" max="8205" width="3" customWidth="1"/>
    <col min="8206" max="8206" width="6.33203125" customWidth="1"/>
    <col min="8207" max="8207" width="11.44140625" customWidth="1"/>
    <col min="8208" max="8208" width="3" customWidth="1"/>
    <col min="8209" max="8209" width="2" customWidth="1"/>
    <col min="8210" max="8210" width="2.109375" customWidth="1"/>
    <col min="8211" max="8211" width="3" customWidth="1"/>
    <col min="8212" max="8212" width="11.44140625" customWidth="1"/>
    <col min="8213" max="8213" width="5.109375" customWidth="1"/>
    <col min="8214" max="8214" width="3.88671875" customWidth="1"/>
    <col min="8215" max="8215" width="4.88671875" customWidth="1"/>
    <col min="8216" max="8216" width="4.6640625" customWidth="1"/>
    <col min="8217" max="8217" width="2" bestFit="1" customWidth="1"/>
    <col min="8218" max="8220" width="6.6640625" customWidth="1"/>
    <col min="8221" max="8221" width="5.33203125" customWidth="1"/>
    <col min="8222" max="8222" width="4.5546875" bestFit="1" customWidth="1"/>
    <col min="8223" max="8223" width="6.109375" bestFit="1" customWidth="1"/>
    <col min="8224" max="8225" width="5.44140625" customWidth="1"/>
    <col min="8226" max="8226" width="13.33203125" bestFit="1" customWidth="1"/>
    <col min="8227" max="8227" width="13.33203125" customWidth="1"/>
    <col min="8229" max="8229" width="2.5546875" bestFit="1" customWidth="1"/>
    <col min="8231" max="8231" width="2.5546875" bestFit="1" customWidth="1"/>
    <col min="8232" max="8232" width="8.88671875" customWidth="1"/>
    <col min="8233" max="8233" width="2" bestFit="1" customWidth="1"/>
    <col min="8236" max="8236" width="6.88671875" customWidth="1"/>
    <col min="8240" max="8240" width="24.109375" customWidth="1"/>
    <col min="8242" max="8242" width="37" bestFit="1" customWidth="1"/>
    <col min="8243" max="8243" width="4.44140625" customWidth="1"/>
    <col min="8453" max="8453" width="2" bestFit="1" customWidth="1"/>
    <col min="8454" max="8454" width="2.109375" bestFit="1" customWidth="1"/>
    <col min="8455" max="8455" width="3" customWidth="1"/>
    <col min="8456" max="8456" width="6.33203125" bestFit="1" customWidth="1"/>
    <col min="8457" max="8458" width="11.44140625" customWidth="1"/>
    <col min="8459" max="8459" width="2" customWidth="1"/>
    <col min="8460" max="8460" width="2.109375" customWidth="1"/>
    <col min="8461" max="8461" width="3" customWidth="1"/>
    <col min="8462" max="8462" width="6.33203125" customWidth="1"/>
    <col min="8463" max="8463" width="11.44140625" customWidth="1"/>
    <col min="8464" max="8464" width="3" customWidth="1"/>
    <col min="8465" max="8465" width="2" customWidth="1"/>
    <col min="8466" max="8466" width="2.109375" customWidth="1"/>
    <col min="8467" max="8467" width="3" customWidth="1"/>
    <col min="8468" max="8468" width="11.44140625" customWidth="1"/>
    <col min="8469" max="8469" width="5.109375" customWidth="1"/>
    <col min="8470" max="8470" width="3.88671875" customWidth="1"/>
    <col min="8471" max="8471" width="4.88671875" customWidth="1"/>
    <col min="8472" max="8472" width="4.6640625" customWidth="1"/>
    <col min="8473" max="8473" width="2" bestFit="1" customWidth="1"/>
    <col min="8474" max="8476" width="6.6640625" customWidth="1"/>
    <col min="8477" max="8477" width="5.33203125" customWidth="1"/>
    <col min="8478" max="8478" width="4.5546875" bestFit="1" customWidth="1"/>
    <col min="8479" max="8479" width="6.109375" bestFit="1" customWidth="1"/>
    <col min="8480" max="8481" width="5.44140625" customWidth="1"/>
    <col min="8482" max="8482" width="13.33203125" bestFit="1" customWidth="1"/>
    <col min="8483" max="8483" width="13.33203125" customWidth="1"/>
    <col min="8485" max="8485" width="2.5546875" bestFit="1" customWidth="1"/>
    <col min="8487" max="8487" width="2.5546875" bestFit="1" customWidth="1"/>
    <col min="8488" max="8488" width="8.88671875" customWidth="1"/>
    <col min="8489" max="8489" width="2" bestFit="1" customWidth="1"/>
    <col min="8492" max="8492" width="6.88671875" customWidth="1"/>
    <col min="8496" max="8496" width="24.109375" customWidth="1"/>
    <col min="8498" max="8498" width="37" bestFit="1" customWidth="1"/>
    <col min="8499" max="8499" width="4.44140625" customWidth="1"/>
    <col min="8709" max="8709" width="2" bestFit="1" customWidth="1"/>
    <col min="8710" max="8710" width="2.109375" bestFit="1" customWidth="1"/>
    <col min="8711" max="8711" width="3" customWidth="1"/>
    <col min="8712" max="8712" width="6.33203125" bestFit="1" customWidth="1"/>
    <col min="8713" max="8714" width="11.44140625" customWidth="1"/>
    <col min="8715" max="8715" width="2" customWidth="1"/>
    <col min="8716" max="8716" width="2.109375" customWidth="1"/>
    <col min="8717" max="8717" width="3" customWidth="1"/>
    <col min="8718" max="8718" width="6.33203125" customWidth="1"/>
    <col min="8719" max="8719" width="11.44140625" customWidth="1"/>
    <col min="8720" max="8720" width="3" customWidth="1"/>
    <col min="8721" max="8721" width="2" customWidth="1"/>
    <col min="8722" max="8722" width="2.109375" customWidth="1"/>
    <col min="8723" max="8723" width="3" customWidth="1"/>
    <col min="8724" max="8724" width="11.44140625" customWidth="1"/>
    <col min="8725" max="8725" width="5.109375" customWidth="1"/>
    <col min="8726" max="8726" width="3.88671875" customWidth="1"/>
    <col min="8727" max="8727" width="4.88671875" customWidth="1"/>
    <col min="8728" max="8728" width="4.6640625" customWidth="1"/>
    <col min="8729" max="8729" width="2" bestFit="1" customWidth="1"/>
    <col min="8730" max="8732" width="6.6640625" customWidth="1"/>
    <col min="8733" max="8733" width="5.33203125" customWidth="1"/>
    <col min="8734" max="8734" width="4.5546875" bestFit="1" customWidth="1"/>
    <col min="8735" max="8735" width="6.109375" bestFit="1" customWidth="1"/>
    <col min="8736" max="8737" width="5.44140625" customWidth="1"/>
    <col min="8738" max="8738" width="13.33203125" bestFit="1" customWidth="1"/>
    <col min="8739" max="8739" width="13.33203125" customWidth="1"/>
    <col min="8741" max="8741" width="2.5546875" bestFit="1" customWidth="1"/>
    <col min="8743" max="8743" width="2.5546875" bestFit="1" customWidth="1"/>
    <col min="8744" max="8744" width="8.88671875" customWidth="1"/>
    <col min="8745" max="8745" width="2" bestFit="1" customWidth="1"/>
    <col min="8748" max="8748" width="6.88671875" customWidth="1"/>
    <col min="8752" max="8752" width="24.109375" customWidth="1"/>
    <col min="8754" max="8754" width="37" bestFit="1" customWidth="1"/>
    <col min="8755" max="8755" width="4.44140625" customWidth="1"/>
    <col min="8965" max="8965" width="2" bestFit="1" customWidth="1"/>
    <col min="8966" max="8966" width="2.109375" bestFit="1" customWidth="1"/>
    <col min="8967" max="8967" width="3" customWidth="1"/>
    <col min="8968" max="8968" width="6.33203125" bestFit="1" customWidth="1"/>
    <col min="8969" max="8970" width="11.44140625" customWidth="1"/>
    <col min="8971" max="8971" width="2" customWidth="1"/>
    <col min="8972" max="8972" width="2.109375" customWidth="1"/>
    <col min="8973" max="8973" width="3" customWidth="1"/>
    <col min="8974" max="8974" width="6.33203125" customWidth="1"/>
    <col min="8975" max="8975" width="11.44140625" customWidth="1"/>
    <col min="8976" max="8976" width="3" customWidth="1"/>
    <col min="8977" max="8977" width="2" customWidth="1"/>
    <col min="8978" max="8978" width="2.109375" customWidth="1"/>
    <col min="8979" max="8979" width="3" customWidth="1"/>
    <col min="8980" max="8980" width="11.44140625" customWidth="1"/>
    <col min="8981" max="8981" width="5.109375" customWidth="1"/>
    <col min="8982" max="8982" width="3.88671875" customWidth="1"/>
    <col min="8983" max="8983" width="4.88671875" customWidth="1"/>
    <col min="8984" max="8984" width="4.6640625" customWidth="1"/>
    <col min="8985" max="8985" width="2" bestFit="1" customWidth="1"/>
    <col min="8986" max="8988" width="6.6640625" customWidth="1"/>
    <col min="8989" max="8989" width="5.33203125" customWidth="1"/>
    <col min="8990" max="8990" width="4.5546875" bestFit="1" customWidth="1"/>
    <col min="8991" max="8991" width="6.109375" bestFit="1" customWidth="1"/>
    <col min="8992" max="8993" width="5.44140625" customWidth="1"/>
    <col min="8994" max="8994" width="13.33203125" bestFit="1" customWidth="1"/>
    <col min="8995" max="8995" width="13.33203125" customWidth="1"/>
    <col min="8997" max="8997" width="2.5546875" bestFit="1" customWidth="1"/>
    <col min="8999" max="8999" width="2.5546875" bestFit="1" customWidth="1"/>
    <col min="9000" max="9000" width="8.88671875" customWidth="1"/>
    <col min="9001" max="9001" width="2" bestFit="1" customWidth="1"/>
    <col min="9004" max="9004" width="6.88671875" customWidth="1"/>
    <col min="9008" max="9008" width="24.109375" customWidth="1"/>
    <col min="9010" max="9010" width="37" bestFit="1" customWidth="1"/>
    <col min="9011" max="9011" width="4.44140625" customWidth="1"/>
    <col min="9221" max="9221" width="2" bestFit="1" customWidth="1"/>
    <col min="9222" max="9222" width="2.109375" bestFit="1" customWidth="1"/>
    <col min="9223" max="9223" width="3" customWidth="1"/>
    <col min="9224" max="9224" width="6.33203125" bestFit="1" customWidth="1"/>
    <col min="9225" max="9226" width="11.44140625" customWidth="1"/>
    <col min="9227" max="9227" width="2" customWidth="1"/>
    <col min="9228" max="9228" width="2.109375" customWidth="1"/>
    <col min="9229" max="9229" width="3" customWidth="1"/>
    <col min="9230" max="9230" width="6.33203125" customWidth="1"/>
    <col min="9231" max="9231" width="11.44140625" customWidth="1"/>
    <col min="9232" max="9232" width="3" customWidth="1"/>
    <col min="9233" max="9233" width="2" customWidth="1"/>
    <col min="9234" max="9234" width="2.109375" customWidth="1"/>
    <col min="9235" max="9235" width="3" customWidth="1"/>
    <col min="9236" max="9236" width="11.44140625" customWidth="1"/>
    <col min="9237" max="9237" width="5.109375" customWidth="1"/>
    <col min="9238" max="9238" width="3.88671875" customWidth="1"/>
    <col min="9239" max="9239" width="4.88671875" customWidth="1"/>
    <col min="9240" max="9240" width="4.6640625" customWidth="1"/>
    <col min="9241" max="9241" width="2" bestFit="1" customWidth="1"/>
    <col min="9242" max="9244" width="6.6640625" customWidth="1"/>
    <col min="9245" max="9245" width="5.33203125" customWidth="1"/>
    <col min="9246" max="9246" width="4.5546875" bestFit="1" customWidth="1"/>
    <col min="9247" max="9247" width="6.109375" bestFit="1" customWidth="1"/>
    <col min="9248" max="9249" width="5.44140625" customWidth="1"/>
    <col min="9250" max="9250" width="13.33203125" bestFit="1" customWidth="1"/>
    <col min="9251" max="9251" width="13.33203125" customWidth="1"/>
    <col min="9253" max="9253" width="2.5546875" bestFit="1" customWidth="1"/>
    <col min="9255" max="9255" width="2.5546875" bestFit="1" customWidth="1"/>
    <col min="9256" max="9256" width="8.88671875" customWidth="1"/>
    <col min="9257" max="9257" width="2" bestFit="1" customWidth="1"/>
    <col min="9260" max="9260" width="6.88671875" customWidth="1"/>
    <col min="9264" max="9264" width="24.109375" customWidth="1"/>
    <col min="9266" max="9266" width="37" bestFit="1" customWidth="1"/>
    <col min="9267" max="9267" width="4.44140625" customWidth="1"/>
    <col min="9477" max="9477" width="2" bestFit="1" customWidth="1"/>
    <col min="9478" max="9478" width="2.109375" bestFit="1" customWidth="1"/>
    <col min="9479" max="9479" width="3" customWidth="1"/>
    <col min="9480" max="9480" width="6.33203125" bestFit="1" customWidth="1"/>
    <col min="9481" max="9482" width="11.44140625" customWidth="1"/>
    <col min="9483" max="9483" width="2" customWidth="1"/>
    <col min="9484" max="9484" width="2.109375" customWidth="1"/>
    <col min="9485" max="9485" width="3" customWidth="1"/>
    <col min="9486" max="9486" width="6.33203125" customWidth="1"/>
    <col min="9487" max="9487" width="11.44140625" customWidth="1"/>
    <col min="9488" max="9488" width="3" customWidth="1"/>
    <col min="9489" max="9489" width="2" customWidth="1"/>
    <col min="9490" max="9490" width="2.109375" customWidth="1"/>
    <col min="9491" max="9491" width="3" customWidth="1"/>
    <col min="9492" max="9492" width="11.44140625" customWidth="1"/>
    <col min="9493" max="9493" width="5.109375" customWidth="1"/>
    <col min="9494" max="9494" width="3.88671875" customWidth="1"/>
    <col min="9495" max="9495" width="4.88671875" customWidth="1"/>
    <col min="9496" max="9496" width="4.6640625" customWidth="1"/>
    <col min="9497" max="9497" width="2" bestFit="1" customWidth="1"/>
    <col min="9498" max="9500" width="6.6640625" customWidth="1"/>
    <col min="9501" max="9501" width="5.33203125" customWidth="1"/>
    <col min="9502" max="9502" width="4.5546875" bestFit="1" customWidth="1"/>
    <col min="9503" max="9503" width="6.109375" bestFit="1" customWidth="1"/>
    <col min="9504" max="9505" width="5.44140625" customWidth="1"/>
    <col min="9506" max="9506" width="13.33203125" bestFit="1" customWidth="1"/>
    <col min="9507" max="9507" width="13.33203125" customWidth="1"/>
    <col min="9509" max="9509" width="2.5546875" bestFit="1" customWidth="1"/>
    <col min="9511" max="9511" width="2.5546875" bestFit="1" customWidth="1"/>
    <col min="9512" max="9512" width="8.88671875" customWidth="1"/>
    <col min="9513" max="9513" width="2" bestFit="1" customWidth="1"/>
    <col min="9516" max="9516" width="6.88671875" customWidth="1"/>
    <col min="9520" max="9520" width="24.109375" customWidth="1"/>
    <col min="9522" max="9522" width="37" bestFit="1" customWidth="1"/>
    <col min="9523" max="9523" width="4.44140625" customWidth="1"/>
    <col min="9733" max="9733" width="2" bestFit="1" customWidth="1"/>
    <col min="9734" max="9734" width="2.109375" bestFit="1" customWidth="1"/>
    <col min="9735" max="9735" width="3" customWidth="1"/>
    <col min="9736" max="9736" width="6.33203125" bestFit="1" customWidth="1"/>
    <col min="9737" max="9738" width="11.44140625" customWidth="1"/>
    <col min="9739" max="9739" width="2" customWidth="1"/>
    <col min="9740" max="9740" width="2.109375" customWidth="1"/>
    <col min="9741" max="9741" width="3" customWidth="1"/>
    <col min="9742" max="9742" width="6.33203125" customWidth="1"/>
    <col min="9743" max="9743" width="11.44140625" customWidth="1"/>
    <col min="9744" max="9744" width="3" customWidth="1"/>
    <col min="9745" max="9745" width="2" customWidth="1"/>
    <col min="9746" max="9746" width="2.109375" customWidth="1"/>
    <col min="9747" max="9747" width="3" customWidth="1"/>
    <col min="9748" max="9748" width="11.44140625" customWidth="1"/>
    <col min="9749" max="9749" width="5.109375" customWidth="1"/>
    <col min="9750" max="9750" width="3.88671875" customWidth="1"/>
    <col min="9751" max="9751" width="4.88671875" customWidth="1"/>
    <col min="9752" max="9752" width="4.6640625" customWidth="1"/>
    <col min="9753" max="9753" width="2" bestFit="1" customWidth="1"/>
    <col min="9754" max="9756" width="6.6640625" customWidth="1"/>
    <col min="9757" max="9757" width="5.33203125" customWidth="1"/>
    <col min="9758" max="9758" width="4.5546875" bestFit="1" customWidth="1"/>
    <col min="9759" max="9759" width="6.109375" bestFit="1" customWidth="1"/>
    <col min="9760" max="9761" width="5.44140625" customWidth="1"/>
    <col min="9762" max="9762" width="13.33203125" bestFit="1" customWidth="1"/>
    <col min="9763" max="9763" width="13.33203125" customWidth="1"/>
    <col min="9765" max="9765" width="2.5546875" bestFit="1" customWidth="1"/>
    <col min="9767" max="9767" width="2.5546875" bestFit="1" customWidth="1"/>
    <col min="9768" max="9768" width="8.88671875" customWidth="1"/>
    <col min="9769" max="9769" width="2" bestFit="1" customWidth="1"/>
    <col min="9772" max="9772" width="6.88671875" customWidth="1"/>
    <col min="9776" max="9776" width="24.109375" customWidth="1"/>
    <col min="9778" max="9778" width="37" bestFit="1" customWidth="1"/>
    <col min="9779" max="9779" width="4.44140625" customWidth="1"/>
    <col min="9989" max="9989" width="2" bestFit="1" customWidth="1"/>
    <col min="9990" max="9990" width="2.109375" bestFit="1" customWidth="1"/>
    <col min="9991" max="9991" width="3" customWidth="1"/>
    <col min="9992" max="9992" width="6.33203125" bestFit="1" customWidth="1"/>
    <col min="9993" max="9994" width="11.44140625" customWidth="1"/>
    <col min="9995" max="9995" width="2" customWidth="1"/>
    <col min="9996" max="9996" width="2.109375" customWidth="1"/>
    <col min="9997" max="9997" width="3" customWidth="1"/>
    <col min="9998" max="9998" width="6.33203125" customWidth="1"/>
    <col min="9999" max="9999" width="11.44140625" customWidth="1"/>
    <col min="10000" max="10000" width="3" customWidth="1"/>
    <col min="10001" max="10001" width="2" customWidth="1"/>
    <col min="10002" max="10002" width="2.109375" customWidth="1"/>
    <col min="10003" max="10003" width="3" customWidth="1"/>
    <col min="10004" max="10004" width="11.44140625" customWidth="1"/>
    <col min="10005" max="10005" width="5.109375" customWidth="1"/>
    <col min="10006" max="10006" width="3.88671875" customWidth="1"/>
    <col min="10007" max="10007" width="4.88671875" customWidth="1"/>
    <col min="10008" max="10008" width="4.6640625" customWidth="1"/>
    <col min="10009" max="10009" width="2" bestFit="1" customWidth="1"/>
    <col min="10010" max="10012" width="6.6640625" customWidth="1"/>
    <col min="10013" max="10013" width="5.33203125" customWidth="1"/>
    <col min="10014" max="10014" width="4.5546875" bestFit="1" customWidth="1"/>
    <col min="10015" max="10015" width="6.109375" bestFit="1" customWidth="1"/>
    <col min="10016" max="10017" width="5.44140625" customWidth="1"/>
    <col min="10018" max="10018" width="13.33203125" bestFit="1" customWidth="1"/>
    <col min="10019" max="10019" width="13.33203125" customWidth="1"/>
    <col min="10021" max="10021" width="2.5546875" bestFit="1" customWidth="1"/>
    <col min="10023" max="10023" width="2.5546875" bestFit="1" customWidth="1"/>
    <col min="10024" max="10024" width="8.88671875" customWidth="1"/>
    <col min="10025" max="10025" width="2" bestFit="1" customWidth="1"/>
    <col min="10028" max="10028" width="6.88671875" customWidth="1"/>
    <col min="10032" max="10032" width="24.109375" customWidth="1"/>
    <col min="10034" max="10034" width="37" bestFit="1" customWidth="1"/>
    <col min="10035" max="10035" width="4.44140625" customWidth="1"/>
    <col min="10245" max="10245" width="2" bestFit="1" customWidth="1"/>
    <col min="10246" max="10246" width="2.109375" bestFit="1" customWidth="1"/>
    <col min="10247" max="10247" width="3" customWidth="1"/>
    <col min="10248" max="10248" width="6.33203125" bestFit="1" customWidth="1"/>
    <col min="10249" max="10250" width="11.44140625" customWidth="1"/>
    <col min="10251" max="10251" width="2" customWidth="1"/>
    <col min="10252" max="10252" width="2.109375" customWidth="1"/>
    <col min="10253" max="10253" width="3" customWidth="1"/>
    <col min="10254" max="10254" width="6.33203125" customWidth="1"/>
    <col min="10255" max="10255" width="11.44140625" customWidth="1"/>
    <col min="10256" max="10256" width="3" customWidth="1"/>
    <col min="10257" max="10257" width="2" customWidth="1"/>
    <col min="10258" max="10258" width="2.109375" customWidth="1"/>
    <col min="10259" max="10259" width="3" customWidth="1"/>
    <col min="10260" max="10260" width="11.44140625" customWidth="1"/>
    <col min="10261" max="10261" width="5.109375" customWidth="1"/>
    <col min="10262" max="10262" width="3.88671875" customWidth="1"/>
    <col min="10263" max="10263" width="4.88671875" customWidth="1"/>
    <col min="10264" max="10264" width="4.6640625" customWidth="1"/>
    <col min="10265" max="10265" width="2" bestFit="1" customWidth="1"/>
    <col min="10266" max="10268" width="6.6640625" customWidth="1"/>
    <col min="10269" max="10269" width="5.33203125" customWidth="1"/>
    <col min="10270" max="10270" width="4.5546875" bestFit="1" customWidth="1"/>
    <col min="10271" max="10271" width="6.109375" bestFit="1" customWidth="1"/>
    <col min="10272" max="10273" width="5.44140625" customWidth="1"/>
    <col min="10274" max="10274" width="13.33203125" bestFit="1" customWidth="1"/>
    <col min="10275" max="10275" width="13.33203125" customWidth="1"/>
    <col min="10277" max="10277" width="2.5546875" bestFit="1" customWidth="1"/>
    <col min="10279" max="10279" width="2.5546875" bestFit="1" customWidth="1"/>
    <col min="10280" max="10280" width="8.88671875" customWidth="1"/>
    <col min="10281" max="10281" width="2" bestFit="1" customWidth="1"/>
    <col min="10284" max="10284" width="6.88671875" customWidth="1"/>
    <col min="10288" max="10288" width="24.109375" customWidth="1"/>
    <col min="10290" max="10290" width="37" bestFit="1" customWidth="1"/>
    <col min="10291" max="10291" width="4.44140625" customWidth="1"/>
    <col min="10501" max="10501" width="2" bestFit="1" customWidth="1"/>
    <col min="10502" max="10502" width="2.109375" bestFit="1" customWidth="1"/>
    <col min="10503" max="10503" width="3" customWidth="1"/>
    <col min="10504" max="10504" width="6.33203125" bestFit="1" customWidth="1"/>
    <col min="10505" max="10506" width="11.44140625" customWidth="1"/>
    <col min="10507" max="10507" width="2" customWidth="1"/>
    <col min="10508" max="10508" width="2.109375" customWidth="1"/>
    <col min="10509" max="10509" width="3" customWidth="1"/>
    <col min="10510" max="10510" width="6.33203125" customWidth="1"/>
    <col min="10511" max="10511" width="11.44140625" customWidth="1"/>
    <col min="10512" max="10512" width="3" customWidth="1"/>
    <col min="10513" max="10513" width="2" customWidth="1"/>
    <col min="10514" max="10514" width="2.109375" customWidth="1"/>
    <col min="10515" max="10515" width="3" customWidth="1"/>
    <col min="10516" max="10516" width="11.44140625" customWidth="1"/>
    <col min="10517" max="10517" width="5.109375" customWidth="1"/>
    <col min="10518" max="10518" width="3.88671875" customWidth="1"/>
    <col min="10519" max="10519" width="4.88671875" customWidth="1"/>
    <col min="10520" max="10520" width="4.6640625" customWidth="1"/>
    <col min="10521" max="10521" width="2" bestFit="1" customWidth="1"/>
    <col min="10522" max="10524" width="6.6640625" customWidth="1"/>
    <col min="10525" max="10525" width="5.33203125" customWidth="1"/>
    <col min="10526" max="10526" width="4.5546875" bestFit="1" customWidth="1"/>
    <col min="10527" max="10527" width="6.109375" bestFit="1" customWidth="1"/>
    <col min="10528" max="10529" width="5.44140625" customWidth="1"/>
    <col min="10530" max="10530" width="13.33203125" bestFit="1" customWidth="1"/>
    <col min="10531" max="10531" width="13.33203125" customWidth="1"/>
    <col min="10533" max="10533" width="2.5546875" bestFit="1" customWidth="1"/>
    <col min="10535" max="10535" width="2.5546875" bestFit="1" customWidth="1"/>
    <col min="10536" max="10536" width="8.88671875" customWidth="1"/>
    <col min="10537" max="10537" width="2" bestFit="1" customWidth="1"/>
    <col min="10540" max="10540" width="6.88671875" customWidth="1"/>
    <col min="10544" max="10544" width="24.109375" customWidth="1"/>
    <col min="10546" max="10546" width="37" bestFit="1" customWidth="1"/>
    <col min="10547" max="10547" width="4.44140625" customWidth="1"/>
    <col min="10757" max="10757" width="2" bestFit="1" customWidth="1"/>
    <col min="10758" max="10758" width="2.109375" bestFit="1" customWidth="1"/>
    <col min="10759" max="10759" width="3" customWidth="1"/>
    <col min="10760" max="10760" width="6.33203125" bestFit="1" customWidth="1"/>
    <col min="10761" max="10762" width="11.44140625" customWidth="1"/>
    <col min="10763" max="10763" width="2" customWidth="1"/>
    <col min="10764" max="10764" width="2.109375" customWidth="1"/>
    <col min="10765" max="10765" width="3" customWidth="1"/>
    <col min="10766" max="10766" width="6.33203125" customWidth="1"/>
    <col min="10767" max="10767" width="11.44140625" customWidth="1"/>
    <col min="10768" max="10768" width="3" customWidth="1"/>
    <col min="10769" max="10769" width="2" customWidth="1"/>
    <col min="10770" max="10770" width="2.109375" customWidth="1"/>
    <col min="10771" max="10771" width="3" customWidth="1"/>
    <col min="10772" max="10772" width="11.44140625" customWidth="1"/>
    <col min="10773" max="10773" width="5.109375" customWidth="1"/>
    <col min="10774" max="10774" width="3.88671875" customWidth="1"/>
    <col min="10775" max="10775" width="4.88671875" customWidth="1"/>
    <col min="10776" max="10776" width="4.6640625" customWidth="1"/>
    <col min="10777" max="10777" width="2" bestFit="1" customWidth="1"/>
    <col min="10778" max="10780" width="6.6640625" customWidth="1"/>
    <col min="10781" max="10781" width="5.33203125" customWidth="1"/>
    <col min="10782" max="10782" width="4.5546875" bestFit="1" customWidth="1"/>
    <col min="10783" max="10783" width="6.109375" bestFit="1" customWidth="1"/>
    <col min="10784" max="10785" width="5.44140625" customWidth="1"/>
    <col min="10786" max="10786" width="13.33203125" bestFit="1" customWidth="1"/>
    <col min="10787" max="10787" width="13.33203125" customWidth="1"/>
    <col min="10789" max="10789" width="2.5546875" bestFit="1" customWidth="1"/>
    <col min="10791" max="10791" width="2.5546875" bestFit="1" customWidth="1"/>
    <col min="10792" max="10792" width="8.88671875" customWidth="1"/>
    <col min="10793" max="10793" width="2" bestFit="1" customWidth="1"/>
    <col min="10796" max="10796" width="6.88671875" customWidth="1"/>
    <col min="10800" max="10800" width="24.109375" customWidth="1"/>
    <col min="10802" max="10802" width="37" bestFit="1" customWidth="1"/>
    <col min="10803" max="10803" width="4.44140625" customWidth="1"/>
    <col min="11013" max="11013" width="2" bestFit="1" customWidth="1"/>
    <col min="11014" max="11014" width="2.109375" bestFit="1" customWidth="1"/>
    <col min="11015" max="11015" width="3" customWidth="1"/>
    <col min="11016" max="11016" width="6.33203125" bestFit="1" customWidth="1"/>
    <col min="11017" max="11018" width="11.44140625" customWidth="1"/>
    <col min="11019" max="11019" width="2" customWidth="1"/>
    <col min="11020" max="11020" width="2.109375" customWidth="1"/>
    <col min="11021" max="11021" width="3" customWidth="1"/>
    <col min="11022" max="11022" width="6.33203125" customWidth="1"/>
    <col min="11023" max="11023" width="11.44140625" customWidth="1"/>
    <col min="11024" max="11024" width="3" customWidth="1"/>
    <col min="11025" max="11025" width="2" customWidth="1"/>
    <col min="11026" max="11026" width="2.109375" customWidth="1"/>
    <col min="11027" max="11027" width="3" customWidth="1"/>
    <col min="11028" max="11028" width="11.44140625" customWidth="1"/>
    <col min="11029" max="11029" width="5.109375" customWidth="1"/>
    <col min="11030" max="11030" width="3.88671875" customWidth="1"/>
    <col min="11031" max="11031" width="4.88671875" customWidth="1"/>
    <col min="11032" max="11032" width="4.6640625" customWidth="1"/>
    <col min="11033" max="11033" width="2" bestFit="1" customWidth="1"/>
    <col min="11034" max="11036" width="6.6640625" customWidth="1"/>
    <col min="11037" max="11037" width="5.33203125" customWidth="1"/>
    <col min="11038" max="11038" width="4.5546875" bestFit="1" customWidth="1"/>
    <col min="11039" max="11039" width="6.109375" bestFit="1" customWidth="1"/>
    <col min="11040" max="11041" width="5.44140625" customWidth="1"/>
    <col min="11042" max="11042" width="13.33203125" bestFit="1" customWidth="1"/>
    <col min="11043" max="11043" width="13.33203125" customWidth="1"/>
    <col min="11045" max="11045" width="2.5546875" bestFit="1" customWidth="1"/>
    <col min="11047" max="11047" width="2.5546875" bestFit="1" customWidth="1"/>
    <col min="11048" max="11048" width="8.88671875" customWidth="1"/>
    <col min="11049" max="11049" width="2" bestFit="1" customWidth="1"/>
    <col min="11052" max="11052" width="6.88671875" customWidth="1"/>
    <col min="11056" max="11056" width="24.109375" customWidth="1"/>
    <col min="11058" max="11058" width="37" bestFit="1" customWidth="1"/>
    <col min="11059" max="11059" width="4.44140625" customWidth="1"/>
    <col min="11269" max="11269" width="2" bestFit="1" customWidth="1"/>
    <col min="11270" max="11270" width="2.109375" bestFit="1" customWidth="1"/>
    <col min="11271" max="11271" width="3" customWidth="1"/>
    <col min="11272" max="11272" width="6.33203125" bestFit="1" customWidth="1"/>
    <col min="11273" max="11274" width="11.44140625" customWidth="1"/>
    <col min="11275" max="11275" width="2" customWidth="1"/>
    <col min="11276" max="11276" width="2.109375" customWidth="1"/>
    <col min="11277" max="11277" width="3" customWidth="1"/>
    <col min="11278" max="11278" width="6.33203125" customWidth="1"/>
    <col min="11279" max="11279" width="11.44140625" customWidth="1"/>
    <col min="11280" max="11280" width="3" customWidth="1"/>
    <col min="11281" max="11281" width="2" customWidth="1"/>
    <col min="11282" max="11282" width="2.109375" customWidth="1"/>
    <col min="11283" max="11283" width="3" customWidth="1"/>
    <col min="11284" max="11284" width="11.44140625" customWidth="1"/>
    <col min="11285" max="11285" width="5.109375" customWidth="1"/>
    <col min="11286" max="11286" width="3.88671875" customWidth="1"/>
    <col min="11287" max="11287" width="4.88671875" customWidth="1"/>
    <col min="11288" max="11288" width="4.6640625" customWidth="1"/>
    <col min="11289" max="11289" width="2" bestFit="1" customWidth="1"/>
    <col min="11290" max="11292" width="6.6640625" customWidth="1"/>
    <col min="11293" max="11293" width="5.33203125" customWidth="1"/>
    <col min="11294" max="11294" width="4.5546875" bestFit="1" customWidth="1"/>
    <col min="11295" max="11295" width="6.109375" bestFit="1" customWidth="1"/>
    <col min="11296" max="11297" width="5.44140625" customWidth="1"/>
    <col min="11298" max="11298" width="13.33203125" bestFit="1" customWidth="1"/>
    <col min="11299" max="11299" width="13.33203125" customWidth="1"/>
    <col min="11301" max="11301" width="2.5546875" bestFit="1" customWidth="1"/>
    <col min="11303" max="11303" width="2.5546875" bestFit="1" customWidth="1"/>
    <col min="11304" max="11304" width="8.88671875" customWidth="1"/>
    <col min="11305" max="11305" width="2" bestFit="1" customWidth="1"/>
    <col min="11308" max="11308" width="6.88671875" customWidth="1"/>
    <col min="11312" max="11312" width="24.109375" customWidth="1"/>
    <col min="11314" max="11314" width="37" bestFit="1" customWidth="1"/>
    <col min="11315" max="11315" width="4.44140625" customWidth="1"/>
    <col min="11525" max="11525" width="2" bestFit="1" customWidth="1"/>
    <col min="11526" max="11526" width="2.109375" bestFit="1" customWidth="1"/>
    <col min="11527" max="11527" width="3" customWidth="1"/>
    <col min="11528" max="11528" width="6.33203125" bestFit="1" customWidth="1"/>
    <col min="11529" max="11530" width="11.44140625" customWidth="1"/>
    <col min="11531" max="11531" width="2" customWidth="1"/>
    <col min="11532" max="11532" width="2.109375" customWidth="1"/>
    <col min="11533" max="11533" width="3" customWidth="1"/>
    <col min="11534" max="11534" width="6.33203125" customWidth="1"/>
    <col min="11535" max="11535" width="11.44140625" customWidth="1"/>
    <col min="11536" max="11536" width="3" customWidth="1"/>
    <col min="11537" max="11537" width="2" customWidth="1"/>
    <col min="11538" max="11538" width="2.109375" customWidth="1"/>
    <col min="11539" max="11539" width="3" customWidth="1"/>
    <col min="11540" max="11540" width="11.44140625" customWidth="1"/>
    <col min="11541" max="11541" width="5.109375" customWidth="1"/>
    <col min="11542" max="11542" width="3.88671875" customWidth="1"/>
    <col min="11543" max="11543" width="4.88671875" customWidth="1"/>
    <col min="11544" max="11544" width="4.6640625" customWidth="1"/>
    <col min="11545" max="11545" width="2" bestFit="1" customWidth="1"/>
    <col min="11546" max="11548" width="6.6640625" customWidth="1"/>
    <col min="11549" max="11549" width="5.33203125" customWidth="1"/>
    <col min="11550" max="11550" width="4.5546875" bestFit="1" customWidth="1"/>
    <col min="11551" max="11551" width="6.109375" bestFit="1" customWidth="1"/>
    <col min="11552" max="11553" width="5.44140625" customWidth="1"/>
    <col min="11554" max="11554" width="13.33203125" bestFit="1" customWidth="1"/>
    <col min="11555" max="11555" width="13.33203125" customWidth="1"/>
    <col min="11557" max="11557" width="2.5546875" bestFit="1" customWidth="1"/>
    <col min="11559" max="11559" width="2.5546875" bestFit="1" customWidth="1"/>
    <col min="11560" max="11560" width="8.88671875" customWidth="1"/>
    <col min="11561" max="11561" width="2" bestFit="1" customWidth="1"/>
    <col min="11564" max="11564" width="6.88671875" customWidth="1"/>
    <col min="11568" max="11568" width="24.109375" customWidth="1"/>
    <col min="11570" max="11570" width="37" bestFit="1" customWidth="1"/>
    <col min="11571" max="11571" width="4.44140625" customWidth="1"/>
    <col min="11781" max="11781" width="2" bestFit="1" customWidth="1"/>
    <col min="11782" max="11782" width="2.109375" bestFit="1" customWidth="1"/>
    <col min="11783" max="11783" width="3" customWidth="1"/>
    <col min="11784" max="11784" width="6.33203125" bestFit="1" customWidth="1"/>
    <col min="11785" max="11786" width="11.44140625" customWidth="1"/>
    <col min="11787" max="11787" width="2" customWidth="1"/>
    <col min="11788" max="11788" width="2.109375" customWidth="1"/>
    <col min="11789" max="11789" width="3" customWidth="1"/>
    <col min="11790" max="11790" width="6.33203125" customWidth="1"/>
    <col min="11791" max="11791" width="11.44140625" customWidth="1"/>
    <col min="11792" max="11792" width="3" customWidth="1"/>
    <col min="11793" max="11793" width="2" customWidth="1"/>
    <col min="11794" max="11794" width="2.109375" customWidth="1"/>
    <col min="11795" max="11795" width="3" customWidth="1"/>
    <col min="11796" max="11796" width="11.44140625" customWidth="1"/>
    <col min="11797" max="11797" width="5.109375" customWidth="1"/>
    <col min="11798" max="11798" width="3.88671875" customWidth="1"/>
    <col min="11799" max="11799" width="4.88671875" customWidth="1"/>
    <col min="11800" max="11800" width="4.6640625" customWidth="1"/>
    <col min="11801" max="11801" width="2" bestFit="1" customWidth="1"/>
    <col min="11802" max="11804" width="6.6640625" customWidth="1"/>
    <col min="11805" max="11805" width="5.33203125" customWidth="1"/>
    <col min="11806" max="11806" width="4.5546875" bestFit="1" customWidth="1"/>
    <col min="11807" max="11807" width="6.109375" bestFit="1" customWidth="1"/>
    <col min="11808" max="11809" width="5.44140625" customWidth="1"/>
    <col min="11810" max="11810" width="13.33203125" bestFit="1" customWidth="1"/>
    <col min="11811" max="11811" width="13.33203125" customWidth="1"/>
    <col min="11813" max="11813" width="2.5546875" bestFit="1" customWidth="1"/>
    <col min="11815" max="11815" width="2.5546875" bestFit="1" customWidth="1"/>
    <col min="11816" max="11816" width="8.88671875" customWidth="1"/>
    <col min="11817" max="11817" width="2" bestFit="1" customWidth="1"/>
    <col min="11820" max="11820" width="6.88671875" customWidth="1"/>
    <col min="11824" max="11824" width="24.109375" customWidth="1"/>
    <col min="11826" max="11826" width="37" bestFit="1" customWidth="1"/>
    <col min="11827" max="11827" width="4.44140625" customWidth="1"/>
    <col min="12037" max="12037" width="2" bestFit="1" customWidth="1"/>
    <col min="12038" max="12038" width="2.109375" bestFit="1" customWidth="1"/>
    <col min="12039" max="12039" width="3" customWidth="1"/>
    <col min="12040" max="12040" width="6.33203125" bestFit="1" customWidth="1"/>
    <col min="12041" max="12042" width="11.44140625" customWidth="1"/>
    <col min="12043" max="12043" width="2" customWidth="1"/>
    <col min="12044" max="12044" width="2.109375" customWidth="1"/>
    <col min="12045" max="12045" width="3" customWidth="1"/>
    <col min="12046" max="12046" width="6.33203125" customWidth="1"/>
    <col min="12047" max="12047" width="11.44140625" customWidth="1"/>
    <col min="12048" max="12048" width="3" customWidth="1"/>
    <col min="12049" max="12049" width="2" customWidth="1"/>
    <col min="12050" max="12050" width="2.109375" customWidth="1"/>
    <col min="12051" max="12051" width="3" customWidth="1"/>
    <col min="12052" max="12052" width="11.44140625" customWidth="1"/>
    <col min="12053" max="12053" width="5.109375" customWidth="1"/>
    <col min="12054" max="12054" width="3.88671875" customWidth="1"/>
    <col min="12055" max="12055" width="4.88671875" customWidth="1"/>
    <col min="12056" max="12056" width="4.6640625" customWidth="1"/>
    <col min="12057" max="12057" width="2" bestFit="1" customWidth="1"/>
    <col min="12058" max="12060" width="6.6640625" customWidth="1"/>
    <col min="12061" max="12061" width="5.33203125" customWidth="1"/>
    <col min="12062" max="12062" width="4.5546875" bestFit="1" customWidth="1"/>
    <col min="12063" max="12063" width="6.109375" bestFit="1" customWidth="1"/>
    <col min="12064" max="12065" width="5.44140625" customWidth="1"/>
    <col min="12066" max="12066" width="13.33203125" bestFit="1" customWidth="1"/>
    <col min="12067" max="12067" width="13.33203125" customWidth="1"/>
    <col min="12069" max="12069" width="2.5546875" bestFit="1" customWidth="1"/>
    <col min="12071" max="12071" width="2.5546875" bestFit="1" customWidth="1"/>
    <col min="12072" max="12072" width="8.88671875" customWidth="1"/>
    <col min="12073" max="12073" width="2" bestFit="1" customWidth="1"/>
    <col min="12076" max="12076" width="6.88671875" customWidth="1"/>
    <col min="12080" max="12080" width="24.109375" customWidth="1"/>
    <col min="12082" max="12082" width="37" bestFit="1" customWidth="1"/>
    <col min="12083" max="12083" width="4.44140625" customWidth="1"/>
    <col min="12293" max="12293" width="2" bestFit="1" customWidth="1"/>
    <col min="12294" max="12294" width="2.109375" bestFit="1" customWidth="1"/>
    <col min="12295" max="12295" width="3" customWidth="1"/>
    <col min="12296" max="12296" width="6.33203125" bestFit="1" customWidth="1"/>
    <col min="12297" max="12298" width="11.44140625" customWidth="1"/>
    <col min="12299" max="12299" width="2" customWidth="1"/>
    <col min="12300" max="12300" width="2.109375" customWidth="1"/>
    <col min="12301" max="12301" width="3" customWidth="1"/>
    <col min="12302" max="12302" width="6.33203125" customWidth="1"/>
    <col min="12303" max="12303" width="11.44140625" customWidth="1"/>
    <col min="12304" max="12304" width="3" customWidth="1"/>
    <col min="12305" max="12305" width="2" customWidth="1"/>
    <col min="12306" max="12306" width="2.109375" customWidth="1"/>
    <col min="12307" max="12307" width="3" customWidth="1"/>
    <col min="12308" max="12308" width="11.44140625" customWidth="1"/>
    <col min="12309" max="12309" width="5.109375" customWidth="1"/>
    <col min="12310" max="12310" width="3.88671875" customWidth="1"/>
    <col min="12311" max="12311" width="4.88671875" customWidth="1"/>
    <col min="12312" max="12312" width="4.6640625" customWidth="1"/>
    <col min="12313" max="12313" width="2" bestFit="1" customWidth="1"/>
    <col min="12314" max="12316" width="6.6640625" customWidth="1"/>
    <col min="12317" max="12317" width="5.33203125" customWidth="1"/>
    <col min="12318" max="12318" width="4.5546875" bestFit="1" customWidth="1"/>
    <col min="12319" max="12319" width="6.109375" bestFit="1" customWidth="1"/>
    <col min="12320" max="12321" width="5.44140625" customWidth="1"/>
    <col min="12322" max="12322" width="13.33203125" bestFit="1" customWidth="1"/>
    <col min="12323" max="12323" width="13.33203125" customWidth="1"/>
    <col min="12325" max="12325" width="2.5546875" bestFit="1" customWidth="1"/>
    <col min="12327" max="12327" width="2.5546875" bestFit="1" customWidth="1"/>
    <col min="12328" max="12328" width="8.88671875" customWidth="1"/>
    <col min="12329" max="12329" width="2" bestFit="1" customWidth="1"/>
    <col min="12332" max="12332" width="6.88671875" customWidth="1"/>
    <col min="12336" max="12336" width="24.109375" customWidth="1"/>
    <col min="12338" max="12338" width="37" bestFit="1" customWidth="1"/>
    <col min="12339" max="12339" width="4.44140625" customWidth="1"/>
    <col min="12549" max="12549" width="2" bestFit="1" customWidth="1"/>
    <col min="12550" max="12550" width="2.109375" bestFit="1" customWidth="1"/>
    <col min="12551" max="12551" width="3" customWidth="1"/>
    <col min="12552" max="12552" width="6.33203125" bestFit="1" customWidth="1"/>
    <col min="12553" max="12554" width="11.44140625" customWidth="1"/>
    <col min="12555" max="12555" width="2" customWidth="1"/>
    <col min="12556" max="12556" width="2.109375" customWidth="1"/>
    <col min="12557" max="12557" width="3" customWidth="1"/>
    <col min="12558" max="12558" width="6.33203125" customWidth="1"/>
    <col min="12559" max="12559" width="11.44140625" customWidth="1"/>
    <col min="12560" max="12560" width="3" customWidth="1"/>
    <col min="12561" max="12561" width="2" customWidth="1"/>
    <col min="12562" max="12562" width="2.109375" customWidth="1"/>
    <col min="12563" max="12563" width="3" customWidth="1"/>
    <col min="12564" max="12564" width="11.44140625" customWidth="1"/>
    <col min="12565" max="12565" width="5.109375" customWidth="1"/>
    <col min="12566" max="12566" width="3.88671875" customWidth="1"/>
    <col min="12567" max="12567" width="4.88671875" customWidth="1"/>
    <col min="12568" max="12568" width="4.6640625" customWidth="1"/>
    <col min="12569" max="12569" width="2" bestFit="1" customWidth="1"/>
    <col min="12570" max="12572" width="6.6640625" customWidth="1"/>
    <col min="12573" max="12573" width="5.33203125" customWidth="1"/>
    <col min="12574" max="12574" width="4.5546875" bestFit="1" customWidth="1"/>
    <col min="12575" max="12575" width="6.109375" bestFit="1" customWidth="1"/>
    <col min="12576" max="12577" width="5.44140625" customWidth="1"/>
    <col min="12578" max="12578" width="13.33203125" bestFit="1" customWidth="1"/>
    <col min="12579" max="12579" width="13.33203125" customWidth="1"/>
    <col min="12581" max="12581" width="2.5546875" bestFit="1" customWidth="1"/>
    <col min="12583" max="12583" width="2.5546875" bestFit="1" customWidth="1"/>
    <col min="12584" max="12584" width="8.88671875" customWidth="1"/>
    <col min="12585" max="12585" width="2" bestFit="1" customWidth="1"/>
    <col min="12588" max="12588" width="6.88671875" customWidth="1"/>
    <col min="12592" max="12592" width="24.109375" customWidth="1"/>
    <col min="12594" max="12594" width="37" bestFit="1" customWidth="1"/>
    <col min="12595" max="12595" width="4.44140625" customWidth="1"/>
    <col min="12805" max="12805" width="2" bestFit="1" customWidth="1"/>
    <col min="12806" max="12806" width="2.109375" bestFit="1" customWidth="1"/>
    <col min="12807" max="12807" width="3" customWidth="1"/>
    <col min="12808" max="12808" width="6.33203125" bestFit="1" customWidth="1"/>
    <col min="12809" max="12810" width="11.44140625" customWidth="1"/>
    <col min="12811" max="12811" width="2" customWidth="1"/>
    <col min="12812" max="12812" width="2.109375" customWidth="1"/>
    <col min="12813" max="12813" width="3" customWidth="1"/>
    <col min="12814" max="12814" width="6.33203125" customWidth="1"/>
    <col min="12815" max="12815" width="11.44140625" customWidth="1"/>
    <col min="12816" max="12816" width="3" customWidth="1"/>
    <col min="12817" max="12817" width="2" customWidth="1"/>
    <col min="12818" max="12818" width="2.109375" customWidth="1"/>
    <col min="12819" max="12819" width="3" customWidth="1"/>
    <col min="12820" max="12820" width="11.44140625" customWidth="1"/>
    <col min="12821" max="12821" width="5.109375" customWidth="1"/>
    <col min="12822" max="12822" width="3.88671875" customWidth="1"/>
    <col min="12823" max="12823" width="4.88671875" customWidth="1"/>
    <col min="12824" max="12824" width="4.6640625" customWidth="1"/>
    <col min="12825" max="12825" width="2" bestFit="1" customWidth="1"/>
    <col min="12826" max="12828" width="6.6640625" customWidth="1"/>
    <col min="12829" max="12829" width="5.33203125" customWidth="1"/>
    <col min="12830" max="12830" width="4.5546875" bestFit="1" customWidth="1"/>
    <col min="12831" max="12831" width="6.109375" bestFit="1" customWidth="1"/>
    <col min="12832" max="12833" width="5.44140625" customWidth="1"/>
    <col min="12834" max="12834" width="13.33203125" bestFit="1" customWidth="1"/>
    <col min="12835" max="12835" width="13.33203125" customWidth="1"/>
    <col min="12837" max="12837" width="2.5546875" bestFit="1" customWidth="1"/>
    <col min="12839" max="12839" width="2.5546875" bestFit="1" customWidth="1"/>
    <col min="12840" max="12840" width="8.88671875" customWidth="1"/>
    <col min="12841" max="12841" width="2" bestFit="1" customWidth="1"/>
    <col min="12844" max="12844" width="6.88671875" customWidth="1"/>
    <col min="12848" max="12848" width="24.109375" customWidth="1"/>
    <col min="12850" max="12850" width="37" bestFit="1" customWidth="1"/>
    <col min="12851" max="12851" width="4.44140625" customWidth="1"/>
    <col min="13061" max="13061" width="2" bestFit="1" customWidth="1"/>
    <col min="13062" max="13062" width="2.109375" bestFit="1" customWidth="1"/>
    <col min="13063" max="13063" width="3" customWidth="1"/>
    <col min="13064" max="13064" width="6.33203125" bestFit="1" customWidth="1"/>
    <col min="13065" max="13066" width="11.44140625" customWidth="1"/>
    <col min="13067" max="13067" width="2" customWidth="1"/>
    <col min="13068" max="13068" width="2.109375" customWidth="1"/>
    <col min="13069" max="13069" width="3" customWidth="1"/>
    <col min="13070" max="13070" width="6.33203125" customWidth="1"/>
    <col min="13071" max="13071" width="11.44140625" customWidth="1"/>
    <col min="13072" max="13072" width="3" customWidth="1"/>
    <col min="13073" max="13073" width="2" customWidth="1"/>
    <col min="13074" max="13074" width="2.109375" customWidth="1"/>
    <col min="13075" max="13075" width="3" customWidth="1"/>
    <col min="13076" max="13076" width="11.44140625" customWidth="1"/>
    <col min="13077" max="13077" width="5.109375" customWidth="1"/>
    <col min="13078" max="13078" width="3.88671875" customWidth="1"/>
    <col min="13079" max="13079" width="4.88671875" customWidth="1"/>
    <col min="13080" max="13080" width="4.6640625" customWidth="1"/>
    <col min="13081" max="13081" width="2" bestFit="1" customWidth="1"/>
    <col min="13082" max="13084" width="6.6640625" customWidth="1"/>
    <col min="13085" max="13085" width="5.33203125" customWidth="1"/>
    <col min="13086" max="13086" width="4.5546875" bestFit="1" customWidth="1"/>
    <col min="13087" max="13087" width="6.109375" bestFit="1" customWidth="1"/>
    <col min="13088" max="13089" width="5.44140625" customWidth="1"/>
    <col min="13090" max="13090" width="13.33203125" bestFit="1" customWidth="1"/>
    <col min="13091" max="13091" width="13.33203125" customWidth="1"/>
    <col min="13093" max="13093" width="2.5546875" bestFit="1" customWidth="1"/>
    <col min="13095" max="13095" width="2.5546875" bestFit="1" customWidth="1"/>
    <col min="13096" max="13096" width="8.88671875" customWidth="1"/>
    <col min="13097" max="13097" width="2" bestFit="1" customWidth="1"/>
    <col min="13100" max="13100" width="6.88671875" customWidth="1"/>
    <col min="13104" max="13104" width="24.109375" customWidth="1"/>
    <col min="13106" max="13106" width="37" bestFit="1" customWidth="1"/>
    <col min="13107" max="13107" width="4.44140625" customWidth="1"/>
    <col min="13317" max="13317" width="2" bestFit="1" customWidth="1"/>
    <col min="13318" max="13318" width="2.109375" bestFit="1" customWidth="1"/>
    <col min="13319" max="13319" width="3" customWidth="1"/>
    <col min="13320" max="13320" width="6.33203125" bestFit="1" customWidth="1"/>
    <col min="13321" max="13322" width="11.44140625" customWidth="1"/>
    <col min="13323" max="13323" width="2" customWidth="1"/>
    <col min="13324" max="13324" width="2.109375" customWidth="1"/>
    <col min="13325" max="13325" width="3" customWidth="1"/>
    <col min="13326" max="13326" width="6.33203125" customWidth="1"/>
    <col min="13327" max="13327" width="11.44140625" customWidth="1"/>
    <col min="13328" max="13328" width="3" customWidth="1"/>
    <col min="13329" max="13329" width="2" customWidth="1"/>
    <col min="13330" max="13330" width="2.109375" customWidth="1"/>
    <col min="13331" max="13331" width="3" customWidth="1"/>
    <col min="13332" max="13332" width="11.44140625" customWidth="1"/>
    <col min="13333" max="13333" width="5.109375" customWidth="1"/>
    <col min="13334" max="13334" width="3.88671875" customWidth="1"/>
    <col min="13335" max="13335" width="4.88671875" customWidth="1"/>
    <col min="13336" max="13336" width="4.6640625" customWidth="1"/>
    <col min="13337" max="13337" width="2" bestFit="1" customWidth="1"/>
    <col min="13338" max="13340" width="6.6640625" customWidth="1"/>
    <col min="13341" max="13341" width="5.33203125" customWidth="1"/>
    <col min="13342" max="13342" width="4.5546875" bestFit="1" customWidth="1"/>
    <col min="13343" max="13343" width="6.109375" bestFit="1" customWidth="1"/>
    <col min="13344" max="13345" width="5.44140625" customWidth="1"/>
    <col min="13346" max="13346" width="13.33203125" bestFit="1" customWidth="1"/>
    <col min="13347" max="13347" width="13.33203125" customWidth="1"/>
    <col min="13349" max="13349" width="2.5546875" bestFit="1" customWidth="1"/>
    <col min="13351" max="13351" width="2.5546875" bestFit="1" customWidth="1"/>
    <col min="13352" max="13352" width="8.88671875" customWidth="1"/>
    <col min="13353" max="13353" width="2" bestFit="1" customWidth="1"/>
    <col min="13356" max="13356" width="6.88671875" customWidth="1"/>
    <col min="13360" max="13360" width="24.109375" customWidth="1"/>
    <col min="13362" max="13362" width="37" bestFit="1" customWidth="1"/>
    <col min="13363" max="13363" width="4.44140625" customWidth="1"/>
    <col min="13573" max="13573" width="2" bestFit="1" customWidth="1"/>
    <col min="13574" max="13574" width="2.109375" bestFit="1" customWidth="1"/>
    <col min="13575" max="13575" width="3" customWidth="1"/>
    <col min="13576" max="13576" width="6.33203125" bestFit="1" customWidth="1"/>
    <col min="13577" max="13578" width="11.44140625" customWidth="1"/>
    <col min="13579" max="13579" width="2" customWidth="1"/>
    <col min="13580" max="13580" width="2.109375" customWidth="1"/>
    <col min="13581" max="13581" width="3" customWidth="1"/>
    <col min="13582" max="13582" width="6.33203125" customWidth="1"/>
    <col min="13583" max="13583" width="11.44140625" customWidth="1"/>
    <col min="13584" max="13584" width="3" customWidth="1"/>
    <col min="13585" max="13585" width="2" customWidth="1"/>
    <col min="13586" max="13586" width="2.109375" customWidth="1"/>
    <col min="13587" max="13587" width="3" customWidth="1"/>
    <col min="13588" max="13588" width="11.44140625" customWidth="1"/>
    <col min="13589" max="13589" width="5.109375" customWidth="1"/>
    <col min="13590" max="13590" width="3.88671875" customWidth="1"/>
    <col min="13591" max="13591" width="4.88671875" customWidth="1"/>
    <col min="13592" max="13592" width="4.6640625" customWidth="1"/>
    <col min="13593" max="13593" width="2" bestFit="1" customWidth="1"/>
    <col min="13594" max="13596" width="6.6640625" customWidth="1"/>
    <col min="13597" max="13597" width="5.33203125" customWidth="1"/>
    <col min="13598" max="13598" width="4.5546875" bestFit="1" customWidth="1"/>
    <col min="13599" max="13599" width="6.109375" bestFit="1" customWidth="1"/>
    <col min="13600" max="13601" width="5.44140625" customWidth="1"/>
    <col min="13602" max="13602" width="13.33203125" bestFit="1" customWidth="1"/>
    <col min="13603" max="13603" width="13.33203125" customWidth="1"/>
    <col min="13605" max="13605" width="2.5546875" bestFit="1" customWidth="1"/>
    <col min="13607" max="13607" width="2.5546875" bestFit="1" customWidth="1"/>
    <col min="13608" max="13608" width="8.88671875" customWidth="1"/>
    <col min="13609" max="13609" width="2" bestFit="1" customWidth="1"/>
    <col min="13612" max="13612" width="6.88671875" customWidth="1"/>
    <col min="13616" max="13616" width="24.109375" customWidth="1"/>
    <col min="13618" max="13618" width="37" bestFit="1" customWidth="1"/>
    <col min="13619" max="13619" width="4.44140625" customWidth="1"/>
    <col min="13829" max="13829" width="2" bestFit="1" customWidth="1"/>
    <col min="13830" max="13830" width="2.109375" bestFit="1" customWidth="1"/>
    <col min="13831" max="13831" width="3" customWidth="1"/>
    <col min="13832" max="13832" width="6.33203125" bestFit="1" customWidth="1"/>
    <col min="13833" max="13834" width="11.44140625" customWidth="1"/>
    <col min="13835" max="13835" width="2" customWidth="1"/>
    <col min="13836" max="13836" width="2.109375" customWidth="1"/>
    <col min="13837" max="13837" width="3" customWidth="1"/>
    <col min="13838" max="13838" width="6.33203125" customWidth="1"/>
    <col min="13839" max="13839" width="11.44140625" customWidth="1"/>
    <col min="13840" max="13840" width="3" customWidth="1"/>
    <col min="13841" max="13841" width="2" customWidth="1"/>
    <col min="13842" max="13842" width="2.109375" customWidth="1"/>
    <col min="13843" max="13843" width="3" customWidth="1"/>
    <col min="13844" max="13844" width="11.44140625" customWidth="1"/>
    <col min="13845" max="13845" width="5.109375" customWidth="1"/>
    <col min="13846" max="13846" width="3.88671875" customWidth="1"/>
    <col min="13847" max="13847" width="4.88671875" customWidth="1"/>
    <col min="13848" max="13848" width="4.6640625" customWidth="1"/>
    <col min="13849" max="13849" width="2" bestFit="1" customWidth="1"/>
    <col min="13850" max="13852" width="6.6640625" customWidth="1"/>
    <col min="13853" max="13853" width="5.33203125" customWidth="1"/>
    <col min="13854" max="13854" width="4.5546875" bestFit="1" customWidth="1"/>
    <col min="13855" max="13855" width="6.109375" bestFit="1" customWidth="1"/>
    <col min="13856" max="13857" width="5.44140625" customWidth="1"/>
    <col min="13858" max="13858" width="13.33203125" bestFit="1" customWidth="1"/>
    <col min="13859" max="13859" width="13.33203125" customWidth="1"/>
    <col min="13861" max="13861" width="2.5546875" bestFit="1" customWidth="1"/>
    <col min="13863" max="13863" width="2.5546875" bestFit="1" customWidth="1"/>
    <col min="13864" max="13864" width="8.88671875" customWidth="1"/>
    <col min="13865" max="13865" width="2" bestFit="1" customWidth="1"/>
    <col min="13868" max="13868" width="6.88671875" customWidth="1"/>
    <col min="13872" max="13872" width="24.109375" customWidth="1"/>
    <col min="13874" max="13874" width="37" bestFit="1" customWidth="1"/>
    <col min="13875" max="13875" width="4.44140625" customWidth="1"/>
    <col min="14085" max="14085" width="2" bestFit="1" customWidth="1"/>
    <col min="14086" max="14086" width="2.109375" bestFit="1" customWidth="1"/>
    <col min="14087" max="14087" width="3" customWidth="1"/>
    <col min="14088" max="14088" width="6.33203125" bestFit="1" customWidth="1"/>
    <col min="14089" max="14090" width="11.44140625" customWidth="1"/>
    <col min="14091" max="14091" width="2" customWidth="1"/>
    <col min="14092" max="14092" width="2.109375" customWidth="1"/>
    <col min="14093" max="14093" width="3" customWidth="1"/>
    <col min="14094" max="14094" width="6.33203125" customWidth="1"/>
    <col min="14095" max="14095" width="11.44140625" customWidth="1"/>
    <col min="14096" max="14096" width="3" customWidth="1"/>
    <col min="14097" max="14097" width="2" customWidth="1"/>
    <col min="14098" max="14098" width="2.109375" customWidth="1"/>
    <col min="14099" max="14099" width="3" customWidth="1"/>
    <col min="14100" max="14100" width="11.44140625" customWidth="1"/>
    <col min="14101" max="14101" width="5.109375" customWidth="1"/>
    <col min="14102" max="14102" width="3.88671875" customWidth="1"/>
    <col min="14103" max="14103" width="4.88671875" customWidth="1"/>
    <col min="14104" max="14104" width="4.6640625" customWidth="1"/>
    <col min="14105" max="14105" width="2" bestFit="1" customWidth="1"/>
    <col min="14106" max="14108" width="6.6640625" customWidth="1"/>
    <col min="14109" max="14109" width="5.33203125" customWidth="1"/>
    <col min="14110" max="14110" width="4.5546875" bestFit="1" customWidth="1"/>
    <col min="14111" max="14111" width="6.109375" bestFit="1" customWidth="1"/>
    <col min="14112" max="14113" width="5.44140625" customWidth="1"/>
    <col min="14114" max="14114" width="13.33203125" bestFit="1" customWidth="1"/>
    <col min="14115" max="14115" width="13.33203125" customWidth="1"/>
    <col min="14117" max="14117" width="2.5546875" bestFit="1" customWidth="1"/>
    <col min="14119" max="14119" width="2.5546875" bestFit="1" customWidth="1"/>
    <col min="14120" max="14120" width="8.88671875" customWidth="1"/>
    <col min="14121" max="14121" width="2" bestFit="1" customWidth="1"/>
    <col min="14124" max="14124" width="6.88671875" customWidth="1"/>
    <col min="14128" max="14128" width="24.109375" customWidth="1"/>
    <col min="14130" max="14130" width="37" bestFit="1" customWidth="1"/>
    <col min="14131" max="14131" width="4.44140625" customWidth="1"/>
    <col min="14341" max="14341" width="2" bestFit="1" customWidth="1"/>
    <col min="14342" max="14342" width="2.109375" bestFit="1" customWidth="1"/>
    <col min="14343" max="14343" width="3" customWidth="1"/>
    <col min="14344" max="14344" width="6.33203125" bestFit="1" customWidth="1"/>
    <col min="14345" max="14346" width="11.44140625" customWidth="1"/>
    <col min="14347" max="14347" width="2" customWidth="1"/>
    <col min="14348" max="14348" width="2.109375" customWidth="1"/>
    <col min="14349" max="14349" width="3" customWidth="1"/>
    <col min="14350" max="14350" width="6.33203125" customWidth="1"/>
    <col min="14351" max="14351" width="11.44140625" customWidth="1"/>
    <col min="14352" max="14352" width="3" customWidth="1"/>
    <col min="14353" max="14353" width="2" customWidth="1"/>
    <col min="14354" max="14354" width="2.109375" customWidth="1"/>
    <col min="14355" max="14355" width="3" customWidth="1"/>
    <col min="14356" max="14356" width="11.44140625" customWidth="1"/>
    <col min="14357" max="14357" width="5.109375" customWidth="1"/>
    <col min="14358" max="14358" width="3.88671875" customWidth="1"/>
    <col min="14359" max="14359" width="4.88671875" customWidth="1"/>
    <col min="14360" max="14360" width="4.6640625" customWidth="1"/>
    <col min="14361" max="14361" width="2" bestFit="1" customWidth="1"/>
    <col min="14362" max="14364" width="6.6640625" customWidth="1"/>
    <col min="14365" max="14365" width="5.33203125" customWidth="1"/>
    <col min="14366" max="14366" width="4.5546875" bestFit="1" customWidth="1"/>
    <col min="14367" max="14367" width="6.109375" bestFit="1" customWidth="1"/>
    <col min="14368" max="14369" width="5.44140625" customWidth="1"/>
    <col min="14370" max="14370" width="13.33203125" bestFit="1" customWidth="1"/>
    <col min="14371" max="14371" width="13.33203125" customWidth="1"/>
    <col min="14373" max="14373" width="2.5546875" bestFit="1" customWidth="1"/>
    <col min="14375" max="14375" width="2.5546875" bestFit="1" customWidth="1"/>
    <col min="14376" max="14376" width="8.88671875" customWidth="1"/>
    <col min="14377" max="14377" width="2" bestFit="1" customWidth="1"/>
    <col min="14380" max="14380" width="6.88671875" customWidth="1"/>
    <col min="14384" max="14384" width="24.109375" customWidth="1"/>
    <col min="14386" max="14386" width="37" bestFit="1" customWidth="1"/>
    <col min="14387" max="14387" width="4.44140625" customWidth="1"/>
    <col min="14597" max="14597" width="2" bestFit="1" customWidth="1"/>
    <col min="14598" max="14598" width="2.109375" bestFit="1" customWidth="1"/>
    <col min="14599" max="14599" width="3" customWidth="1"/>
    <col min="14600" max="14600" width="6.33203125" bestFit="1" customWidth="1"/>
    <col min="14601" max="14602" width="11.44140625" customWidth="1"/>
    <col min="14603" max="14603" width="2" customWidth="1"/>
    <col min="14604" max="14604" width="2.109375" customWidth="1"/>
    <col min="14605" max="14605" width="3" customWidth="1"/>
    <col min="14606" max="14606" width="6.33203125" customWidth="1"/>
    <col min="14607" max="14607" width="11.44140625" customWidth="1"/>
    <col min="14608" max="14608" width="3" customWidth="1"/>
    <col min="14609" max="14609" width="2" customWidth="1"/>
    <col min="14610" max="14610" width="2.109375" customWidth="1"/>
    <col min="14611" max="14611" width="3" customWidth="1"/>
    <col min="14612" max="14612" width="11.44140625" customWidth="1"/>
    <col min="14613" max="14613" width="5.109375" customWidth="1"/>
    <col min="14614" max="14614" width="3.88671875" customWidth="1"/>
    <col min="14615" max="14615" width="4.88671875" customWidth="1"/>
    <col min="14616" max="14616" width="4.6640625" customWidth="1"/>
    <col min="14617" max="14617" width="2" bestFit="1" customWidth="1"/>
    <col min="14618" max="14620" width="6.6640625" customWidth="1"/>
    <col min="14621" max="14621" width="5.33203125" customWidth="1"/>
    <col min="14622" max="14622" width="4.5546875" bestFit="1" customWidth="1"/>
    <col min="14623" max="14623" width="6.109375" bestFit="1" customWidth="1"/>
    <col min="14624" max="14625" width="5.44140625" customWidth="1"/>
    <col min="14626" max="14626" width="13.33203125" bestFit="1" customWidth="1"/>
    <col min="14627" max="14627" width="13.33203125" customWidth="1"/>
    <col min="14629" max="14629" width="2.5546875" bestFit="1" customWidth="1"/>
    <col min="14631" max="14631" width="2.5546875" bestFit="1" customWidth="1"/>
    <col min="14632" max="14632" width="8.88671875" customWidth="1"/>
    <col min="14633" max="14633" width="2" bestFit="1" customWidth="1"/>
    <col min="14636" max="14636" width="6.88671875" customWidth="1"/>
    <col min="14640" max="14640" width="24.109375" customWidth="1"/>
    <col min="14642" max="14642" width="37" bestFit="1" customWidth="1"/>
    <col min="14643" max="14643" width="4.44140625" customWidth="1"/>
    <col min="14853" max="14853" width="2" bestFit="1" customWidth="1"/>
    <col min="14854" max="14854" width="2.109375" bestFit="1" customWidth="1"/>
    <col min="14855" max="14855" width="3" customWidth="1"/>
    <col min="14856" max="14856" width="6.33203125" bestFit="1" customWidth="1"/>
    <col min="14857" max="14858" width="11.44140625" customWidth="1"/>
    <col min="14859" max="14859" width="2" customWidth="1"/>
    <col min="14860" max="14860" width="2.109375" customWidth="1"/>
    <col min="14861" max="14861" width="3" customWidth="1"/>
    <col min="14862" max="14862" width="6.33203125" customWidth="1"/>
    <col min="14863" max="14863" width="11.44140625" customWidth="1"/>
    <col min="14864" max="14864" width="3" customWidth="1"/>
    <col min="14865" max="14865" width="2" customWidth="1"/>
    <col min="14866" max="14866" width="2.109375" customWidth="1"/>
    <col min="14867" max="14867" width="3" customWidth="1"/>
    <col min="14868" max="14868" width="11.44140625" customWidth="1"/>
    <col min="14869" max="14869" width="5.109375" customWidth="1"/>
    <col min="14870" max="14870" width="3.88671875" customWidth="1"/>
    <col min="14871" max="14871" width="4.88671875" customWidth="1"/>
    <col min="14872" max="14872" width="4.6640625" customWidth="1"/>
    <col min="14873" max="14873" width="2" bestFit="1" customWidth="1"/>
    <col min="14874" max="14876" width="6.6640625" customWidth="1"/>
    <col min="14877" max="14877" width="5.33203125" customWidth="1"/>
    <col min="14878" max="14878" width="4.5546875" bestFit="1" customWidth="1"/>
    <col min="14879" max="14879" width="6.109375" bestFit="1" customWidth="1"/>
    <col min="14880" max="14881" width="5.44140625" customWidth="1"/>
    <col min="14882" max="14882" width="13.33203125" bestFit="1" customWidth="1"/>
    <col min="14883" max="14883" width="13.33203125" customWidth="1"/>
    <col min="14885" max="14885" width="2.5546875" bestFit="1" customWidth="1"/>
    <col min="14887" max="14887" width="2.5546875" bestFit="1" customWidth="1"/>
    <col min="14888" max="14888" width="8.88671875" customWidth="1"/>
    <col min="14889" max="14889" width="2" bestFit="1" customWidth="1"/>
    <col min="14892" max="14892" width="6.88671875" customWidth="1"/>
    <col min="14896" max="14896" width="24.109375" customWidth="1"/>
    <col min="14898" max="14898" width="37" bestFit="1" customWidth="1"/>
    <col min="14899" max="14899" width="4.44140625" customWidth="1"/>
    <col min="15109" max="15109" width="2" bestFit="1" customWidth="1"/>
    <col min="15110" max="15110" width="2.109375" bestFit="1" customWidth="1"/>
    <col min="15111" max="15111" width="3" customWidth="1"/>
    <col min="15112" max="15112" width="6.33203125" bestFit="1" customWidth="1"/>
    <col min="15113" max="15114" width="11.44140625" customWidth="1"/>
    <col min="15115" max="15115" width="2" customWidth="1"/>
    <col min="15116" max="15116" width="2.109375" customWidth="1"/>
    <col min="15117" max="15117" width="3" customWidth="1"/>
    <col min="15118" max="15118" width="6.33203125" customWidth="1"/>
    <col min="15119" max="15119" width="11.44140625" customWidth="1"/>
    <col min="15120" max="15120" width="3" customWidth="1"/>
    <col min="15121" max="15121" width="2" customWidth="1"/>
    <col min="15122" max="15122" width="2.109375" customWidth="1"/>
    <col min="15123" max="15123" width="3" customWidth="1"/>
    <col min="15124" max="15124" width="11.44140625" customWidth="1"/>
    <col min="15125" max="15125" width="5.109375" customWidth="1"/>
    <col min="15126" max="15126" width="3.88671875" customWidth="1"/>
    <col min="15127" max="15127" width="4.88671875" customWidth="1"/>
    <col min="15128" max="15128" width="4.6640625" customWidth="1"/>
    <col min="15129" max="15129" width="2" bestFit="1" customWidth="1"/>
    <col min="15130" max="15132" width="6.6640625" customWidth="1"/>
    <col min="15133" max="15133" width="5.33203125" customWidth="1"/>
    <col min="15134" max="15134" width="4.5546875" bestFit="1" customWidth="1"/>
    <col min="15135" max="15135" width="6.109375" bestFit="1" customWidth="1"/>
    <col min="15136" max="15137" width="5.44140625" customWidth="1"/>
    <col min="15138" max="15138" width="13.33203125" bestFit="1" customWidth="1"/>
    <col min="15139" max="15139" width="13.33203125" customWidth="1"/>
    <col min="15141" max="15141" width="2.5546875" bestFit="1" customWidth="1"/>
    <col min="15143" max="15143" width="2.5546875" bestFit="1" customWidth="1"/>
    <col min="15144" max="15144" width="8.88671875" customWidth="1"/>
    <col min="15145" max="15145" width="2" bestFit="1" customWidth="1"/>
    <col min="15148" max="15148" width="6.88671875" customWidth="1"/>
    <col min="15152" max="15152" width="24.109375" customWidth="1"/>
    <col min="15154" max="15154" width="37" bestFit="1" customWidth="1"/>
    <col min="15155" max="15155" width="4.44140625" customWidth="1"/>
    <col min="15365" max="15365" width="2" bestFit="1" customWidth="1"/>
    <col min="15366" max="15366" width="2.109375" bestFit="1" customWidth="1"/>
    <col min="15367" max="15367" width="3" customWidth="1"/>
    <col min="15368" max="15368" width="6.33203125" bestFit="1" customWidth="1"/>
    <col min="15369" max="15370" width="11.44140625" customWidth="1"/>
    <col min="15371" max="15371" width="2" customWidth="1"/>
    <col min="15372" max="15372" width="2.109375" customWidth="1"/>
    <col min="15373" max="15373" width="3" customWidth="1"/>
    <col min="15374" max="15374" width="6.33203125" customWidth="1"/>
    <col min="15375" max="15375" width="11.44140625" customWidth="1"/>
    <col min="15376" max="15376" width="3" customWidth="1"/>
    <col min="15377" max="15377" width="2" customWidth="1"/>
    <col min="15378" max="15378" width="2.109375" customWidth="1"/>
    <col min="15379" max="15379" width="3" customWidth="1"/>
    <col min="15380" max="15380" width="11.44140625" customWidth="1"/>
    <col min="15381" max="15381" width="5.109375" customWidth="1"/>
    <col min="15382" max="15382" width="3.88671875" customWidth="1"/>
    <col min="15383" max="15383" width="4.88671875" customWidth="1"/>
    <col min="15384" max="15384" width="4.6640625" customWidth="1"/>
    <col min="15385" max="15385" width="2" bestFit="1" customWidth="1"/>
    <col min="15386" max="15388" width="6.6640625" customWidth="1"/>
    <col min="15389" max="15389" width="5.33203125" customWidth="1"/>
    <col min="15390" max="15390" width="4.5546875" bestFit="1" customWidth="1"/>
    <col min="15391" max="15391" width="6.109375" bestFit="1" customWidth="1"/>
    <col min="15392" max="15393" width="5.44140625" customWidth="1"/>
    <col min="15394" max="15394" width="13.33203125" bestFit="1" customWidth="1"/>
    <col min="15395" max="15395" width="13.33203125" customWidth="1"/>
    <col min="15397" max="15397" width="2.5546875" bestFit="1" customWidth="1"/>
    <col min="15399" max="15399" width="2.5546875" bestFit="1" customWidth="1"/>
    <col min="15400" max="15400" width="8.88671875" customWidth="1"/>
    <col min="15401" max="15401" width="2" bestFit="1" customWidth="1"/>
    <col min="15404" max="15404" width="6.88671875" customWidth="1"/>
    <col min="15408" max="15408" width="24.109375" customWidth="1"/>
    <col min="15410" max="15410" width="37" bestFit="1" customWidth="1"/>
    <col min="15411" max="15411" width="4.44140625" customWidth="1"/>
    <col min="15621" max="15621" width="2" bestFit="1" customWidth="1"/>
    <col min="15622" max="15622" width="2.109375" bestFit="1" customWidth="1"/>
    <col min="15623" max="15623" width="3" customWidth="1"/>
    <col min="15624" max="15624" width="6.33203125" bestFit="1" customWidth="1"/>
    <col min="15625" max="15626" width="11.44140625" customWidth="1"/>
    <col min="15627" max="15627" width="2" customWidth="1"/>
    <col min="15628" max="15628" width="2.109375" customWidth="1"/>
    <col min="15629" max="15629" width="3" customWidth="1"/>
    <col min="15630" max="15630" width="6.33203125" customWidth="1"/>
    <col min="15631" max="15631" width="11.44140625" customWidth="1"/>
    <col min="15632" max="15632" width="3" customWidth="1"/>
    <col min="15633" max="15633" width="2" customWidth="1"/>
    <col min="15634" max="15634" width="2.109375" customWidth="1"/>
    <col min="15635" max="15635" width="3" customWidth="1"/>
    <col min="15636" max="15636" width="11.44140625" customWidth="1"/>
    <col min="15637" max="15637" width="5.109375" customWidth="1"/>
    <col min="15638" max="15638" width="3.88671875" customWidth="1"/>
    <col min="15639" max="15639" width="4.88671875" customWidth="1"/>
    <col min="15640" max="15640" width="4.6640625" customWidth="1"/>
    <col min="15641" max="15641" width="2" bestFit="1" customWidth="1"/>
    <col min="15642" max="15644" width="6.6640625" customWidth="1"/>
    <col min="15645" max="15645" width="5.33203125" customWidth="1"/>
    <col min="15646" max="15646" width="4.5546875" bestFit="1" customWidth="1"/>
    <col min="15647" max="15647" width="6.109375" bestFit="1" customWidth="1"/>
    <col min="15648" max="15649" width="5.44140625" customWidth="1"/>
    <col min="15650" max="15650" width="13.33203125" bestFit="1" customWidth="1"/>
    <col min="15651" max="15651" width="13.33203125" customWidth="1"/>
    <col min="15653" max="15653" width="2.5546875" bestFit="1" customWidth="1"/>
    <col min="15655" max="15655" width="2.5546875" bestFit="1" customWidth="1"/>
    <col min="15656" max="15656" width="8.88671875" customWidth="1"/>
    <col min="15657" max="15657" width="2" bestFit="1" customWidth="1"/>
    <col min="15660" max="15660" width="6.88671875" customWidth="1"/>
    <col min="15664" max="15664" width="24.109375" customWidth="1"/>
    <col min="15666" max="15666" width="37" bestFit="1" customWidth="1"/>
    <col min="15667" max="15667" width="4.44140625" customWidth="1"/>
    <col min="15877" max="15877" width="2" bestFit="1" customWidth="1"/>
    <col min="15878" max="15878" width="2.109375" bestFit="1" customWidth="1"/>
    <col min="15879" max="15879" width="3" customWidth="1"/>
    <col min="15880" max="15880" width="6.33203125" bestFit="1" customWidth="1"/>
    <col min="15881" max="15882" width="11.44140625" customWidth="1"/>
    <col min="15883" max="15883" width="2" customWidth="1"/>
    <col min="15884" max="15884" width="2.109375" customWidth="1"/>
    <col min="15885" max="15885" width="3" customWidth="1"/>
    <col min="15886" max="15886" width="6.33203125" customWidth="1"/>
    <col min="15887" max="15887" width="11.44140625" customWidth="1"/>
    <col min="15888" max="15888" width="3" customWidth="1"/>
    <col min="15889" max="15889" width="2" customWidth="1"/>
    <col min="15890" max="15890" width="2.109375" customWidth="1"/>
    <col min="15891" max="15891" width="3" customWidth="1"/>
    <col min="15892" max="15892" width="11.44140625" customWidth="1"/>
    <col min="15893" max="15893" width="5.109375" customWidth="1"/>
    <col min="15894" max="15894" width="3.88671875" customWidth="1"/>
    <col min="15895" max="15895" width="4.88671875" customWidth="1"/>
    <col min="15896" max="15896" width="4.6640625" customWidth="1"/>
    <col min="15897" max="15897" width="2" bestFit="1" customWidth="1"/>
    <col min="15898" max="15900" width="6.6640625" customWidth="1"/>
    <col min="15901" max="15901" width="5.33203125" customWidth="1"/>
    <col min="15902" max="15902" width="4.5546875" bestFit="1" customWidth="1"/>
    <col min="15903" max="15903" width="6.109375" bestFit="1" customWidth="1"/>
    <col min="15904" max="15905" width="5.44140625" customWidth="1"/>
    <col min="15906" max="15906" width="13.33203125" bestFit="1" customWidth="1"/>
    <col min="15907" max="15907" width="13.33203125" customWidth="1"/>
    <col min="15909" max="15909" width="2.5546875" bestFit="1" customWidth="1"/>
    <col min="15911" max="15911" width="2.5546875" bestFit="1" customWidth="1"/>
    <col min="15912" max="15912" width="8.88671875" customWidth="1"/>
    <col min="15913" max="15913" width="2" bestFit="1" customWidth="1"/>
    <col min="15916" max="15916" width="6.88671875" customWidth="1"/>
    <col min="15920" max="15920" width="24.109375" customWidth="1"/>
    <col min="15922" max="15922" width="37" bestFit="1" customWidth="1"/>
    <col min="15923" max="15923" width="4.44140625" customWidth="1"/>
    <col min="16133" max="16133" width="2" bestFit="1" customWidth="1"/>
    <col min="16134" max="16134" width="2.109375" bestFit="1" customWidth="1"/>
    <col min="16135" max="16135" width="3" customWidth="1"/>
    <col min="16136" max="16136" width="6.33203125" bestFit="1" customWidth="1"/>
    <col min="16137" max="16138" width="11.44140625" customWidth="1"/>
    <col min="16139" max="16139" width="2" customWidth="1"/>
    <col min="16140" max="16140" width="2.109375" customWidth="1"/>
    <col min="16141" max="16141" width="3" customWidth="1"/>
    <col min="16142" max="16142" width="6.33203125" customWidth="1"/>
    <col min="16143" max="16143" width="11.44140625" customWidth="1"/>
    <col min="16144" max="16144" width="3" customWidth="1"/>
    <col min="16145" max="16145" width="2" customWidth="1"/>
    <col min="16146" max="16146" width="2.109375" customWidth="1"/>
    <col min="16147" max="16147" width="3" customWidth="1"/>
    <col min="16148" max="16148" width="11.44140625" customWidth="1"/>
    <col min="16149" max="16149" width="5.109375" customWidth="1"/>
    <col min="16150" max="16150" width="3.88671875" customWidth="1"/>
    <col min="16151" max="16151" width="4.88671875" customWidth="1"/>
    <col min="16152" max="16152" width="4.6640625" customWidth="1"/>
    <col min="16153" max="16153" width="2" bestFit="1" customWidth="1"/>
    <col min="16154" max="16156" width="6.6640625" customWidth="1"/>
    <col min="16157" max="16157" width="5.33203125" customWidth="1"/>
    <col min="16158" max="16158" width="4.5546875" bestFit="1" customWidth="1"/>
    <col min="16159" max="16159" width="6.109375" bestFit="1" customWidth="1"/>
    <col min="16160" max="16161" width="5.44140625" customWidth="1"/>
    <col min="16162" max="16162" width="13.33203125" bestFit="1" customWidth="1"/>
    <col min="16163" max="16163" width="13.33203125" customWidth="1"/>
    <col min="16165" max="16165" width="2.5546875" bestFit="1" customWidth="1"/>
    <col min="16167" max="16167" width="2.5546875" bestFit="1" customWidth="1"/>
    <col min="16168" max="16168" width="8.88671875" customWidth="1"/>
    <col min="16169" max="16169" width="2" bestFit="1" customWidth="1"/>
    <col min="16172" max="16172" width="6.88671875" customWidth="1"/>
    <col min="16176" max="16176" width="24.109375" customWidth="1"/>
    <col min="16178" max="16178" width="37" bestFit="1" customWidth="1"/>
    <col min="16179" max="16179" width="4.44140625" customWidth="1"/>
  </cols>
  <sheetData>
    <row r="2" spans="1:66" ht="13.8" thickBot="1" x14ac:dyDescent="0.3">
      <c r="A2">
        <v>1</v>
      </c>
      <c r="B2">
        <f>A2+1</f>
        <v>2</v>
      </c>
      <c r="C2">
        <f t="shared" ref="C2:BN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f t="shared" si="0"/>
        <v>22</v>
      </c>
      <c r="W2">
        <f t="shared" si="0"/>
        <v>23</v>
      </c>
      <c r="X2">
        <f t="shared" si="0"/>
        <v>24</v>
      </c>
      <c r="Y2">
        <f t="shared" si="0"/>
        <v>25</v>
      </c>
      <c r="Z2">
        <f t="shared" si="0"/>
        <v>26</v>
      </c>
      <c r="AA2">
        <f t="shared" si="0"/>
        <v>27</v>
      </c>
      <c r="AB2">
        <f t="shared" si="0"/>
        <v>28</v>
      </c>
      <c r="AC2">
        <f t="shared" si="0"/>
        <v>29</v>
      </c>
      <c r="AD2">
        <f t="shared" si="0"/>
        <v>30</v>
      </c>
      <c r="AE2">
        <f t="shared" si="0"/>
        <v>31</v>
      </c>
      <c r="AF2">
        <f t="shared" si="0"/>
        <v>32</v>
      </c>
      <c r="AG2">
        <f t="shared" si="0"/>
        <v>33</v>
      </c>
      <c r="AH2">
        <f t="shared" si="0"/>
        <v>34</v>
      </c>
      <c r="AI2">
        <f t="shared" si="0"/>
        <v>35</v>
      </c>
      <c r="AJ2">
        <f t="shared" si="0"/>
        <v>36</v>
      </c>
      <c r="AK2">
        <f t="shared" si="0"/>
        <v>37</v>
      </c>
      <c r="AL2">
        <f t="shared" si="0"/>
        <v>38</v>
      </c>
      <c r="AM2">
        <f t="shared" si="0"/>
        <v>39</v>
      </c>
      <c r="AN2">
        <f t="shared" si="0"/>
        <v>40</v>
      </c>
      <c r="AO2">
        <f t="shared" si="0"/>
        <v>41</v>
      </c>
      <c r="AP2">
        <f t="shared" si="0"/>
        <v>42</v>
      </c>
      <c r="AQ2">
        <f t="shared" si="0"/>
        <v>43</v>
      </c>
      <c r="AR2">
        <f t="shared" si="0"/>
        <v>44</v>
      </c>
      <c r="AS2">
        <f t="shared" si="0"/>
        <v>45</v>
      </c>
      <c r="AT2">
        <f t="shared" si="0"/>
        <v>46</v>
      </c>
      <c r="AU2">
        <f t="shared" si="0"/>
        <v>47</v>
      </c>
      <c r="AV2">
        <f t="shared" si="0"/>
        <v>48</v>
      </c>
      <c r="AW2">
        <f t="shared" si="0"/>
        <v>49</v>
      </c>
      <c r="AX2">
        <f t="shared" si="0"/>
        <v>50</v>
      </c>
      <c r="AY2">
        <f t="shared" si="0"/>
        <v>51</v>
      </c>
      <c r="AZ2">
        <f t="shared" si="0"/>
        <v>52</v>
      </c>
      <c r="BA2">
        <f t="shared" si="0"/>
        <v>53</v>
      </c>
      <c r="BB2">
        <f t="shared" si="0"/>
        <v>54</v>
      </c>
      <c r="BC2">
        <f t="shared" si="0"/>
        <v>55</v>
      </c>
      <c r="BD2">
        <f t="shared" si="0"/>
        <v>56</v>
      </c>
      <c r="BE2">
        <f t="shared" si="0"/>
        <v>57</v>
      </c>
      <c r="BF2">
        <f t="shared" si="0"/>
        <v>58</v>
      </c>
      <c r="BG2">
        <f t="shared" si="0"/>
        <v>59</v>
      </c>
      <c r="BH2">
        <f t="shared" si="0"/>
        <v>60</v>
      </c>
      <c r="BI2">
        <f t="shared" si="0"/>
        <v>61</v>
      </c>
      <c r="BJ2">
        <f t="shared" si="0"/>
        <v>62</v>
      </c>
      <c r="BK2">
        <f t="shared" si="0"/>
        <v>63</v>
      </c>
      <c r="BL2">
        <f t="shared" si="0"/>
        <v>64</v>
      </c>
      <c r="BM2">
        <f t="shared" si="0"/>
        <v>65</v>
      </c>
      <c r="BN2">
        <f t="shared" si="0"/>
        <v>66</v>
      </c>
    </row>
    <row r="3" spans="1:66" x14ac:dyDescent="0.25">
      <c r="C3" s="23"/>
      <c r="D3" s="24" t="s">
        <v>5</v>
      </c>
      <c r="E3" s="24"/>
      <c r="F3" s="24"/>
      <c r="G3" s="24"/>
      <c r="H3" s="25" t="s">
        <v>6</v>
      </c>
      <c r="I3" s="23"/>
      <c r="J3" s="24" t="s">
        <v>7</v>
      </c>
      <c r="K3" s="24"/>
      <c r="L3" s="24"/>
      <c r="M3" s="24"/>
      <c r="N3" s="25" t="s">
        <v>6</v>
      </c>
      <c r="O3" s="23"/>
      <c r="P3" s="24" t="s">
        <v>8</v>
      </c>
      <c r="Q3" s="24"/>
      <c r="R3" s="24"/>
      <c r="S3" s="24"/>
      <c r="T3" s="25" t="s">
        <v>6</v>
      </c>
      <c r="AX3" t="s">
        <v>9</v>
      </c>
      <c r="AZ3" t="s">
        <v>10</v>
      </c>
      <c r="BB3" t="s">
        <v>11</v>
      </c>
      <c r="BD3" t="s">
        <v>4</v>
      </c>
      <c r="BF3" t="s">
        <v>12</v>
      </c>
      <c r="BG3" t="s">
        <v>13</v>
      </c>
      <c r="BH3" t="s">
        <v>14</v>
      </c>
      <c r="BJ3" t="s">
        <v>15</v>
      </c>
      <c r="BK3" t="s">
        <v>16</v>
      </c>
      <c r="BL3" t="s">
        <v>17</v>
      </c>
    </row>
    <row r="4" spans="1:66" x14ac:dyDescent="0.25">
      <c r="A4">
        <f ca="1">_xlfn.RANK.EQ(B4,$B$4:$B$23)</f>
        <v>17</v>
      </c>
      <c r="B4">
        <f ca="1">RAND()</f>
        <v>0.13272727631349157</v>
      </c>
      <c r="C4" s="26" t="str">
        <f ca="1">IF(H4&lt;&gt;1,"("&amp;H4&amp;"x"&amp;F4&amp;D4*H4&amp;")","(x"&amp;F4&amp;D4*H4&amp;")")</f>
        <v>(x+2)</v>
      </c>
      <c r="D4" s="11">
        <f ca="1">ROUND(RAND()*3,0)+1</f>
        <v>2</v>
      </c>
      <c r="E4" s="11">
        <f ca="1">ROUND(RAND()*1,0)</f>
        <v>0</v>
      </c>
      <c r="F4" s="11" t="str">
        <f ca="1">IF(E4=0,"+","-")</f>
        <v>+</v>
      </c>
      <c r="G4" s="11">
        <f ca="1">IF(E4=1,-1,1)</f>
        <v>1</v>
      </c>
      <c r="H4" s="27">
        <v>1</v>
      </c>
      <c r="I4" s="26" t="str">
        <f ca="1">IF(N4&lt;&gt;1,"("&amp;N4&amp;"x"&amp;L4&amp;J4*N4&amp;")","(x"&amp;L4&amp;J4*N4&amp;")")</f>
        <v>(x-2)</v>
      </c>
      <c r="J4" s="11">
        <f ca="1">ROUND(RAND()*3,0)+1</f>
        <v>2</v>
      </c>
      <c r="K4" s="11">
        <f ca="1">ROUND(RAND()*1,0)</f>
        <v>1</v>
      </c>
      <c r="L4" s="11" t="str">
        <f ca="1">IF(K4=0,"+","-")</f>
        <v>-</v>
      </c>
      <c r="M4" s="11">
        <f ca="1">IF(K4=1,-1,1)</f>
        <v>-1</v>
      </c>
      <c r="N4" s="27">
        <v>1</v>
      </c>
      <c r="O4" s="26" t="str">
        <f ca="1">IF(T4&lt;&gt;1,"("&amp;T4&amp;"x"&amp;R4&amp;P4*T4&amp;")","(x"&amp;R4&amp;P4*T4&amp;")")</f>
        <v>(x+1)</v>
      </c>
      <c r="P4" s="11">
        <f ca="1">ROUND(RAND()*3,0)+1</f>
        <v>1</v>
      </c>
      <c r="Q4" s="11">
        <f ca="1">ROUND(RAND()*1,0)</f>
        <v>0</v>
      </c>
      <c r="R4" s="11" t="str">
        <f ca="1">IF(Q4=0,"+","-")</f>
        <v>+</v>
      </c>
      <c r="S4" s="11">
        <f ca="1">IF(Q4=1,-1,1)</f>
        <v>1</v>
      </c>
      <c r="T4" s="27">
        <v>1</v>
      </c>
      <c r="V4">
        <f>N4*T4</f>
        <v>1</v>
      </c>
      <c r="W4" t="s">
        <v>18</v>
      </c>
      <c r="X4">
        <f ca="1">N4*P4*S4*T4+T4*J4*M4*N4</f>
        <v>-1</v>
      </c>
      <c r="Y4" t="s">
        <v>19</v>
      </c>
      <c r="Z4">
        <f ca="1">N4*M4*J4*T4*S4*P4</f>
        <v>-2</v>
      </c>
      <c r="AD4" t="str">
        <f t="shared" ref="AD4:AD13" si="1">IF(V4&lt;&gt;1,V4&amp;"x²","x²")</f>
        <v>x²</v>
      </c>
      <c r="AE4" t="str">
        <f ca="1">IF(X4&lt;0,"-"&amp;-X4&amp;"x",IF(X4&gt;0,"+"&amp;X4&amp;"x",""))</f>
        <v>-1x</v>
      </c>
      <c r="AF4" t="str">
        <f ca="1">IF(Z4=0,"",IF(Z4&lt;0,"-"&amp;-Z4,"+"&amp;Z4))</f>
        <v>-2</v>
      </c>
      <c r="AH4" t="str">
        <f ca="1">AD4&amp;" "&amp;AE4&amp;" "&amp;AF4</f>
        <v>x² -1x -2</v>
      </c>
      <c r="AJ4">
        <f>H4*V4</f>
        <v>1</v>
      </c>
      <c r="AK4" t="s">
        <v>20</v>
      </c>
      <c r="AL4">
        <f t="shared" ref="AL4:AL13" ca="1" si="2">V4*D4*G4*H4+H4*X4</f>
        <v>1</v>
      </c>
      <c r="AM4" t="s">
        <v>18</v>
      </c>
      <c r="AN4">
        <f ca="1">H4*AF4+D4*G4*H4*X4</f>
        <v>-4</v>
      </c>
      <c r="AO4" t="s">
        <v>19</v>
      </c>
      <c r="AP4">
        <f ca="1">D4*G4*H4*Z4</f>
        <v>-4</v>
      </c>
      <c r="AR4" t="str">
        <f>IF(AJ4&lt;&gt;1,AJ4&amp;"x³","x³")</f>
        <v>x³</v>
      </c>
      <c r="AS4" t="str">
        <f ca="1">IF(AL4&lt;0,"-"&amp;-AL4&amp;"x²",IF(AL4&gt;0,"+"&amp;AL4&amp;"x²",""))</f>
        <v>+1x²</v>
      </c>
      <c r="AT4" t="str">
        <f ca="1">IF(AN4&lt;0,"-"&amp;-AN4&amp;"x",IF(AN4&gt;0,"+"&amp;AN4&amp;"x",""))</f>
        <v>-4x</v>
      </c>
      <c r="AU4" t="str">
        <f ca="1">IF(AP4=0,"",IF(AP4&lt;0,"-"&amp;-AP4,"+"&amp;AP4))</f>
        <v>-4</v>
      </c>
      <c r="AV4" t="str">
        <f ca="1">"("&amp;AR4&amp;" "&amp;AS4&amp;" "&amp;AT4&amp;" "&amp;AU4&amp;")"</f>
        <v>(x³ +1x² -4x -4)</v>
      </c>
      <c r="AX4" t="str">
        <f ca="1">AV4&amp;" : "&amp;C4&amp;" = "&amp;AH4</f>
        <v>(x³ +1x² -4x -4) : (x+2) = x² -1x -2</v>
      </c>
      <c r="AY4">
        <f ca="1">AJ4*D4*G4</f>
        <v>2</v>
      </c>
      <c r="AZ4" t="str">
        <f ca="1">IF(AY4&gt;0,"- ("&amp;AR4&amp;" +"&amp;AY4&amp;"x²)",IF(AY4&lt;0,"- ("&amp;AR4&amp;AY4&amp;"x²)",-("&amp;AQ4&amp;")))</f>
        <v>- (x³ +2x²)</v>
      </c>
      <c r="BA4">
        <f ca="1">AL4-AY4</f>
        <v>-1</v>
      </c>
      <c r="BB4" t="str">
        <f ca="1">IF(BA4&lt;&gt;0,BA4&amp;"x²"&amp;AT4,AN4&amp;AO4)</f>
        <v>-1x²-4x</v>
      </c>
      <c r="BC4">
        <f ca="1">X4*H4*G4*D4</f>
        <v>-2</v>
      </c>
      <c r="BD4" t="str">
        <f t="shared" ref="BD4:BD21" ca="1" si="3">IF(BA4=0,"-",IF(BC4&gt;0,"- ("&amp;BA4&amp;"x²"&amp;" +"&amp;BC4&amp;"x)",IF(BC4&lt;0,"- ("&amp;BA4&amp;"x²"&amp;BC4&amp;"x)",BA4&amp;"x²")))</f>
        <v>- (-1x²-2x)</v>
      </c>
      <c r="BE4">
        <f ca="1">AN4-BC4</f>
        <v>-2</v>
      </c>
      <c r="BF4" t="str">
        <f ca="1">BE4&amp;"x "&amp;AU4</f>
        <v>-2x -4</v>
      </c>
      <c r="BG4" t="str">
        <f ca="1">"- ("&amp;BF4&amp;")"</f>
        <v>- (-2x -4)</v>
      </c>
      <c r="BH4">
        <v>0</v>
      </c>
      <c r="BJ4" t="str">
        <f ca="1">IF(BC4=0,BF4,BB4)</f>
        <v>-1x²-4x</v>
      </c>
      <c r="BK4" t="str">
        <f ca="1">IF(BC4=0,BG4,BD4)</f>
        <v>- (-1x²-2x)</v>
      </c>
      <c r="BL4" t="str">
        <f ca="1">IF(BC4=0,"0",BF4)</f>
        <v>-2x -4</v>
      </c>
      <c r="BM4" t="str">
        <f ca="1">IF(BC4=0,"",BG4)</f>
        <v>- (-2x -4)</v>
      </c>
      <c r="BN4" t="str">
        <f ca="1">IF(BC4=0,"","0")</f>
        <v>0</v>
      </c>
    </row>
    <row r="5" spans="1:66" x14ac:dyDescent="0.25">
      <c r="A5">
        <f t="shared" ref="A5:A23" ca="1" si="4">_xlfn.RANK.EQ(B5,$B$4:$B$23)</f>
        <v>5</v>
      </c>
      <c r="B5">
        <f t="shared" ref="B5:B23" ca="1" si="5">RAND()</f>
        <v>0.76452047802035106</v>
      </c>
      <c r="C5" s="26" t="str">
        <f t="shared" ref="C5:C13" ca="1" si="6">IF(H5&lt;&gt;1,"("&amp;H5&amp;"x"&amp;F5&amp;D5*H5&amp;")","(x"&amp;F5&amp;D5*H5&amp;")")</f>
        <v>(x-1)</v>
      </c>
      <c r="D5" s="11">
        <f t="shared" ref="D5:D23" ca="1" si="7">ROUND(RAND()*3,0)+1</f>
        <v>1</v>
      </c>
      <c r="E5" s="11">
        <f t="shared" ref="E5:E23" ca="1" si="8">ROUND(RAND()*1,0)</f>
        <v>1</v>
      </c>
      <c r="F5" s="11" t="str">
        <f t="shared" ref="F5:F13" ca="1" si="9">IF(E5=0,"+","-")</f>
        <v>-</v>
      </c>
      <c r="G5" s="11">
        <f t="shared" ref="G5:G13" ca="1" si="10">IF(E5=1,-1,1)</f>
        <v>-1</v>
      </c>
      <c r="H5" s="27">
        <v>1</v>
      </c>
      <c r="I5" s="26" t="str">
        <f t="shared" ref="I5:I13" ca="1" si="11">IF(N5&lt;&gt;1,"("&amp;N5&amp;"x"&amp;L5&amp;J5*N5&amp;")","(x"&amp;L5&amp;J5*N5&amp;")")</f>
        <v>(x-2)</v>
      </c>
      <c r="J5" s="11">
        <f t="shared" ref="J5:J23" ca="1" si="12">ROUND(RAND()*3,0)+1</f>
        <v>2</v>
      </c>
      <c r="K5" s="11">
        <f t="shared" ref="K5:K23" ca="1" si="13">ROUND(RAND()*1,0)</f>
        <v>1</v>
      </c>
      <c r="L5" s="11" t="str">
        <f t="shared" ref="L5:L13" ca="1" si="14">IF(K5=0,"+","-")</f>
        <v>-</v>
      </c>
      <c r="M5" s="11">
        <f t="shared" ref="M5:M13" ca="1" si="15">IF(K5=1,-1,1)</f>
        <v>-1</v>
      </c>
      <c r="N5" s="27">
        <v>1</v>
      </c>
      <c r="O5" s="26" t="str">
        <f t="shared" ref="O5:O13" ca="1" si="16">IF(T5&lt;&gt;1,"("&amp;T5&amp;"x"&amp;R5&amp;P5*T5&amp;")","(x"&amp;R5&amp;P5*T5&amp;")")</f>
        <v>(x+2)</v>
      </c>
      <c r="P5" s="11">
        <f t="shared" ref="P5:P23" ca="1" si="17">ROUND(RAND()*3,0)+1</f>
        <v>2</v>
      </c>
      <c r="Q5" s="11">
        <f t="shared" ref="Q5:Q23" ca="1" si="18">ROUND(RAND()*1,0)</f>
        <v>0</v>
      </c>
      <c r="R5" s="11" t="str">
        <f t="shared" ref="R5:R13" ca="1" si="19">IF(Q5=0,"+","-")</f>
        <v>+</v>
      </c>
      <c r="S5" s="11">
        <f t="shared" ref="S5:S13" ca="1" si="20">IF(Q5=1,-1,1)</f>
        <v>1</v>
      </c>
      <c r="T5" s="27">
        <v>1</v>
      </c>
      <c r="V5">
        <f t="shared" ref="V5:V13" si="21">N5*T5</f>
        <v>1</v>
      </c>
      <c r="W5" t="s">
        <v>18</v>
      </c>
      <c r="X5">
        <f t="shared" ref="X5:X13" ca="1" si="22">N5*P5*S5*T5+T5*J5*M5*N5</f>
        <v>0</v>
      </c>
      <c r="Y5" t="s">
        <v>19</v>
      </c>
      <c r="Z5">
        <f t="shared" ref="Z5:Z13" ca="1" si="23">N5*M5*J5*T5*S5*P5</f>
        <v>-4</v>
      </c>
      <c r="AD5" t="str">
        <f t="shared" si="1"/>
        <v>x²</v>
      </c>
      <c r="AE5" t="str">
        <f t="shared" ref="AE5:AE13" ca="1" si="24">IF(X5&lt;0,"-"&amp;-X5&amp;"x",IF(X5&gt;0,"+"&amp;X5&amp;"x",""))</f>
        <v/>
      </c>
      <c r="AF5" t="str">
        <f t="shared" ref="AF5:AF13" ca="1" si="25">IF(Z5=0,"",IF(Z5&lt;0,"-"&amp;-Z5,"+"&amp;Z5))</f>
        <v>-4</v>
      </c>
      <c r="AH5" t="str">
        <f t="shared" ref="AH5:AH23" ca="1" si="26">AD5&amp;" "&amp;AE5&amp;" "&amp;AF5</f>
        <v>x²  -4</v>
      </c>
      <c r="AJ5">
        <f t="shared" ref="AJ5:AJ13" si="27">H5*V5</f>
        <v>1</v>
      </c>
      <c r="AK5" t="s">
        <v>20</v>
      </c>
      <c r="AL5">
        <f t="shared" ca="1" si="2"/>
        <v>-1</v>
      </c>
      <c r="AM5" t="s">
        <v>18</v>
      </c>
      <c r="AN5">
        <f t="shared" ref="AN5:AN13" ca="1" si="28">H5*AF5+D5*G5*H5*X5</f>
        <v>-4</v>
      </c>
      <c r="AO5" t="s">
        <v>19</v>
      </c>
      <c r="AP5">
        <f t="shared" ref="AP5:AP13" ca="1" si="29">D5*G5*H5*Z5</f>
        <v>4</v>
      </c>
      <c r="AR5" t="str">
        <f t="shared" ref="AR5:AR13" si="30">IF(AJ5&lt;&gt;1,AJ5&amp;"x³","x³")</f>
        <v>x³</v>
      </c>
      <c r="AS5" t="str">
        <f t="shared" ref="AS5:AS13" ca="1" si="31">IF(AL5&lt;0,"-"&amp;-AL5&amp;"x²",IF(AL5&gt;0,"+"&amp;AL5&amp;"x²",""))</f>
        <v>-1x²</v>
      </c>
      <c r="AT5" t="str">
        <f t="shared" ref="AT5:AT13" ca="1" si="32">IF(AN5&lt;0,"-"&amp;-AN5&amp;"x",IF(AN5&gt;0,"+"&amp;AN5&amp;"x",""))</f>
        <v>-4x</v>
      </c>
      <c r="AU5" t="str">
        <f t="shared" ref="AU5:AU13" ca="1" si="33">IF(AP5=0,"",IF(AP5&lt;0,"-"&amp;-AP5,"+"&amp;AP5))</f>
        <v>+4</v>
      </c>
      <c r="AV5" t="str">
        <f t="shared" ref="AV5:AV23" ca="1" si="34">"("&amp;AR5&amp;" "&amp;AS5&amp;" "&amp;AT5&amp;" "&amp;AU5&amp;")"</f>
        <v>(x³ -1x² -4x +4)</v>
      </c>
      <c r="AX5" t="str">
        <f t="shared" ref="AX5:AX23" ca="1" si="35">AV5&amp;" : "&amp;C5&amp;" = "&amp;AH5</f>
        <v>(x³ -1x² -4x +4) : (x-1) = x²  -4</v>
      </c>
      <c r="AY5">
        <f t="shared" ref="AY5:AY13" ca="1" si="36">AJ5*D5*G5</f>
        <v>-1</v>
      </c>
      <c r="AZ5" t="str">
        <f t="shared" ref="AZ5:AZ23" ca="1" si="37">IF(AY5&gt;0,"- ("&amp;AR5&amp;" +"&amp;AY5&amp;"x²)",IF(AY5&lt;0,"- ("&amp;AR5&amp;AY5&amp;"x²)",-("&amp;AQ4&amp;")))</f>
        <v>- (x³-1x²)</v>
      </c>
      <c r="BA5">
        <f t="shared" ref="BA5:BA13" ca="1" si="38">AL5-AY5</f>
        <v>0</v>
      </c>
      <c r="BB5" t="str">
        <f t="shared" ref="BB5:BB13" ca="1" si="39">IF(BA5&lt;&gt;0,BA5&amp;"x²"&amp;AT5,AN5&amp;AO5)</f>
        <v>-4x</v>
      </c>
      <c r="BC5">
        <f t="shared" ref="BC5:BC13" ca="1" si="40">X5*H5*G5*D5</f>
        <v>0</v>
      </c>
      <c r="BD5" t="str">
        <f t="shared" ca="1" si="3"/>
        <v>-</v>
      </c>
      <c r="BE5">
        <f t="shared" ref="BE5:BE13" ca="1" si="41">AN5-BC5</f>
        <v>-4</v>
      </c>
      <c r="BF5" t="str">
        <f t="shared" ref="BF5:BF23" ca="1" si="42">BE5&amp;"x "&amp;AU5</f>
        <v>-4x +4</v>
      </c>
      <c r="BG5" t="str">
        <f t="shared" ref="BG5:BG23" ca="1" si="43">"- ("&amp;BF5&amp;")"</f>
        <v>- (-4x +4)</v>
      </c>
      <c r="BH5">
        <v>0</v>
      </c>
      <c r="BJ5" t="str">
        <f t="shared" ref="BJ5:BJ13" ca="1" si="44">IF(BC5=0,BF5,BB5)</f>
        <v>-4x +4</v>
      </c>
      <c r="BK5" t="str">
        <f t="shared" ref="BK5:BK13" ca="1" si="45">IF(BC5=0,BG5,BD5)</f>
        <v>- (-4x +4)</v>
      </c>
      <c r="BL5" t="str">
        <f t="shared" ref="BL5:BL13" ca="1" si="46">IF(BC5=0,"0",BF5)</f>
        <v>0</v>
      </c>
      <c r="BM5" t="str">
        <f t="shared" ref="BM5:BM13" ca="1" si="47">IF(BC5=0,"",BG5)</f>
        <v/>
      </c>
      <c r="BN5" t="str">
        <f t="shared" ref="BN5:BN13" ca="1" si="48">IF(BC5=0,"","0")</f>
        <v/>
      </c>
    </row>
    <row r="6" spans="1:66" x14ac:dyDescent="0.25">
      <c r="A6">
        <f t="shared" ca="1" si="4"/>
        <v>2</v>
      </c>
      <c r="B6">
        <f t="shared" ca="1" si="5"/>
        <v>0.84835360183484698</v>
      </c>
      <c r="C6" s="26" t="str">
        <f t="shared" ca="1" si="6"/>
        <v>(x-4)</v>
      </c>
      <c r="D6" s="11">
        <f t="shared" ca="1" si="7"/>
        <v>4</v>
      </c>
      <c r="E6" s="11">
        <f t="shared" ca="1" si="8"/>
        <v>1</v>
      </c>
      <c r="F6" s="11" t="str">
        <f t="shared" ca="1" si="9"/>
        <v>-</v>
      </c>
      <c r="G6" s="11">
        <f t="shared" ca="1" si="10"/>
        <v>-1</v>
      </c>
      <c r="H6" s="27">
        <v>1</v>
      </c>
      <c r="I6" s="26" t="str">
        <f t="shared" ca="1" si="11"/>
        <v>(x+1)</v>
      </c>
      <c r="J6" s="11">
        <f t="shared" ca="1" si="12"/>
        <v>1</v>
      </c>
      <c r="K6" s="11">
        <f t="shared" ca="1" si="13"/>
        <v>0</v>
      </c>
      <c r="L6" s="11" t="str">
        <f t="shared" ca="1" si="14"/>
        <v>+</v>
      </c>
      <c r="M6" s="11">
        <f t="shared" ca="1" si="15"/>
        <v>1</v>
      </c>
      <c r="N6" s="27">
        <v>1</v>
      </c>
      <c r="O6" s="26" t="str">
        <f t="shared" ca="1" si="16"/>
        <v>(x+3)</v>
      </c>
      <c r="P6" s="11">
        <f t="shared" ca="1" si="17"/>
        <v>3</v>
      </c>
      <c r="Q6" s="11">
        <f t="shared" ca="1" si="18"/>
        <v>0</v>
      </c>
      <c r="R6" s="11" t="str">
        <f t="shared" ca="1" si="19"/>
        <v>+</v>
      </c>
      <c r="S6" s="11">
        <f t="shared" ca="1" si="20"/>
        <v>1</v>
      </c>
      <c r="T6" s="27">
        <v>1</v>
      </c>
      <c r="V6">
        <f t="shared" si="21"/>
        <v>1</v>
      </c>
      <c r="W6" t="s">
        <v>18</v>
      </c>
      <c r="X6">
        <f t="shared" ca="1" si="22"/>
        <v>4</v>
      </c>
      <c r="Y6" t="s">
        <v>19</v>
      </c>
      <c r="Z6">
        <f t="shared" ca="1" si="23"/>
        <v>3</v>
      </c>
      <c r="AD6" t="str">
        <f t="shared" si="1"/>
        <v>x²</v>
      </c>
      <c r="AE6" t="str">
        <f t="shared" ca="1" si="24"/>
        <v>+4x</v>
      </c>
      <c r="AF6" t="str">
        <f t="shared" ca="1" si="25"/>
        <v>+3</v>
      </c>
      <c r="AH6" t="str">
        <f t="shared" ca="1" si="26"/>
        <v>x² +4x +3</v>
      </c>
      <c r="AJ6">
        <f t="shared" si="27"/>
        <v>1</v>
      </c>
      <c r="AK6" t="s">
        <v>20</v>
      </c>
      <c r="AL6">
        <f t="shared" ca="1" si="2"/>
        <v>0</v>
      </c>
      <c r="AM6" t="s">
        <v>18</v>
      </c>
      <c r="AN6">
        <f t="shared" ca="1" si="28"/>
        <v>-13</v>
      </c>
      <c r="AO6" t="s">
        <v>19</v>
      </c>
      <c r="AP6">
        <f t="shared" ca="1" si="29"/>
        <v>-12</v>
      </c>
      <c r="AR6" t="str">
        <f t="shared" si="30"/>
        <v>x³</v>
      </c>
      <c r="AS6" t="str">
        <f t="shared" ca="1" si="31"/>
        <v/>
      </c>
      <c r="AT6" t="str">
        <f t="shared" ca="1" si="32"/>
        <v>-13x</v>
      </c>
      <c r="AU6" t="str">
        <f t="shared" ca="1" si="33"/>
        <v>-12</v>
      </c>
      <c r="AV6" t="str">
        <f t="shared" ca="1" si="34"/>
        <v>(x³  -13x -12)</v>
      </c>
      <c r="AX6" t="str">
        <f t="shared" ca="1" si="35"/>
        <v>(x³  -13x -12) : (x-4) = x² +4x +3</v>
      </c>
      <c r="AY6">
        <f t="shared" ca="1" si="36"/>
        <v>-4</v>
      </c>
      <c r="AZ6" t="str">
        <f t="shared" ca="1" si="37"/>
        <v>- (x³-4x²)</v>
      </c>
      <c r="BA6">
        <f t="shared" ca="1" si="38"/>
        <v>4</v>
      </c>
      <c r="BB6" t="str">
        <f t="shared" ca="1" si="39"/>
        <v>4x²-13x</v>
      </c>
      <c r="BC6">
        <f t="shared" ca="1" si="40"/>
        <v>-16</v>
      </c>
      <c r="BD6" t="str">
        <f t="shared" ca="1" si="3"/>
        <v>- (4x²-16x)</v>
      </c>
      <c r="BE6">
        <f t="shared" ca="1" si="41"/>
        <v>3</v>
      </c>
      <c r="BF6" t="str">
        <f t="shared" ca="1" si="42"/>
        <v>3x -12</v>
      </c>
      <c r="BG6" t="str">
        <f t="shared" ca="1" si="43"/>
        <v>- (3x -12)</v>
      </c>
      <c r="BH6">
        <v>0</v>
      </c>
      <c r="BJ6" t="str">
        <f t="shared" ca="1" si="44"/>
        <v>4x²-13x</v>
      </c>
      <c r="BK6" t="str">
        <f t="shared" ca="1" si="45"/>
        <v>- (4x²-16x)</v>
      </c>
      <c r="BL6" t="str">
        <f t="shared" ca="1" si="46"/>
        <v>3x -12</v>
      </c>
      <c r="BM6" t="str">
        <f t="shared" ca="1" si="47"/>
        <v>- (3x -12)</v>
      </c>
      <c r="BN6" t="str">
        <f t="shared" ca="1" si="48"/>
        <v>0</v>
      </c>
    </row>
    <row r="7" spans="1:66" x14ac:dyDescent="0.25">
      <c r="A7">
        <f t="shared" ca="1" si="4"/>
        <v>18</v>
      </c>
      <c r="B7">
        <f t="shared" ca="1" si="5"/>
        <v>0.11349021054669761</v>
      </c>
      <c r="C7" s="26" t="str">
        <f t="shared" ca="1" si="6"/>
        <v>(x+4)</v>
      </c>
      <c r="D7" s="11">
        <f t="shared" ca="1" si="7"/>
        <v>4</v>
      </c>
      <c r="E7" s="11">
        <f t="shared" ca="1" si="8"/>
        <v>0</v>
      </c>
      <c r="F7" s="11" t="str">
        <f t="shared" ca="1" si="9"/>
        <v>+</v>
      </c>
      <c r="G7" s="11">
        <f t="shared" ca="1" si="10"/>
        <v>1</v>
      </c>
      <c r="H7" s="27">
        <v>1</v>
      </c>
      <c r="I7" s="26" t="str">
        <f t="shared" ca="1" si="11"/>
        <v>(x+2)</v>
      </c>
      <c r="J7" s="11">
        <f t="shared" ca="1" si="12"/>
        <v>2</v>
      </c>
      <c r="K7" s="11">
        <f t="shared" ca="1" si="13"/>
        <v>0</v>
      </c>
      <c r="L7" s="11" t="str">
        <f t="shared" ca="1" si="14"/>
        <v>+</v>
      </c>
      <c r="M7" s="11">
        <f t="shared" ca="1" si="15"/>
        <v>1</v>
      </c>
      <c r="N7" s="27">
        <v>1</v>
      </c>
      <c r="O7" s="26" t="str">
        <f t="shared" ca="1" si="16"/>
        <v>(x+3)</v>
      </c>
      <c r="P7" s="11">
        <f t="shared" ca="1" si="17"/>
        <v>3</v>
      </c>
      <c r="Q7" s="11">
        <f t="shared" ca="1" si="18"/>
        <v>0</v>
      </c>
      <c r="R7" s="11" t="str">
        <f t="shared" ca="1" si="19"/>
        <v>+</v>
      </c>
      <c r="S7" s="11">
        <f t="shared" ca="1" si="20"/>
        <v>1</v>
      </c>
      <c r="T7" s="27">
        <v>1</v>
      </c>
      <c r="V7">
        <f t="shared" si="21"/>
        <v>1</v>
      </c>
      <c r="W7" t="s">
        <v>18</v>
      </c>
      <c r="X7">
        <f t="shared" ca="1" si="22"/>
        <v>5</v>
      </c>
      <c r="Y7" t="s">
        <v>19</v>
      </c>
      <c r="Z7">
        <f t="shared" ca="1" si="23"/>
        <v>6</v>
      </c>
      <c r="AD7" t="str">
        <f t="shared" si="1"/>
        <v>x²</v>
      </c>
      <c r="AE7" t="str">
        <f t="shared" ca="1" si="24"/>
        <v>+5x</v>
      </c>
      <c r="AF7" t="str">
        <f t="shared" ca="1" si="25"/>
        <v>+6</v>
      </c>
      <c r="AH7" t="str">
        <f t="shared" ca="1" si="26"/>
        <v>x² +5x +6</v>
      </c>
      <c r="AJ7">
        <f t="shared" si="27"/>
        <v>1</v>
      </c>
      <c r="AK7" t="s">
        <v>20</v>
      </c>
      <c r="AL7">
        <f t="shared" ca="1" si="2"/>
        <v>9</v>
      </c>
      <c r="AM7" t="s">
        <v>18</v>
      </c>
      <c r="AN7">
        <f t="shared" ca="1" si="28"/>
        <v>26</v>
      </c>
      <c r="AO7" t="s">
        <v>19</v>
      </c>
      <c r="AP7">
        <f t="shared" ca="1" si="29"/>
        <v>24</v>
      </c>
      <c r="AR7" t="str">
        <f t="shared" si="30"/>
        <v>x³</v>
      </c>
      <c r="AS7" t="str">
        <f t="shared" ca="1" si="31"/>
        <v>+9x²</v>
      </c>
      <c r="AT7" t="str">
        <f t="shared" ca="1" si="32"/>
        <v>+26x</v>
      </c>
      <c r="AU7" t="str">
        <f t="shared" ca="1" si="33"/>
        <v>+24</v>
      </c>
      <c r="AV7" t="str">
        <f t="shared" ca="1" si="34"/>
        <v>(x³ +9x² +26x +24)</v>
      </c>
      <c r="AX7" t="str">
        <f t="shared" ca="1" si="35"/>
        <v>(x³ +9x² +26x +24) : (x+4) = x² +5x +6</v>
      </c>
      <c r="AY7">
        <f t="shared" ca="1" si="36"/>
        <v>4</v>
      </c>
      <c r="AZ7" t="str">
        <f t="shared" ca="1" si="37"/>
        <v>- (x³ +4x²)</v>
      </c>
      <c r="BA7">
        <f t="shared" ca="1" si="38"/>
        <v>5</v>
      </c>
      <c r="BB7" t="str">
        <f t="shared" ca="1" si="39"/>
        <v>5x²+26x</v>
      </c>
      <c r="BC7">
        <f t="shared" ca="1" si="40"/>
        <v>20</v>
      </c>
      <c r="BD7" t="str">
        <f t="shared" ca="1" si="3"/>
        <v>- (5x² +20x)</v>
      </c>
      <c r="BE7">
        <f t="shared" ca="1" si="41"/>
        <v>6</v>
      </c>
      <c r="BF7" t="str">
        <f t="shared" ca="1" si="42"/>
        <v>6x +24</v>
      </c>
      <c r="BG7" t="str">
        <f t="shared" ca="1" si="43"/>
        <v>- (6x +24)</v>
      </c>
      <c r="BH7">
        <v>0</v>
      </c>
      <c r="BJ7" t="str">
        <f t="shared" ca="1" si="44"/>
        <v>5x²+26x</v>
      </c>
      <c r="BK7" t="str">
        <f t="shared" ca="1" si="45"/>
        <v>- (5x² +20x)</v>
      </c>
      <c r="BL7" t="str">
        <f t="shared" ca="1" si="46"/>
        <v>6x +24</v>
      </c>
      <c r="BM7" t="str">
        <f t="shared" ca="1" si="47"/>
        <v>- (6x +24)</v>
      </c>
      <c r="BN7" t="str">
        <f t="shared" ca="1" si="48"/>
        <v>0</v>
      </c>
    </row>
    <row r="8" spans="1:66" x14ac:dyDescent="0.25">
      <c r="A8">
        <f t="shared" ca="1" si="4"/>
        <v>12</v>
      </c>
      <c r="B8">
        <f t="shared" ca="1" si="5"/>
        <v>0.30365667254535489</v>
      </c>
      <c r="C8" s="26" t="str">
        <f t="shared" ca="1" si="6"/>
        <v>(x+3)</v>
      </c>
      <c r="D8" s="11">
        <f t="shared" ca="1" si="7"/>
        <v>3</v>
      </c>
      <c r="E8" s="11">
        <f t="shared" ca="1" si="8"/>
        <v>0</v>
      </c>
      <c r="F8" s="11" t="str">
        <f t="shared" ca="1" si="9"/>
        <v>+</v>
      </c>
      <c r="G8" s="11">
        <f t="shared" ca="1" si="10"/>
        <v>1</v>
      </c>
      <c r="H8" s="27">
        <v>1</v>
      </c>
      <c r="I8" s="26" t="str">
        <f t="shared" ca="1" si="11"/>
        <v>(x+2)</v>
      </c>
      <c r="J8" s="11">
        <f t="shared" ca="1" si="12"/>
        <v>2</v>
      </c>
      <c r="K8" s="11">
        <f t="shared" ca="1" si="13"/>
        <v>0</v>
      </c>
      <c r="L8" s="11" t="str">
        <f t="shared" ca="1" si="14"/>
        <v>+</v>
      </c>
      <c r="M8" s="11">
        <f t="shared" ca="1" si="15"/>
        <v>1</v>
      </c>
      <c r="N8" s="27">
        <v>1</v>
      </c>
      <c r="O8" s="26" t="str">
        <f t="shared" ca="1" si="16"/>
        <v>(x+3)</v>
      </c>
      <c r="P8" s="11">
        <f t="shared" ca="1" si="17"/>
        <v>3</v>
      </c>
      <c r="Q8" s="11">
        <f t="shared" ca="1" si="18"/>
        <v>0</v>
      </c>
      <c r="R8" s="11" t="str">
        <f t="shared" ca="1" si="19"/>
        <v>+</v>
      </c>
      <c r="S8" s="11">
        <f t="shared" ca="1" si="20"/>
        <v>1</v>
      </c>
      <c r="T8" s="27">
        <v>1</v>
      </c>
      <c r="V8">
        <f t="shared" si="21"/>
        <v>1</v>
      </c>
      <c r="W8" t="s">
        <v>18</v>
      </c>
      <c r="X8">
        <f t="shared" ca="1" si="22"/>
        <v>5</v>
      </c>
      <c r="Y8" t="s">
        <v>19</v>
      </c>
      <c r="Z8">
        <f t="shared" ca="1" si="23"/>
        <v>6</v>
      </c>
      <c r="AD8" t="str">
        <f t="shared" si="1"/>
        <v>x²</v>
      </c>
      <c r="AE8" t="str">
        <f t="shared" ca="1" si="24"/>
        <v>+5x</v>
      </c>
      <c r="AF8" t="str">
        <f t="shared" ca="1" si="25"/>
        <v>+6</v>
      </c>
      <c r="AH8" t="str">
        <f t="shared" ca="1" si="26"/>
        <v>x² +5x +6</v>
      </c>
      <c r="AJ8">
        <f t="shared" si="27"/>
        <v>1</v>
      </c>
      <c r="AK8" t="s">
        <v>20</v>
      </c>
      <c r="AL8">
        <f t="shared" ca="1" si="2"/>
        <v>8</v>
      </c>
      <c r="AM8" t="s">
        <v>18</v>
      </c>
      <c r="AN8">
        <f t="shared" ca="1" si="28"/>
        <v>21</v>
      </c>
      <c r="AO8" t="s">
        <v>19</v>
      </c>
      <c r="AP8">
        <f t="shared" ca="1" si="29"/>
        <v>18</v>
      </c>
      <c r="AR8" t="str">
        <f t="shared" si="30"/>
        <v>x³</v>
      </c>
      <c r="AS8" t="str">
        <f t="shared" ca="1" si="31"/>
        <v>+8x²</v>
      </c>
      <c r="AT8" t="str">
        <f t="shared" ca="1" si="32"/>
        <v>+21x</v>
      </c>
      <c r="AU8" t="str">
        <f t="shared" ca="1" si="33"/>
        <v>+18</v>
      </c>
      <c r="AV8" t="str">
        <f t="shared" ca="1" si="34"/>
        <v>(x³ +8x² +21x +18)</v>
      </c>
      <c r="AX8" t="str">
        <f t="shared" ca="1" si="35"/>
        <v>(x³ +8x² +21x +18) : (x+3) = x² +5x +6</v>
      </c>
      <c r="AY8">
        <f t="shared" ca="1" si="36"/>
        <v>3</v>
      </c>
      <c r="AZ8" t="str">
        <f t="shared" ca="1" si="37"/>
        <v>- (x³ +3x²)</v>
      </c>
      <c r="BA8">
        <f t="shared" ca="1" si="38"/>
        <v>5</v>
      </c>
      <c r="BB8" t="str">
        <f t="shared" ca="1" si="39"/>
        <v>5x²+21x</v>
      </c>
      <c r="BC8">
        <f t="shared" ca="1" si="40"/>
        <v>15</v>
      </c>
      <c r="BD8" t="str">
        <f t="shared" ca="1" si="3"/>
        <v>- (5x² +15x)</v>
      </c>
      <c r="BE8">
        <f t="shared" ca="1" si="41"/>
        <v>6</v>
      </c>
      <c r="BF8" t="str">
        <f t="shared" ca="1" si="42"/>
        <v>6x +18</v>
      </c>
      <c r="BG8" t="str">
        <f t="shared" ca="1" si="43"/>
        <v>- (6x +18)</v>
      </c>
      <c r="BH8">
        <v>0</v>
      </c>
      <c r="BJ8" t="str">
        <f t="shared" ca="1" si="44"/>
        <v>5x²+21x</v>
      </c>
      <c r="BK8" t="str">
        <f t="shared" ca="1" si="45"/>
        <v>- (5x² +15x)</v>
      </c>
      <c r="BL8" t="str">
        <f t="shared" ca="1" si="46"/>
        <v>6x +18</v>
      </c>
      <c r="BM8" t="str">
        <f t="shared" ca="1" si="47"/>
        <v>- (6x +18)</v>
      </c>
      <c r="BN8" t="str">
        <f t="shared" ca="1" si="48"/>
        <v>0</v>
      </c>
    </row>
    <row r="9" spans="1:66" x14ac:dyDescent="0.25">
      <c r="A9">
        <f t="shared" ca="1" si="4"/>
        <v>7</v>
      </c>
      <c r="B9">
        <f t="shared" ca="1" si="5"/>
        <v>0.70806558223748983</v>
      </c>
      <c r="C9" s="26" t="str">
        <f t="shared" ca="1" si="6"/>
        <v>(x+3)</v>
      </c>
      <c r="D9" s="11">
        <f t="shared" ca="1" si="7"/>
        <v>3</v>
      </c>
      <c r="E9" s="11">
        <f t="shared" ca="1" si="8"/>
        <v>0</v>
      </c>
      <c r="F9" s="11" t="str">
        <f t="shared" ca="1" si="9"/>
        <v>+</v>
      </c>
      <c r="G9" s="11">
        <f t="shared" ca="1" si="10"/>
        <v>1</v>
      </c>
      <c r="H9" s="27">
        <v>1</v>
      </c>
      <c r="I9" s="26" t="str">
        <f t="shared" ca="1" si="11"/>
        <v>(x+1)</v>
      </c>
      <c r="J9" s="11">
        <f t="shared" ca="1" si="12"/>
        <v>1</v>
      </c>
      <c r="K9" s="11">
        <f t="shared" ca="1" si="13"/>
        <v>0</v>
      </c>
      <c r="L9" s="11" t="str">
        <f t="shared" ca="1" si="14"/>
        <v>+</v>
      </c>
      <c r="M9" s="11">
        <f t="shared" ca="1" si="15"/>
        <v>1</v>
      </c>
      <c r="N9" s="27">
        <v>1</v>
      </c>
      <c r="O9" s="26" t="str">
        <f t="shared" ca="1" si="16"/>
        <v>(x-2)</v>
      </c>
      <c r="P9" s="11">
        <f t="shared" ca="1" si="17"/>
        <v>2</v>
      </c>
      <c r="Q9" s="11">
        <f t="shared" ca="1" si="18"/>
        <v>1</v>
      </c>
      <c r="R9" s="11" t="str">
        <f t="shared" ca="1" si="19"/>
        <v>-</v>
      </c>
      <c r="S9" s="11">
        <f t="shared" ca="1" si="20"/>
        <v>-1</v>
      </c>
      <c r="T9" s="27">
        <v>1</v>
      </c>
      <c r="V9">
        <f t="shared" si="21"/>
        <v>1</v>
      </c>
      <c r="W9" t="s">
        <v>18</v>
      </c>
      <c r="X9">
        <f t="shared" ca="1" si="22"/>
        <v>-1</v>
      </c>
      <c r="Y9" t="s">
        <v>19</v>
      </c>
      <c r="Z9">
        <f t="shared" ca="1" si="23"/>
        <v>-2</v>
      </c>
      <c r="AD9" t="str">
        <f t="shared" si="1"/>
        <v>x²</v>
      </c>
      <c r="AE9" t="str">
        <f t="shared" ca="1" si="24"/>
        <v>-1x</v>
      </c>
      <c r="AF9" t="str">
        <f t="shared" ca="1" si="25"/>
        <v>-2</v>
      </c>
      <c r="AH9" t="str">
        <f t="shared" ca="1" si="26"/>
        <v>x² -1x -2</v>
      </c>
      <c r="AJ9">
        <f t="shared" si="27"/>
        <v>1</v>
      </c>
      <c r="AK9" t="s">
        <v>20</v>
      </c>
      <c r="AL9">
        <f t="shared" ca="1" si="2"/>
        <v>2</v>
      </c>
      <c r="AM9" t="s">
        <v>18</v>
      </c>
      <c r="AN9">
        <f t="shared" ca="1" si="28"/>
        <v>-5</v>
      </c>
      <c r="AO9" t="s">
        <v>19</v>
      </c>
      <c r="AP9">
        <f t="shared" ca="1" si="29"/>
        <v>-6</v>
      </c>
      <c r="AR9" t="str">
        <f t="shared" si="30"/>
        <v>x³</v>
      </c>
      <c r="AS9" t="str">
        <f t="shared" ca="1" si="31"/>
        <v>+2x²</v>
      </c>
      <c r="AT9" t="str">
        <f t="shared" ca="1" si="32"/>
        <v>-5x</v>
      </c>
      <c r="AU9" t="str">
        <f t="shared" ca="1" si="33"/>
        <v>-6</v>
      </c>
      <c r="AV9" t="str">
        <f t="shared" ca="1" si="34"/>
        <v>(x³ +2x² -5x -6)</v>
      </c>
      <c r="AX9" t="str">
        <f t="shared" ca="1" si="35"/>
        <v>(x³ +2x² -5x -6) : (x+3) = x² -1x -2</v>
      </c>
      <c r="AY9">
        <f t="shared" ca="1" si="36"/>
        <v>3</v>
      </c>
      <c r="AZ9" t="str">
        <f t="shared" ca="1" si="37"/>
        <v>- (x³ +3x²)</v>
      </c>
      <c r="BA9">
        <f t="shared" ca="1" si="38"/>
        <v>-1</v>
      </c>
      <c r="BB9" t="str">
        <f t="shared" ca="1" si="39"/>
        <v>-1x²-5x</v>
      </c>
      <c r="BC9">
        <f t="shared" ca="1" si="40"/>
        <v>-3</v>
      </c>
      <c r="BD9" t="str">
        <f t="shared" ca="1" si="3"/>
        <v>- (-1x²-3x)</v>
      </c>
      <c r="BE9">
        <f t="shared" ca="1" si="41"/>
        <v>-2</v>
      </c>
      <c r="BF9" t="str">
        <f t="shared" ca="1" si="42"/>
        <v>-2x -6</v>
      </c>
      <c r="BG9" t="str">
        <f t="shared" ca="1" si="43"/>
        <v>- (-2x -6)</v>
      </c>
      <c r="BH9">
        <v>0</v>
      </c>
      <c r="BJ9" t="str">
        <f t="shared" ca="1" si="44"/>
        <v>-1x²-5x</v>
      </c>
      <c r="BK9" t="str">
        <f t="shared" ca="1" si="45"/>
        <v>- (-1x²-3x)</v>
      </c>
      <c r="BL9" t="str">
        <f t="shared" ca="1" si="46"/>
        <v>-2x -6</v>
      </c>
      <c r="BM9" t="str">
        <f t="shared" ca="1" si="47"/>
        <v>- (-2x -6)</v>
      </c>
      <c r="BN9" t="str">
        <f t="shared" ca="1" si="48"/>
        <v>0</v>
      </c>
    </row>
    <row r="10" spans="1:66" x14ac:dyDescent="0.25">
      <c r="A10">
        <f t="shared" ca="1" si="4"/>
        <v>6</v>
      </c>
      <c r="B10">
        <f t="shared" ca="1" si="5"/>
        <v>0.75594618394245716</v>
      </c>
      <c r="C10" s="26" t="str">
        <f t="shared" ca="1" si="6"/>
        <v>(x-4)</v>
      </c>
      <c r="D10" s="11">
        <f t="shared" ca="1" si="7"/>
        <v>4</v>
      </c>
      <c r="E10" s="11">
        <f t="shared" ca="1" si="8"/>
        <v>1</v>
      </c>
      <c r="F10" s="11" t="str">
        <f t="shared" ca="1" si="9"/>
        <v>-</v>
      </c>
      <c r="G10" s="11">
        <f t="shared" ca="1" si="10"/>
        <v>-1</v>
      </c>
      <c r="H10" s="27">
        <v>1</v>
      </c>
      <c r="I10" s="26" t="str">
        <f t="shared" ca="1" si="11"/>
        <v>(x+4)</v>
      </c>
      <c r="J10" s="11">
        <f t="shared" ca="1" si="12"/>
        <v>4</v>
      </c>
      <c r="K10" s="11">
        <f t="shared" ca="1" si="13"/>
        <v>0</v>
      </c>
      <c r="L10" s="11" t="str">
        <f t="shared" ca="1" si="14"/>
        <v>+</v>
      </c>
      <c r="M10" s="11">
        <f t="shared" ca="1" si="15"/>
        <v>1</v>
      </c>
      <c r="N10" s="27">
        <v>1</v>
      </c>
      <c r="O10" s="26" t="str">
        <f t="shared" ca="1" si="16"/>
        <v>(x-3)</v>
      </c>
      <c r="P10" s="11">
        <f t="shared" ca="1" si="17"/>
        <v>3</v>
      </c>
      <c r="Q10" s="11">
        <f t="shared" ca="1" si="18"/>
        <v>1</v>
      </c>
      <c r="R10" s="11" t="str">
        <f t="shared" ca="1" si="19"/>
        <v>-</v>
      </c>
      <c r="S10" s="11">
        <f t="shared" ca="1" si="20"/>
        <v>-1</v>
      </c>
      <c r="T10" s="27">
        <v>1</v>
      </c>
      <c r="V10">
        <f t="shared" si="21"/>
        <v>1</v>
      </c>
      <c r="W10" t="s">
        <v>18</v>
      </c>
      <c r="X10">
        <f t="shared" ca="1" si="22"/>
        <v>1</v>
      </c>
      <c r="Y10" t="s">
        <v>19</v>
      </c>
      <c r="Z10">
        <f t="shared" ca="1" si="23"/>
        <v>-12</v>
      </c>
      <c r="AD10" t="str">
        <f t="shared" si="1"/>
        <v>x²</v>
      </c>
      <c r="AE10" t="str">
        <f t="shared" ca="1" si="24"/>
        <v>+1x</v>
      </c>
      <c r="AF10" t="str">
        <f t="shared" ca="1" si="25"/>
        <v>-12</v>
      </c>
      <c r="AH10" t="str">
        <f t="shared" ca="1" si="26"/>
        <v>x² +1x -12</v>
      </c>
      <c r="AJ10">
        <f t="shared" si="27"/>
        <v>1</v>
      </c>
      <c r="AK10" t="s">
        <v>20</v>
      </c>
      <c r="AL10">
        <f t="shared" ca="1" si="2"/>
        <v>-3</v>
      </c>
      <c r="AM10" t="s">
        <v>18</v>
      </c>
      <c r="AN10">
        <f t="shared" ca="1" si="28"/>
        <v>-16</v>
      </c>
      <c r="AO10" t="s">
        <v>19</v>
      </c>
      <c r="AP10">
        <f t="shared" ca="1" si="29"/>
        <v>48</v>
      </c>
      <c r="AR10" t="str">
        <f t="shared" si="30"/>
        <v>x³</v>
      </c>
      <c r="AS10" t="str">
        <f t="shared" ca="1" si="31"/>
        <v>-3x²</v>
      </c>
      <c r="AT10" t="str">
        <f t="shared" ca="1" si="32"/>
        <v>-16x</v>
      </c>
      <c r="AU10" t="str">
        <f t="shared" ca="1" si="33"/>
        <v>+48</v>
      </c>
      <c r="AV10" t="str">
        <f t="shared" ca="1" si="34"/>
        <v>(x³ -3x² -16x +48)</v>
      </c>
      <c r="AX10" t="str">
        <f t="shared" ca="1" si="35"/>
        <v>(x³ -3x² -16x +48) : (x-4) = x² +1x -12</v>
      </c>
      <c r="AY10">
        <f t="shared" ca="1" si="36"/>
        <v>-4</v>
      </c>
      <c r="AZ10" t="str">
        <f t="shared" ca="1" si="37"/>
        <v>- (x³-4x²)</v>
      </c>
      <c r="BA10">
        <f t="shared" ca="1" si="38"/>
        <v>1</v>
      </c>
      <c r="BB10" t="str">
        <f t="shared" ca="1" si="39"/>
        <v>1x²-16x</v>
      </c>
      <c r="BC10">
        <f t="shared" ca="1" si="40"/>
        <v>-4</v>
      </c>
      <c r="BD10" t="str">
        <f t="shared" ca="1" si="3"/>
        <v>- (1x²-4x)</v>
      </c>
      <c r="BE10">
        <f t="shared" ca="1" si="41"/>
        <v>-12</v>
      </c>
      <c r="BF10" t="str">
        <f t="shared" ca="1" si="42"/>
        <v>-12x +48</v>
      </c>
      <c r="BG10" t="str">
        <f t="shared" ca="1" si="43"/>
        <v>- (-12x +48)</v>
      </c>
      <c r="BH10">
        <v>0</v>
      </c>
      <c r="BJ10" t="str">
        <f t="shared" ca="1" si="44"/>
        <v>1x²-16x</v>
      </c>
      <c r="BK10" t="str">
        <f t="shared" ca="1" si="45"/>
        <v>- (1x²-4x)</v>
      </c>
      <c r="BL10" t="str">
        <f t="shared" ca="1" si="46"/>
        <v>-12x +48</v>
      </c>
      <c r="BM10" t="str">
        <f t="shared" ca="1" si="47"/>
        <v>- (-12x +48)</v>
      </c>
      <c r="BN10" t="str">
        <f t="shared" ca="1" si="48"/>
        <v>0</v>
      </c>
    </row>
    <row r="11" spans="1:66" x14ac:dyDescent="0.25">
      <c r="A11">
        <f t="shared" ca="1" si="4"/>
        <v>3</v>
      </c>
      <c r="B11">
        <f t="shared" ca="1" si="5"/>
        <v>0.83174547565556856</v>
      </c>
      <c r="C11" s="26" t="str">
        <f t="shared" ca="1" si="6"/>
        <v>(x-3)</v>
      </c>
      <c r="D11" s="11">
        <f t="shared" ca="1" si="7"/>
        <v>3</v>
      </c>
      <c r="E11" s="11">
        <f t="shared" ca="1" si="8"/>
        <v>1</v>
      </c>
      <c r="F11" s="11" t="str">
        <f t="shared" ca="1" si="9"/>
        <v>-</v>
      </c>
      <c r="G11" s="11">
        <f t="shared" ca="1" si="10"/>
        <v>-1</v>
      </c>
      <c r="H11" s="27">
        <v>1</v>
      </c>
      <c r="I11" s="26" t="str">
        <f t="shared" ca="1" si="11"/>
        <v>(x+4)</v>
      </c>
      <c r="J11" s="11">
        <f t="shared" ca="1" si="12"/>
        <v>4</v>
      </c>
      <c r="K11" s="11">
        <f t="shared" ca="1" si="13"/>
        <v>0</v>
      </c>
      <c r="L11" s="11" t="str">
        <f t="shared" ca="1" si="14"/>
        <v>+</v>
      </c>
      <c r="M11" s="11">
        <f t="shared" ca="1" si="15"/>
        <v>1</v>
      </c>
      <c r="N11" s="27">
        <v>1</v>
      </c>
      <c r="O11" s="26" t="str">
        <f t="shared" ca="1" si="16"/>
        <v>(x+3)</v>
      </c>
      <c r="P11" s="11">
        <f t="shared" ca="1" si="17"/>
        <v>3</v>
      </c>
      <c r="Q11" s="11">
        <f t="shared" ca="1" si="18"/>
        <v>0</v>
      </c>
      <c r="R11" s="11" t="str">
        <f t="shared" ca="1" si="19"/>
        <v>+</v>
      </c>
      <c r="S11" s="11">
        <f t="shared" ca="1" si="20"/>
        <v>1</v>
      </c>
      <c r="T11" s="27">
        <v>1</v>
      </c>
      <c r="V11">
        <f t="shared" si="21"/>
        <v>1</v>
      </c>
      <c r="W11" t="s">
        <v>18</v>
      </c>
      <c r="X11">
        <f t="shared" ca="1" si="22"/>
        <v>7</v>
      </c>
      <c r="Y11" t="s">
        <v>19</v>
      </c>
      <c r="Z11">
        <f t="shared" ca="1" si="23"/>
        <v>12</v>
      </c>
      <c r="AD11" t="str">
        <f t="shared" si="1"/>
        <v>x²</v>
      </c>
      <c r="AE11" t="str">
        <f t="shared" ca="1" si="24"/>
        <v>+7x</v>
      </c>
      <c r="AF11" t="str">
        <f t="shared" ca="1" si="25"/>
        <v>+12</v>
      </c>
      <c r="AH11" t="str">
        <f t="shared" ca="1" si="26"/>
        <v>x² +7x +12</v>
      </c>
      <c r="AJ11">
        <f t="shared" si="27"/>
        <v>1</v>
      </c>
      <c r="AK11" t="s">
        <v>20</v>
      </c>
      <c r="AL11">
        <f t="shared" ca="1" si="2"/>
        <v>4</v>
      </c>
      <c r="AM11" t="s">
        <v>18</v>
      </c>
      <c r="AN11">
        <f t="shared" ca="1" si="28"/>
        <v>-9</v>
      </c>
      <c r="AO11" t="s">
        <v>19</v>
      </c>
      <c r="AP11">
        <f t="shared" ca="1" si="29"/>
        <v>-36</v>
      </c>
      <c r="AR11" t="str">
        <f t="shared" si="30"/>
        <v>x³</v>
      </c>
      <c r="AS11" t="str">
        <f t="shared" ca="1" si="31"/>
        <v>+4x²</v>
      </c>
      <c r="AT11" t="str">
        <f t="shared" ca="1" si="32"/>
        <v>-9x</v>
      </c>
      <c r="AU11" t="str">
        <f t="shared" ca="1" si="33"/>
        <v>-36</v>
      </c>
      <c r="AV11" t="str">
        <f t="shared" ca="1" si="34"/>
        <v>(x³ +4x² -9x -36)</v>
      </c>
      <c r="AX11" t="str">
        <f t="shared" ca="1" si="35"/>
        <v>(x³ +4x² -9x -36) : (x-3) = x² +7x +12</v>
      </c>
      <c r="AY11">
        <f t="shared" ca="1" si="36"/>
        <v>-3</v>
      </c>
      <c r="AZ11" t="str">
        <f t="shared" ca="1" si="37"/>
        <v>- (x³-3x²)</v>
      </c>
      <c r="BA11">
        <f t="shared" ca="1" si="38"/>
        <v>7</v>
      </c>
      <c r="BB11" t="str">
        <f t="shared" ca="1" si="39"/>
        <v>7x²-9x</v>
      </c>
      <c r="BC11">
        <f t="shared" ca="1" si="40"/>
        <v>-21</v>
      </c>
      <c r="BD11" t="str">
        <f t="shared" ca="1" si="3"/>
        <v>- (7x²-21x)</v>
      </c>
      <c r="BE11">
        <f t="shared" ca="1" si="41"/>
        <v>12</v>
      </c>
      <c r="BF11" t="str">
        <f t="shared" ca="1" si="42"/>
        <v>12x -36</v>
      </c>
      <c r="BG11" t="str">
        <f t="shared" ca="1" si="43"/>
        <v>- (12x -36)</v>
      </c>
      <c r="BH11">
        <v>0</v>
      </c>
      <c r="BJ11" t="str">
        <f t="shared" ca="1" si="44"/>
        <v>7x²-9x</v>
      </c>
      <c r="BK11" t="str">
        <f t="shared" ca="1" si="45"/>
        <v>- (7x²-21x)</v>
      </c>
      <c r="BL11" t="str">
        <f t="shared" ca="1" si="46"/>
        <v>12x -36</v>
      </c>
      <c r="BM11" t="str">
        <f t="shared" ca="1" si="47"/>
        <v>- (12x -36)</v>
      </c>
      <c r="BN11" t="str">
        <f t="shared" ca="1" si="48"/>
        <v>0</v>
      </c>
    </row>
    <row r="12" spans="1:66" x14ac:dyDescent="0.25">
      <c r="A12">
        <f t="shared" ca="1" si="4"/>
        <v>8</v>
      </c>
      <c r="B12">
        <f t="shared" ca="1" si="5"/>
        <v>0.69173617664616716</v>
      </c>
      <c r="C12" s="26" t="str">
        <f t="shared" ca="1" si="6"/>
        <v>(x+4)</v>
      </c>
      <c r="D12" s="11">
        <f t="shared" ca="1" si="7"/>
        <v>4</v>
      </c>
      <c r="E12" s="11">
        <f t="shared" ca="1" si="8"/>
        <v>0</v>
      </c>
      <c r="F12" s="11" t="str">
        <f t="shared" ca="1" si="9"/>
        <v>+</v>
      </c>
      <c r="G12" s="11">
        <f t="shared" ca="1" si="10"/>
        <v>1</v>
      </c>
      <c r="H12" s="27">
        <v>1</v>
      </c>
      <c r="I12" s="26" t="str">
        <f t="shared" ca="1" si="11"/>
        <v>(x+3)</v>
      </c>
      <c r="J12" s="11">
        <f t="shared" ca="1" si="12"/>
        <v>3</v>
      </c>
      <c r="K12" s="11">
        <f t="shared" ca="1" si="13"/>
        <v>0</v>
      </c>
      <c r="L12" s="11" t="str">
        <f t="shared" ca="1" si="14"/>
        <v>+</v>
      </c>
      <c r="M12" s="11">
        <f t="shared" ca="1" si="15"/>
        <v>1</v>
      </c>
      <c r="N12" s="27">
        <v>1</v>
      </c>
      <c r="O12" s="26" t="str">
        <f t="shared" ca="1" si="16"/>
        <v>(x+1)</v>
      </c>
      <c r="P12" s="11">
        <f t="shared" ca="1" si="17"/>
        <v>1</v>
      </c>
      <c r="Q12" s="11">
        <f t="shared" ca="1" si="18"/>
        <v>0</v>
      </c>
      <c r="R12" s="11" t="str">
        <f t="shared" ca="1" si="19"/>
        <v>+</v>
      </c>
      <c r="S12" s="11">
        <f t="shared" ca="1" si="20"/>
        <v>1</v>
      </c>
      <c r="T12" s="27">
        <v>1</v>
      </c>
      <c r="V12">
        <f t="shared" si="21"/>
        <v>1</v>
      </c>
      <c r="W12" t="s">
        <v>18</v>
      </c>
      <c r="X12">
        <f t="shared" ca="1" si="22"/>
        <v>4</v>
      </c>
      <c r="Y12" t="s">
        <v>19</v>
      </c>
      <c r="Z12">
        <f t="shared" ca="1" si="23"/>
        <v>3</v>
      </c>
      <c r="AD12" t="str">
        <f t="shared" si="1"/>
        <v>x²</v>
      </c>
      <c r="AE12" t="str">
        <f t="shared" ca="1" si="24"/>
        <v>+4x</v>
      </c>
      <c r="AF12" t="str">
        <f t="shared" ca="1" si="25"/>
        <v>+3</v>
      </c>
      <c r="AH12" t="str">
        <f t="shared" ca="1" si="26"/>
        <v>x² +4x +3</v>
      </c>
      <c r="AJ12">
        <f t="shared" si="27"/>
        <v>1</v>
      </c>
      <c r="AK12" t="s">
        <v>20</v>
      </c>
      <c r="AL12">
        <f t="shared" ca="1" si="2"/>
        <v>8</v>
      </c>
      <c r="AM12" t="s">
        <v>18</v>
      </c>
      <c r="AN12">
        <f t="shared" ca="1" si="28"/>
        <v>19</v>
      </c>
      <c r="AO12" t="s">
        <v>19</v>
      </c>
      <c r="AP12">
        <f t="shared" ca="1" si="29"/>
        <v>12</v>
      </c>
      <c r="AR12" t="str">
        <f t="shared" si="30"/>
        <v>x³</v>
      </c>
      <c r="AS12" t="str">
        <f t="shared" ca="1" si="31"/>
        <v>+8x²</v>
      </c>
      <c r="AT12" t="str">
        <f t="shared" ca="1" si="32"/>
        <v>+19x</v>
      </c>
      <c r="AU12" t="str">
        <f t="shared" ca="1" si="33"/>
        <v>+12</v>
      </c>
      <c r="AV12" t="str">
        <f t="shared" ca="1" si="34"/>
        <v>(x³ +8x² +19x +12)</v>
      </c>
      <c r="AX12" t="str">
        <f t="shared" ca="1" si="35"/>
        <v>(x³ +8x² +19x +12) : (x+4) = x² +4x +3</v>
      </c>
      <c r="AY12">
        <f t="shared" ca="1" si="36"/>
        <v>4</v>
      </c>
      <c r="AZ12" t="str">
        <f t="shared" ca="1" si="37"/>
        <v>- (x³ +4x²)</v>
      </c>
      <c r="BA12">
        <f t="shared" ca="1" si="38"/>
        <v>4</v>
      </c>
      <c r="BB12" t="str">
        <f t="shared" ca="1" si="39"/>
        <v>4x²+19x</v>
      </c>
      <c r="BC12">
        <f t="shared" ca="1" si="40"/>
        <v>16</v>
      </c>
      <c r="BD12" t="str">
        <f t="shared" ca="1" si="3"/>
        <v>- (4x² +16x)</v>
      </c>
      <c r="BE12">
        <f t="shared" ca="1" si="41"/>
        <v>3</v>
      </c>
      <c r="BF12" t="str">
        <f t="shared" ca="1" si="42"/>
        <v>3x +12</v>
      </c>
      <c r="BG12" t="str">
        <f t="shared" ca="1" si="43"/>
        <v>- (3x +12)</v>
      </c>
      <c r="BH12">
        <v>0</v>
      </c>
      <c r="BJ12" t="str">
        <f t="shared" ca="1" si="44"/>
        <v>4x²+19x</v>
      </c>
      <c r="BK12" t="str">
        <f t="shared" ca="1" si="45"/>
        <v>- (4x² +16x)</v>
      </c>
      <c r="BL12" t="str">
        <f t="shared" ca="1" si="46"/>
        <v>3x +12</v>
      </c>
      <c r="BM12" t="str">
        <f t="shared" ca="1" si="47"/>
        <v>- (3x +12)</v>
      </c>
      <c r="BN12" t="str">
        <f t="shared" ca="1" si="48"/>
        <v>0</v>
      </c>
    </row>
    <row r="13" spans="1:66" ht="13.8" thickBot="1" x14ac:dyDescent="0.3">
      <c r="A13">
        <f t="shared" ca="1" si="4"/>
        <v>11</v>
      </c>
      <c r="B13">
        <f t="shared" ca="1" si="5"/>
        <v>0.50394184447050305</v>
      </c>
      <c r="C13" s="26" t="str">
        <f t="shared" ca="1" si="6"/>
        <v>(x-4)</v>
      </c>
      <c r="D13" s="11">
        <f t="shared" ca="1" si="7"/>
        <v>4</v>
      </c>
      <c r="E13" s="6">
        <f t="shared" ca="1" si="8"/>
        <v>1</v>
      </c>
      <c r="F13" s="6" t="str">
        <f t="shared" ca="1" si="9"/>
        <v>-</v>
      </c>
      <c r="G13" s="11">
        <f t="shared" ca="1" si="10"/>
        <v>-1</v>
      </c>
      <c r="H13" s="27">
        <v>1</v>
      </c>
      <c r="I13" s="26" t="str">
        <f t="shared" ca="1" si="11"/>
        <v>(x-3)</v>
      </c>
      <c r="J13" s="11">
        <f t="shared" ca="1" si="12"/>
        <v>3</v>
      </c>
      <c r="K13" s="6">
        <f t="shared" ca="1" si="13"/>
        <v>1</v>
      </c>
      <c r="L13" s="6" t="str">
        <f t="shared" ca="1" si="14"/>
        <v>-</v>
      </c>
      <c r="M13" s="11">
        <f t="shared" ca="1" si="15"/>
        <v>-1</v>
      </c>
      <c r="N13" s="27">
        <v>1</v>
      </c>
      <c r="O13" s="26" t="str">
        <f t="shared" ca="1" si="16"/>
        <v>(x+3)</v>
      </c>
      <c r="P13" s="11">
        <f t="shared" ca="1" si="17"/>
        <v>3</v>
      </c>
      <c r="Q13" s="6">
        <f t="shared" ca="1" si="18"/>
        <v>0</v>
      </c>
      <c r="R13" s="6" t="str">
        <f t="shared" ca="1" si="19"/>
        <v>+</v>
      </c>
      <c r="S13" s="11">
        <f t="shared" ca="1" si="20"/>
        <v>1</v>
      </c>
      <c r="T13" s="27">
        <v>1</v>
      </c>
      <c r="V13">
        <f t="shared" si="21"/>
        <v>1</v>
      </c>
      <c r="W13" t="s">
        <v>18</v>
      </c>
      <c r="X13">
        <f t="shared" ca="1" si="22"/>
        <v>0</v>
      </c>
      <c r="Y13" t="s">
        <v>19</v>
      </c>
      <c r="Z13">
        <f t="shared" ca="1" si="23"/>
        <v>-9</v>
      </c>
      <c r="AD13" t="str">
        <f t="shared" si="1"/>
        <v>x²</v>
      </c>
      <c r="AE13" t="str">
        <f t="shared" ca="1" si="24"/>
        <v/>
      </c>
      <c r="AF13" t="str">
        <f t="shared" ca="1" si="25"/>
        <v>-9</v>
      </c>
      <c r="AH13" t="str">
        <f t="shared" ca="1" si="26"/>
        <v>x²  -9</v>
      </c>
      <c r="AJ13">
        <f t="shared" si="27"/>
        <v>1</v>
      </c>
      <c r="AK13" t="s">
        <v>20</v>
      </c>
      <c r="AL13">
        <f t="shared" ca="1" si="2"/>
        <v>-4</v>
      </c>
      <c r="AM13" t="s">
        <v>18</v>
      </c>
      <c r="AN13">
        <f t="shared" ca="1" si="28"/>
        <v>-9</v>
      </c>
      <c r="AO13" t="s">
        <v>19</v>
      </c>
      <c r="AP13">
        <f t="shared" ca="1" si="29"/>
        <v>36</v>
      </c>
      <c r="AR13" t="str">
        <f t="shared" si="30"/>
        <v>x³</v>
      </c>
      <c r="AS13" t="str">
        <f t="shared" ca="1" si="31"/>
        <v>-4x²</v>
      </c>
      <c r="AT13" t="str">
        <f t="shared" ca="1" si="32"/>
        <v>-9x</v>
      </c>
      <c r="AU13" t="str">
        <f t="shared" ca="1" si="33"/>
        <v>+36</v>
      </c>
      <c r="AV13" t="str">
        <f t="shared" ca="1" si="34"/>
        <v>(x³ -4x² -9x +36)</v>
      </c>
      <c r="AX13" t="str">
        <f t="shared" ca="1" si="35"/>
        <v>(x³ -4x² -9x +36) : (x-4) = x²  -9</v>
      </c>
      <c r="AY13">
        <f t="shared" ca="1" si="36"/>
        <v>-4</v>
      </c>
      <c r="AZ13" t="str">
        <f t="shared" ca="1" si="37"/>
        <v>- (x³-4x²)</v>
      </c>
      <c r="BA13">
        <f t="shared" ca="1" si="38"/>
        <v>0</v>
      </c>
      <c r="BB13" t="str">
        <f t="shared" ca="1" si="39"/>
        <v>-9x</v>
      </c>
      <c r="BC13">
        <f t="shared" ca="1" si="40"/>
        <v>0</v>
      </c>
      <c r="BD13" t="str">
        <f t="shared" ca="1" si="3"/>
        <v>-</v>
      </c>
      <c r="BE13">
        <f t="shared" ca="1" si="41"/>
        <v>-9</v>
      </c>
      <c r="BF13" t="str">
        <f t="shared" ca="1" si="42"/>
        <v>-9x +36</v>
      </c>
      <c r="BG13" t="str">
        <f t="shared" ca="1" si="43"/>
        <v>- (-9x +36)</v>
      </c>
      <c r="BH13">
        <v>0</v>
      </c>
      <c r="BJ13" t="str">
        <f t="shared" ca="1" si="44"/>
        <v>-9x +36</v>
      </c>
      <c r="BK13" t="str">
        <f t="shared" ca="1" si="45"/>
        <v>- (-9x +36)</v>
      </c>
      <c r="BL13" t="str">
        <f t="shared" ca="1" si="46"/>
        <v>0</v>
      </c>
      <c r="BM13" t="str">
        <f t="shared" ca="1" si="47"/>
        <v/>
      </c>
      <c r="BN13" t="str">
        <f t="shared" ca="1" si="48"/>
        <v/>
      </c>
    </row>
    <row r="14" spans="1:66" x14ac:dyDescent="0.25">
      <c r="A14">
        <f t="shared" ca="1" si="4"/>
        <v>20</v>
      </c>
      <c r="B14">
        <f t="shared" ca="1" si="5"/>
        <v>4.511166757861218E-2</v>
      </c>
      <c r="C14" s="26" t="str">
        <f ca="1">IF(H14&lt;&gt;1,"("&amp;H14&amp;"x"&amp;F14&amp;D14*H14&amp;")","(x"&amp;F14&amp;D14*H14&amp;")")</f>
        <v>(x+1)</v>
      </c>
      <c r="D14" s="11">
        <f ca="1">ROUND(RAND()*3,0)+1</f>
        <v>1</v>
      </c>
      <c r="E14" s="11">
        <f ca="1">ROUND(RAND()*1,0)</f>
        <v>0</v>
      </c>
      <c r="F14" s="11" t="str">
        <f ca="1">IF(E14=0,"+","-")</f>
        <v>+</v>
      </c>
      <c r="G14" s="11">
        <f ca="1">IF(E14=1,-1,1)</f>
        <v>1</v>
      </c>
      <c r="H14" s="27">
        <v>1</v>
      </c>
      <c r="I14" s="26" t="str">
        <f ca="1">IF(N14&lt;&gt;1,"("&amp;N14&amp;"x"&amp;L14&amp;J14*N14&amp;")","(x"&amp;L14&amp;J14*N14&amp;")")</f>
        <v>(x-4)</v>
      </c>
      <c r="J14" s="11">
        <f ca="1">ROUND(RAND()*3,0)+1</f>
        <v>4</v>
      </c>
      <c r="K14" s="11">
        <f ca="1">ROUND(RAND()*1,0)</f>
        <v>1</v>
      </c>
      <c r="L14" s="11" t="str">
        <f ca="1">IF(K14=0,"+","-")</f>
        <v>-</v>
      </c>
      <c r="M14" s="11">
        <f ca="1">IF(K14=1,-1,1)</f>
        <v>-1</v>
      </c>
      <c r="N14" s="27">
        <v>1</v>
      </c>
      <c r="O14" s="26" t="str">
        <f ca="1">IF(T14&lt;&gt;1,"("&amp;T14&amp;"x"&amp;R14&amp;P14*T14&amp;")","(x"&amp;R14&amp;P14*T14&amp;")")</f>
        <v>(x+3)</v>
      </c>
      <c r="P14" s="11">
        <f ca="1">ROUND(RAND()*3,0)+1</f>
        <v>3</v>
      </c>
      <c r="Q14" s="11">
        <f ca="1">ROUND(RAND()*1,0)</f>
        <v>0</v>
      </c>
      <c r="R14" s="11" t="str">
        <f ca="1">IF(Q14=0,"+","-")</f>
        <v>+</v>
      </c>
      <c r="S14" s="11">
        <f ca="1">IF(Q14=1,-1,1)</f>
        <v>1</v>
      </c>
      <c r="T14" s="27">
        <v>1</v>
      </c>
      <c r="V14">
        <f>N14*T14</f>
        <v>1</v>
      </c>
      <c r="W14" t="s">
        <v>18</v>
      </c>
      <c r="X14">
        <f ca="1">N14*P14*S14*T14+T14*J14*M14*N14</f>
        <v>-1</v>
      </c>
      <c r="Y14" t="s">
        <v>19</v>
      </c>
      <c r="Z14">
        <f ca="1">N14*M14*J14*T14*S14*P14</f>
        <v>-12</v>
      </c>
      <c r="AD14" t="str">
        <f t="shared" ref="AD14:AD23" si="49">IF(V14&lt;&gt;1,V14&amp;"x²","x²")</f>
        <v>x²</v>
      </c>
      <c r="AE14" t="str">
        <f ca="1">IF(X14&lt;0,"-"&amp;-X14&amp;"x",IF(X14&gt;0,"+"&amp;X14&amp;"x",""))</f>
        <v>-1x</v>
      </c>
      <c r="AF14" t="str">
        <f ca="1">IF(Z14=0,"",IF(Z14&lt;0,"-"&amp;-Z14,"+"&amp;Z14))</f>
        <v>-12</v>
      </c>
      <c r="AH14" t="str">
        <f t="shared" ca="1" si="26"/>
        <v>x² -1x -12</v>
      </c>
      <c r="AJ14">
        <f>H14*V14</f>
        <v>1</v>
      </c>
      <c r="AK14" t="s">
        <v>20</v>
      </c>
      <c r="AL14">
        <f t="shared" ref="AL14:AL23" ca="1" si="50">V14*D14*G14*H14+H14*X14</f>
        <v>0</v>
      </c>
      <c r="AM14" t="s">
        <v>18</v>
      </c>
      <c r="AN14">
        <f ca="1">H14*AF14+D14*G14*H14*X14</f>
        <v>-13</v>
      </c>
      <c r="AO14" t="s">
        <v>19</v>
      </c>
      <c r="AP14">
        <f ca="1">D14*G14*H14*Z14</f>
        <v>-12</v>
      </c>
      <c r="AR14" t="str">
        <f>IF(AJ14&lt;&gt;1,AJ14&amp;"x³","x³")</f>
        <v>x³</v>
      </c>
      <c r="AS14" t="str">
        <f ca="1">IF(AL14&lt;0,"-"&amp;-AL14&amp;"x²",IF(AL14&gt;0,"+"&amp;AL14&amp;"x²",""))</f>
        <v/>
      </c>
      <c r="AT14" t="str">
        <f ca="1">IF(AN14&lt;0,"-"&amp;-AN14&amp;"x",IF(AN14&gt;0,"+"&amp;AN14&amp;"x",""))</f>
        <v>-13x</v>
      </c>
      <c r="AU14" t="str">
        <f ca="1">IF(AP14=0,"",IF(AP14&lt;0,"-"&amp;-AP14,"+"&amp;AP14))</f>
        <v>-12</v>
      </c>
      <c r="AV14" t="str">
        <f t="shared" ca="1" si="34"/>
        <v>(x³  -13x -12)</v>
      </c>
      <c r="AX14" t="str">
        <f t="shared" ca="1" si="35"/>
        <v>(x³  -13x -12) : (x+1) = x² -1x -12</v>
      </c>
      <c r="AY14">
        <f ca="1">AJ14*D14*G14</f>
        <v>1</v>
      </c>
      <c r="AZ14" t="str">
        <f t="shared" ca="1" si="37"/>
        <v>- (x³ +1x²)</v>
      </c>
      <c r="BA14">
        <f ca="1">AL14-AY14</f>
        <v>-1</v>
      </c>
      <c r="BB14" t="str">
        <f ca="1">IF(BA14&lt;&gt;0,BA14&amp;"x²"&amp;AT14,AN14&amp;AO14)</f>
        <v>-1x²-13x</v>
      </c>
      <c r="BC14">
        <f ca="1">X14*H14*G14*D14</f>
        <v>-1</v>
      </c>
      <c r="BD14" t="str">
        <f t="shared" ca="1" si="3"/>
        <v>- (-1x²-1x)</v>
      </c>
      <c r="BE14">
        <f ca="1">AN14-BC14</f>
        <v>-12</v>
      </c>
      <c r="BF14" t="str">
        <f t="shared" ca="1" si="42"/>
        <v>-12x -12</v>
      </c>
      <c r="BG14" t="str">
        <f t="shared" ca="1" si="43"/>
        <v>- (-12x -12)</v>
      </c>
      <c r="BH14">
        <v>0</v>
      </c>
      <c r="BJ14" t="str">
        <f ca="1">IF(BC14=0,BF14,BB14)</f>
        <v>-1x²-13x</v>
      </c>
      <c r="BK14" t="str">
        <f ca="1">IF(BC14=0,BG14,BD14)</f>
        <v>- (-1x²-1x)</v>
      </c>
      <c r="BL14" t="str">
        <f ca="1">IF(BC14=0,"0",BF14)</f>
        <v>-12x -12</v>
      </c>
      <c r="BM14" t="str">
        <f ca="1">IF(BC14=0,"",BG14)</f>
        <v>- (-12x -12)</v>
      </c>
      <c r="BN14" t="str">
        <f ca="1">IF(BC14=0,"","0")</f>
        <v>0</v>
      </c>
    </row>
    <row r="15" spans="1:66" x14ac:dyDescent="0.25">
      <c r="A15">
        <f t="shared" ca="1" si="4"/>
        <v>10</v>
      </c>
      <c r="B15">
        <f t="shared" ca="1" si="5"/>
        <v>0.55141895759628379</v>
      </c>
      <c r="C15" s="26" t="str">
        <f t="shared" ref="C15:C23" ca="1" si="51">IF(H15&lt;&gt;1,"("&amp;H15&amp;"x"&amp;F15&amp;D15*H15&amp;")","(x"&amp;F15&amp;D15*H15&amp;")")</f>
        <v>(x+3)</v>
      </c>
      <c r="D15" s="11">
        <f t="shared" ca="1" si="7"/>
        <v>3</v>
      </c>
      <c r="E15" s="11">
        <f t="shared" ca="1" si="8"/>
        <v>0</v>
      </c>
      <c r="F15" s="11" t="str">
        <f t="shared" ref="F15:F23" ca="1" si="52">IF(E15=0,"+","-")</f>
        <v>+</v>
      </c>
      <c r="G15" s="11">
        <f t="shared" ref="G15:G23" ca="1" si="53">IF(E15=1,-1,1)</f>
        <v>1</v>
      </c>
      <c r="H15" s="27">
        <v>1</v>
      </c>
      <c r="I15" s="26" t="str">
        <f t="shared" ref="I15:I23" ca="1" si="54">IF(N15&lt;&gt;1,"("&amp;N15&amp;"x"&amp;L15&amp;J15*N15&amp;")","(x"&amp;L15&amp;J15*N15&amp;")")</f>
        <v>(x+3)</v>
      </c>
      <c r="J15" s="11">
        <f t="shared" ca="1" si="12"/>
        <v>3</v>
      </c>
      <c r="K15" s="11">
        <f t="shared" ca="1" si="13"/>
        <v>0</v>
      </c>
      <c r="L15" s="11" t="str">
        <f t="shared" ref="L15:L23" ca="1" si="55">IF(K15=0,"+","-")</f>
        <v>+</v>
      </c>
      <c r="M15" s="11">
        <f t="shared" ref="M15:M23" ca="1" si="56">IF(K15=1,-1,1)</f>
        <v>1</v>
      </c>
      <c r="N15" s="27">
        <v>1</v>
      </c>
      <c r="O15" s="26" t="str">
        <f t="shared" ref="O15:O23" ca="1" si="57">IF(T15&lt;&gt;1,"("&amp;T15&amp;"x"&amp;R15&amp;P15*T15&amp;")","(x"&amp;R15&amp;P15*T15&amp;")")</f>
        <v>(x-3)</v>
      </c>
      <c r="P15" s="11">
        <f t="shared" ca="1" si="17"/>
        <v>3</v>
      </c>
      <c r="Q15" s="11">
        <f t="shared" ca="1" si="18"/>
        <v>1</v>
      </c>
      <c r="R15" s="11" t="str">
        <f t="shared" ref="R15:R23" ca="1" si="58">IF(Q15=0,"+","-")</f>
        <v>-</v>
      </c>
      <c r="S15" s="11">
        <f t="shared" ref="S15:S23" ca="1" si="59">IF(Q15=1,-1,1)</f>
        <v>-1</v>
      </c>
      <c r="T15" s="27">
        <v>1</v>
      </c>
      <c r="V15">
        <f t="shared" ref="V15:V23" si="60">N15*T15</f>
        <v>1</v>
      </c>
      <c r="W15" t="s">
        <v>18</v>
      </c>
      <c r="X15">
        <f t="shared" ref="X15:X23" ca="1" si="61">N15*P15*S15*T15+T15*J15*M15*N15</f>
        <v>0</v>
      </c>
      <c r="Y15" t="s">
        <v>19</v>
      </c>
      <c r="Z15">
        <f t="shared" ref="Z15:Z23" ca="1" si="62">N15*M15*J15*T15*S15*P15</f>
        <v>-9</v>
      </c>
      <c r="AD15" t="str">
        <f t="shared" si="49"/>
        <v>x²</v>
      </c>
      <c r="AE15" t="str">
        <f t="shared" ref="AE15:AE23" ca="1" si="63">IF(X15&lt;0,"-"&amp;-X15&amp;"x",IF(X15&gt;0,"+"&amp;X15&amp;"x",""))</f>
        <v/>
      </c>
      <c r="AF15" t="str">
        <f t="shared" ref="AF15:AF23" ca="1" si="64">IF(Z15=0,"",IF(Z15&lt;0,"-"&amp;-Z15,"+"&amp;Z15))</f>
        <v>-9</v>
      </c>
      <c r="AH15" t="str">
        <f t="shared" ca="1" si="26"/>
        <v>x²  -9</v>
      </c>
      <c r="AJ15">
        <f t="shared" ref="AJ15:AJ23" si="65">H15*V15</f>
        <v>1</v>
      </c>
      <c r="AK15" t="s">
        <v>20</v>
      </c>
      <c r="AL15">
        <f t="shared" ca="1" si="50"/>
        <v>3</v>
      </c>
      <c r="AM15" t="s">
        <v>18</v>
      </c>
      <c r="AN15">
        <f t="shared" ref="AN15:AN23" ca="1" si="66">H15*AF15+D15*G15*H15*X15</f>
        <v>-9</v>
      </c>
      <c r="AO15" t="s">
        <v>19</v>
      </c>
      <c r="AP15">
        <f t="shared" ref="AP15:AP23" ca="1" si="67">D15*G15*H15*Z15</f>
        <v>-27</v>
      </c>
      <c r="AR15" t="str">
        <f t="shared" ref="AR15:AR23" si="68">IF(AJ15&lt;&gt;1,AJ15&amp;"x³","x³")</f>
        <v>x³</v>
      </c>
      <c r="AS15" t="str">
        <f t="shared" ref="AS15:AS23" ca="1" si="69">IF(AL15&lt;0,"-"&amp;-AL15&amp;"x²",IF(AL15&gt;0,"+"&amp;AL15&amp;"x²",""))</f>
        <v>+3x²</v>
      </c>
      <c r="AT15" t="str">
        <f t="shared" ref="AT15:AT23" ca="1" si="70">IF(AN15&lt;0,"-"&amp;-AN15&amp;"x",IF(AN15&gt;0,"+"&amp;AN15&amp;"x",""))</f>
        <v>-9x</v>
      </c>
      <c r="AU15" t="str">
        <f t="shared" ref="AU15:AU23" ca="1" si="71">IF(AP15=0,"",IF(AP15&lt;0,"-"&amp;-AP15,"+"&amp;AP15))</f>
        <v>-27</v>
      </c>
      <c r="AV15" t="str">
        <f t="shared" ca="1" si="34"/>
        <v>(x³ +3x² -9x -27)</v>
      </c>
      <c r="AX15" t="str">
        <f t="shared" ca="1" si="35"/>
        <v>(x³ +3x² -9x -27) : (x+3) = x²  -9</v>
      </c>
      <c r="AY15">
        <f t="shared" ref="AY15:AY23" ca="1" si="72">AJ15*D15*G15</f>
        <v>3</v>
      </c>
      <c r="AZ15" t="str">
        <f t="shared" ca="1" si="37"/>
        <v>- (x³ +3x²)</v>
      </c>
      <c r="BA15">
        <f t="shared" ref="BA15:BA23" ca="1" si="73">AL15-AY15</f>
        <v>0</v>
      </c>
      <c r="BB15" t="str">
        <f t="shared" ref="BB15:BB23" ca="1" si="74">IF(BA15&lt;&gt;0,BA15&amp;"x²"&amp;AT15,AN15&amp;AO15)</f>
        <v>-9x</v>
      </c>
      <c r="BC15">
        <f t="shared" ref="BC15:BC23" ca="1" si="75">X15*H15*G15*D15</f>
        <v>0</v>
      </c>
      <c r="BD15" t="str">
        <f t="shared" ca="1" si="3"/>
        <v>-</v>
      </c>
      <c r="BE15">
        <f t="shared" ref="BE15:BE23" ca="1" si="76">AN15-BC15</f>
        <v>-9</v>
      </c>
      <c r="BF15" t="str">
        <f t="shared" ca="1" si="42"/>
        <v>-9x -27</v>
      </c>
      <c r="BG15" t="str">
        <f t="shared" ca="1" si="43"/>
        <v>- (-9x -27)</v>
      </c>
      <c r="BH15">
        <v>0</v>
      </c>
      <c r="BJ15" t="str">
        <f t="shared" ref="BJ15:BJ23" ca="1" si="77">IF(BC15=0,BF15,BB15)</f>
        <v>-9x -27</v>
      </c>
      <c r="BK15" t="str">
        <f t="shared" ref="BK15:BK23" ca="1" si="78">IF(BC15=0,BG15,BD15)</f>
        <v>- (-9x -27)</v>
      </c>
      <c r="BL15" t="str">
        <f t="shared" ref="BL15:BL23" ca="1" si="79">IF(BC15=0,"0",BF15)</f>
        <v>0</v>
      </c>
      <c r="BM15" t="str">
        <f t="shared" ref="BM15:BM23" ca="1" si="80">IF(BC15=0,"",BG15)</f>
        <v/>
      </c>
      <c r="BN15" t="str">
        <f t="shared" ref="BN15:BN23" ca="1" si="81">IF(BC15=0,"","0")</f>
        <v/>
      </c>
    </row>
    <row r="16" spans="1:66" x14ac:dyDescent="0.25">
      <c r="A16">
        <f t="shared" ca="1" si="4"/>
        <v>14</v>
      </c>
      <c r="B16">
        <f t="shared" ca="1" si="5"/>
        <v>0.21302598522306881</v>
      </c>
      <c r="C16" s="26" t="str">
        <f t="shared" ca="1" si="51"/>
        <v>(x+4)</v>
      </c>
      <c r="D16" s="11">
        <f t="shared" ca="1" si="7"/>
        <v>4</v>
      </c>
      <c r="E16" s="11">
        <f t="shared" ca="1" si="8"/>
        <v>0</v>
      </c>
      <c r="F16" s="11" t="str">
        <f t="shared" ca="1" si="52"/>
        <v>+</v>
      </c>
      <c r="G16" s="11">
        <f t="shared" ca="1" si="53"/>
        <v>1</v>
      </c>
      <c r="H16" s="27">
        <v>1</v>
      </c>
      <c r="I16" s="26" t="str">
        <f t="shared" ca="1" si="54"/>
        <v>(x-4)</v>
      </c>
      <c r="J16" s="11">
        <f t="shared" ca="1" si="12"/>
        <v>4</v>
      </c>
      <c r="K16" s="11">
        <f t="shared" ca="1" si="13"/>
        <v>1</v>
      </c>
      <c r="L16" s="11" t="str">
        <f t="shared" ca="1" si="55"/>
        <v>-</v>
      </c>
      <c r="M16" s="11">
        <f t="shared" ca="1" si="56"/>
        <v>-1</v>
      </c>
      <c r="N16" s="27">
        <v>1</v>
      </c>
      <c r="O16" s="26" t="str">
        <f t="shared" ca="1" si="57"/>
        <v>(x-4)</v>
      </c>
      <c r="P16" s="11">
        <f t="shared" ca="1" si="17"/>
        <v>4</v>
      </c>
      <c r="Q16" s="11">
        <f t="shared" ca="1" si="18"/>
        <v>1</v>
      </c>
      <c r="R16" s="11" t="str">
        <f t="shared" ca="1" si="58"/>
        <v>-</v>
      </c>
      <c r="S16" s="11">
        <f t="shared" ca="1" si="59"/>
        <v>-1</v>
      </c>
      <c r="T16" s="27">
        <v>1</v>
      </c>
      <c r="V16">
        <f t="shared" si="60"/>
        <v>1</v>
      </c>
      <c r="W16" t="s">
        <v>18</v>
      </c>
      <c r="X16">
        <f t="shared" ca="1" si="61"/>
        <v>-8</v>
      </c>
      <c r="Y16" t="s">
        <v>19</v>
      </c>
      <c r="Z16">
        <f t="shared" ca="1" si="62"/>
        <v>16</v>
      </c>
      <c r="AD16" t="str">
        <f t="shared" si="49"/>
        <v>x²</v>
      </c>
      <c r="AE16" t="str">
        <f t="shared" ca="1" si="63"/>
        <v>-8x</v>
      </c>
      <c r="AF16" t="str">
        <f t="shared" ca="1" si="64"/>
        <v>+16</v>
      </c>
      <c r="AH16" t="str">
        <f t="shared" ca="1" si="26"/>
        <v>x² -8x +16</v>
      </c>
      <c r="AJ16">
        <f t="shared" si="65"/>
        <v>1</v>
      </c>
      <c r="AK16" t="s">
        <v>20</v>
      </c>
      <c r="AL16">
        <f t="shared" ca="1" si="50"/>
        <v>-4</v>
      </c>
      <c r="AM16" t="s">
        <v>18</v>
      </c>
      <c r="AN16">
        <f t="shared" ca="1" si="66"/>
        <v>-16</v>
      </c>
      <c r="AO16" t="s">
        <v>19</v>
      </c>
      <c r="AP16">
        <f t="shared" ca="1" si="67"/>
        <v>64</v>
      </c>
      <c r="AR16" t="str">
        <f t="shared" si="68"/>
        <v>x³</v>
      </c>
      <c r="AS16" t="str">
        <f t="shared" ca="1" si="69"/>
        <v>-4x²</v>
      </c>
      <c r="AT16" t="str">
        <f t="shared" ca="1" si="70"/>
        <v>-16x</v>
      </c>
      <c r="AU16" t="str">
        <f t="shared" ca="1" si="71"/>
        <v>+64</v>
      </c>
      <c r="AV16" t="str">
        <f t="shared" ca="1" si="34"/>
        <v>(x³ -4x² -16x +64)</v>
      </c>
      <c r="AX16" t="str">
        <f t="shared" ca="1" si="35"/>
        <v>(x³ -4x² -16x +64) : (x+4) = x² -8x +16</v>
      </c>
      <c r="AY16">
        <f t="shared" ca="1" si="72"/>
        <v>4</v>
      </c>
      <c r="AZ16" t="str">
        <f t="shared" ca="1" si="37"/>
        <v>- (x³ +4x²)</v>
      </c>
      <c r="BA16">
        <f t="shared" ca="1" si="73"/>
        <v>-8</v>
      </c>
      <c r="BB16" t="str">
        <f t="shared" ca="1" si="74"/>
        <v>-8x²-16x</v>
      </c>
      <c r="BC16">
        <f t="shared" ca="1" si="75"/>
        <v>-32</v>
      </c>
      <c r="BD16" t="str">
        <f t="shared" ca="1" si="3"/>
        <v>- (-8x²-32x)</v>
      </c>
      <c r="BE16">
        <f t="shared" ca="1" si="76"/>
        <v>16</v>
      </c>
      <c r="BF16" t="str">
        <f t="shared" ca="1" si="42"/>
        <v>16x +64</v>
      </c>
      <c r="BG16" t="str">
        <f t="shared" ca="1" si="43"/>
        <v>- (16x +64)</v>
      </c>
      <c r="BH16">
        <v>0</v>
      </c>
      <c r="BJ16" t="str">
        <f t="shared" ca="1" si="77"/>
        <v>-8x²-16x</v>
      </c>
      <c r="BK16" t="str">
        <f t="shared" ca="1" si="78"/>
        <v>- (-8x²-32x)</v>
      </c>
      <c r="BL16" t="str">
        <f t="shared" ca="1" si="79"/>
        <v>16x +64</v>
      </c>
      <c r="BM16" t="str">
        <f t="shared" ca="1" si="80"/>
        <v>- (16x +64)</v>
      </c>
      <c r="BN16" t="str">
        <f t="shared" ca="1" si="81"/>
        <v>0</v>
      </c>
    </row>
    <row r="17" spans="1:66" x14ac:dyDescent="0.25">
      <c r="A17">
        <f t="shared" ca="1" si="4"/>
        <v>16</v>
      </c>
      <c r="B17">
        <f t="shared" ca="1" si="5"/>
        <v>0.15342790783866755</v>
      </c>
      <c r="C17" s="26" t="str">
        <f t="shared" ca="1" si="51"/>
        <v>(x+1)</v>
      </c>
      <c r="D17" s="11">
        <f t="shared" ca="1" si="7"/>
        <v>1</v>
      </c>
      <c r="E17" s="11">
        <f t="shared" ca="1" si="8"/>
        <v>0</v>
      </c>
      <c r="F17" s="11" t="str">
        <f t="shared" ca="1" si="52"/>
        <v>+</v>
      </c>
      <c r="G17" s="11">
        <f t="shared" ca="1" si="53"/>
        <v>1</v>
      </c>
      <c r="H17" s="27">
        <v>1</v>
      </c>
      <c r="I17" s="26" t="str">
        <f t="shared" ca="1" si="54"/>
        <v>(x-3)</v>
      </c>
      <c r="J17" s="11">
        <f t="shared" ca="1" si="12"/>
        <v>3</v>
      </c>
      <c r="K17" s="11">
        <f t="shared" ca="1" si="13"/>
        <v>1</v>
      </c>
      <c r="L17" s="11" t="str">
        <f t="shared" ca="1" si="55"/>
        <v>-</v>
      </c>
      <c r="M17" s="11">
        <f t="shared" ca="1" si="56"/>
        <v>-1</v>
      </c>
      <c r="N17" s="27">
        <v>1</v>
      </c>
      <c r="O17" s="26" t="str">
        <f t="shared" ca="1" si="57"/>
        <v>(x-3)</v>
      </c>
      <c r="P17" s="11">
        <f t="shared" ca="1" si="17"/>
        <v>3</v>
      </c>
      <c r="Q17" s="11">
        <f t="shared" ca="1" si="18"/>
        <v>1</v>
      </c>
      <c r="R17" s="11" t="str">
        <f t="shared" ca="1" si="58"/>
        <v>-</v>
      </c>
      <c r="S17" s="11">
        <f t="shared" ca="1" si="59"/>
        <v>-1</v>
      </c>
      <c r="T17" s="27">
        <v>1</v>
      </c>
      <c r="V17">
        <f t="shared" si="60"/>
        <v>1</v>
      </c>
      <c r="W17" t="s">
        <v>18</v>
      </c>
      <c r="X17">
        <f t="shared" ca="1" si="61"/>
        <v>-6</v>
      </c>
      <c r="Y17" t="s">
        <v>19</v>
      </c>
      <c r="Z17">
        <f t="shared" ca="1" si="62"/>
        <v>9</v>
      </c>
      <c r="AD17" t="str">
        <f t="shared" si="49"/>
        <v>x²</v>
      </c>
      <c r="AE17" t="str">
        <f t="shared" ca="1" si="63"/>
        <v>-6x</v>
      </c>
      <c r="AF17" t="str">
        <f t="shared" ca="1" si="64"/>
        <v>+9</v>
      </c>
      <c r="AH17" t="str">
        <f t="shared" ca="1" si="26"/>
        <v>x² -6x +9</v>
      </c>
      <c r="AJ17">
        <f t="shared" si="65"/>
        <v>1</v>
      </c>
      <c r="AK17" t="s">
        <v>20</v>
      </c>
      <c r="AL17">
        <f t="shared" ca="1" si="50"/>
        <v>-5</v>
      </c>
      <c r="AM17" t="s">
        <v>18</v>
      </c>
      <c r="AN17">
        <f t="shared" ca="1" si="66"/>
        <v>3</v>
      </c>
      <c r="AO17" t="s">
        <v>19</v>
      </c>
      <c r="AP17">
        <f t="shared" ca="1" si="67"/>
        <v>9</v>
      </c>
      <c r="AR17" t="str">
        <f t="shared" si="68"/>
        <v>x³</v>
      </c>
      <c r="AS17" t="str">
        <f t="shared" ca="1" si="69"/>
        <v>-5x²</v>
      </c>
      <c r="AT17" t="str">
        <f t="shared" ca="1" si="70"/>
        <v>+3x</v>
      </c>
      <c r="AU17" t="str">
        <f t="shared" ca="1" si="71"/>
        <v>+9</v>
      </c>
      <c r="AV17" t="str">
        <f t="shared" ca="1" si="34"/>
        <v>(x³ -5x² +3x +9)</v>
      </c>
      <c r="AX17" t="str">
        <f t="shared" ca="1" si="35"/>
        <v>(x³ -5x² +3x +9) : (x+1) = x² -6x +9</v>
      </c>
      <c r="AY17">
        <f t="shared" ca="1" si="72"/>
        <v>1</v>
      </c>
      <c r="AZ17" t="str">
        <f t="shared" ca="1" si="37"/>
        <v>- (x³ +1x²)</v>
      </c>
      <c r="BA17">
        <f t="shared" ca="1" si="73"/>
        <v>-6</v>
      </c>
      <c r="BB17" t="str">
        <f t="shared" ca="1" si="74"/>
        <v>-6x²+3x</v>
      </c>
      <c r="BC17">
        <f t="shared" ca="1" si="75"/>
        <v>-6</v>
      </c>
      <c r="BD17" t="str">
        <f t="shared" ca="1" si="3"/>
        <v>- (-6x²-6x)</v>
      </c>
      <c r="BE17">
        <f t="shared" ca="1" si="76"/>
        <v>9</v>
      </c>
      <c r="BF17" t="str">
        <f t="shared" ca="1" si="42"/>
        <v>9x +9</v>
      </c>
      <c r="BG17" t="str">
        <f t="shared" ca="1" si="43"/>
        <v>- (9x +9)</v>
      </c>
      <c r="BH17">
        <v>0</v>
      </c>
      <c r="BJ17" t="str">
        <f t="shared" ca="1" si="77"/>
        <v>-6x²+3x</v>
      </c>
      <c r="BK17" t="str">
        <f t="shared" ca="1" si="78"/>
        <v>- (-6x²-6x)</v>
      </c>
      <c r="BL17" t="str">
        <f t="shared" ca="1" si="79"/>
        <v>9x +9</v>
      </c>
      <c r="BM17" t="str">
        <f t="shared" ca="1" si="80"/>
        <v>- (9x +9)</v>
      </c>
      <c r="BN17" t="str">
        <f t="shared" ca="1" si="81"/>
        <v>0</v>
      </c>
    </row>
    <row r="18" spans="1:66" x14ac:dyDescent="0.25">
      <c r="A18">
        <f t="shared" ca="1" si="4"/>
        <v>13</v>
      </c>
      <c r="B18">
        <f t="shared" ca="1" si="5"/>
        <v>0.26900239294322148</v>
      </c>
      <c r="C18" s="26" t="str">
        <f t="shared" ca="1" si="51"/>
        <v>(x-1)</v>
      </c>
      <c r="D18" s="11">
        <f t="shared" ca="1" si="7"/>
        <v>1</v>
      </c>
      <c r="E18" s="11">
        <f t="shared" ca="1" si="8"/>
        <v>1</v>
      </c>
      <c r="F18" s="11" t="str">
        <f t="shared" ca="1" si="52"/>
        <v>-</v>
      </c>
      <c r="G18" s="11">
        <f t="shared" ca="1" si="53"/>
        <v>-1</v>
      </c>
      <c r="H18" s="27">
        <v>1</v>
      </c>
      <c r="I18" s="26" t="str">
        <f t="shared" ca="1" si="54"/>
        <v>(x+2)</v>
      </c>
      <c r="J18" s="11">
        <f t="shared" ca="1" si="12"/>
        <v>2</v>
      </c>
      <c r="K18" s="11">
        <f t="shared" ca="1" si="13"/>
        <v>0</v>
      </c>
      <c r="L18" s="11" t="str">
        <f t="shared" ca="1" si="55"/>
        <v>+</v>
      </c>
      <c r="M18" s="11">
        <f t="shared" ca="1" si="56"/>
        <v>1</v>
      </c>
      <c r="N18" s="27">
        <v>1</v>
      </c>
      <c r="O18" s="26" t="str">
        <f t="shared" ca="1" si="57"/>
        <v>(x+3)</v>
      </c>
      <c r="P18" s="11">
        <f t="shared" ca="1" si="17"/>
        <v>3</v>
      </c>
      <c r="Q18" s="11">
        <f t="shared" ca="1" si="18"/>
        <v>0</v>
      </c>
      <c r="R18" s="11" t="str">
        <f t="shared" ca="1" si="58"/>
        <v>+</v>
      </c>
      <c r="S18" s="11">
        <f t="shared" ca="1" si="59"/>
        <v>1</v>
      </c>
      <c r="T18" s="27">
        <v>1</v>
      </c>
      <c r="V18">
        <f t="shared" si="60"/>
        <v>1</v>
      </c>
      <c r="W18" t="s">
        <v>18</v>
      </c>
      <c r="X18">
        <f t="shared" ca="1" si="61"/>
        <v>5</v>
      </c>
      <c r="Y18" t="s">
        <v>19</v>
      </c>
      <c r="Z18">
        <f t="shared" ca="1" si="62"/>
        <v>6</v>
      </c>
      <c r="AD18" t="str">
        <f t="shared" si="49"/>
        <v>x²</v>
      </c>
      <c r="AE18" t="str">
        <f t="shared" ca="1" si="63"/>
        <v>+5x</v>
      </c>
      <c r="AF18" t="str">
        <f t="shared" ca="1" si="64"/>
        <v>+6</v>
      </c>
      <c r="AH18" t="str">
        <f t="shared" ca="1" si="26"/>
        <v>x² +5x +6</v>
      </c>
      <c r="AJ18">
        <f t="shared" si="65"/>
        <v>1</v>
      </c>
      <c r="AK18" t="s">
        <v>20</v>
      </c>
      <c r="AL18">
        <f t="shared" ca="1" si="50"/>
        <v>4</v>
      </c>
      <c r="AM18" t="s">
        <v>18</v>
      </c>
      <c r="AN18">
        <f t="shared" ca="1" si="66"/>
        <v>1</v>
      </c>
      <c r="AO18" t="s">
        <v>19</v>
      </c>
      <c r="AP18">
        <f t="shared" ca="1" si="67"/>
        <v>-6</v>
      </c>
      <c r="AR18" t="str">
        <f t="shared" si="68"/>
        <v>x³</v>
      </c>
      <c r="AS18" t="str">
        <f t="shared" ca="1" si="69"/>
        <v>+4x²</v>
      </c>
      <c r="AT18" t="str">
        <f t="shared" ca="1" si="70"/>
        <v>+1x</v>
      </c>
      <c r="AU18" t="str">
        <f t="shared" ca="1" si="71"/>
        <v>-6</v>
      </c>
      <c r="AV18" t="str">
        <f t="shared" ca="1" si="34"/>
        <v>(x³ +4x² +1x -6)</v>
      </c>
      <c r="AX18" t="str">
        <f t="shared" ca="1" si="35"/>
        <v>(x³ +4x² +1x -6) : (x-1) = x² +5x +6</v>
      </c>
      <c r="AY18">
        <f t="shared" ca="1" si="72"/>
        <v>-1</v>
      </c>
      <c r="AZ18" t="str">
        <f t="shared" ca="1" si="37"/>
        <v>- (x³-1x²)</v>
      </c>
      <c r="BA18">
        <f t="shared" ca="1" si="73"/>
        <v>5</v>
      </c>
      <c r="BB18" t="str">
        <f t="shared" ca="1" si="74"/>
        <v>5x²+1x</v>
      </c>
      <c r="BC18">
        <f t="shared" ca="1" si="75"/>
        <v>-5</v>
      </c>
      <c r="BD18" t="str">
        <f t="shared" ca="1" si="3"/>
        <v>- (5x²-5x)</v>
      </c>
      <c r="BE18">
        <f t="shared" ca="1" si="76"/>
        <v>6</v>
      </c>
      <c r="BF18" t="str">
        <f t="shared" ca="1" si="42"/>
        <v>6x -6</v>
      </c>
      <c r="BG18" t="str">
        <f t="shared" ca="1" si="43"/>
        <v>- (6x -6)</v>
      </c>
      <c r="BH18">
        <v>0</v>
      </c>
      <c r="BJ18" t="str">
        <f t="shared" ca="1" si="77"/>
        <v>5x²+1x</v>
      </c>
      <c r="BK18" t="str">
        <f t="shared" ca="1" si="78"/>
        <v>- (5x²-5x)</v>
      </c>
      <c r="BL18" t="str">
        <f t="shared" ca="1" si="79"/>
        <v>6x -6</v>
      </c>
      <c r="BM18" t="str">
        <f t="shared" ca="1" si="80"/>
        <v>- (6x -6)</v>
      </c>
      <c r="BN18" t="str">
        <f t="shared" ca="1" si="81"/>
        <v>0</v>
      </c>
    </row>
    <row r="19" spans="1:66" x14ac:dyDescent="0.25">
      <c r="A19">
        <f t="shared" ca="1" si="4"/>
        <v>9</v>
      </c>
      <c r="B19">
        <f t="shared" ca="1" si="5"/>
        <v>0.60332059277749117</v>
      </c>
      <c r="C19" s="26" t="str">
        <f t="shared" ca="1" si="51"/>
        <v>(x-4)</v>
      </c>
      <c r="D19" s="11">
        <f t="shared" ca="1" si="7"/>
        <v>4</v>
      </c>
      <c r="E19" s="11">
        <f t="shared" ca="1" si="8"/>
        <v>1</v>
      </c>
      <c r="F19" s="11" t="str">
        <f t="shared" ca="1" si="52"/>
        <v>-</v>
      </c>
      <c r="G19" s="11">
        <f t="shared" ca="1" si="53"/>
        <v>-1</v>
      </c>
      <c r="H19" s="27">
        <v>1</v>
      </c>
      <c r="I19" s="26" t="str">
        <f t="shared" ca="1" si="54"/>
        <v>(x-2)</v>
      </c>
      <c r="J19" s="11">
        <f t="shared" ca="1" si="12"/>
        <v>2</v>
      </c>
      <c r="K19" s="11">
        <f t="shared" ca="1" si="13"/>
        <v>1</v>
      </c>
      <c r="L19" s="11" t="str">
        <f t="shared" ca="1" si="55"/>
        <v>-</v>
      </c>
      <c r="M19" s="11">
        <f t="shared" ca="1" si="56"/>
        <v>-1</v>
      </c>
      <c r="N19" s="27">
        <v>1</v>
      </c>
      <c r="O19" s="26" t="str">
        <f t="shared" ca="1" si="57"/>
        <v>(x+1)</v>
      </c>
      <c r="P19" s="11">
        <f t="shared" ca="1" si="17"/>
        <v>1</v>
      </c>
      <c r="Q19" s="11">
        <f t="shared" ca="1" si="18"/>
        <v>0</v>
      </c>
      <c r="R19" s="11" t="str">
        <f t="shared" ca="1" si="58"/>
        <v>+</v>
      </c>
      <c r="S19" s="11">
        <f t="shared" ca="1" si="59"/>
        <v>1</v>
      </c>
      <c r="T19" s="27">
        <v>1</v>
      </c>
      <c r="V19">
        <f t="shared" si="60"/>
        <v>1</v>
      </c>
      <c r="W19" t="s">
        <v>18</v>
      </c>
      <c r="X19">
        <f t="shared" ca="1" si="61"/>
        <v>-1</v>
      </c>
      <c r="Y19" t="s">
        <v>19</v>
      </c>
      <c r="Z19">
        <f t="shared" ca="1" si="62"/>
        <v>-2</v>
      </c>
      <c r="AD19" t="str">
        <f t="shared" si="49"/>
        <v>x²</v>
      </c>
      <c r="AE19" t="str">
        <f t="shared" ca="1" si="63"/>
        <v>-1x</v>
      </c>
      <c r="AF19" t="str">
        <f t="shared" ca="1" si="64"/>
        <v>-2</v>
      </c>
      <c r="AH19" t="str">
        <f t="shared" ca="1" si="26"/>
        <v>x² -1x -2</v>
      </c>
      <c r="AJ19">
        <f t="shared" si="65"/>
        <v>1</v>
      </c>
      <c r="AK19" t="s">
        <v>20</v>
      </c>
      <c r="AL19">
        <f t="shared" ca="1" si="50"/>
        <v>-5</v>
      </c>
      <c r="AM19" t="s">
        <v>18</v>
      </c>
      <c r="AN19">
        <f t="shared" ca="1" si="66"/>
        <v>2</v>
      </c>
      <c r="AO19" t="s">
        <v>19</v>
      </c>
      <c r="AP19">
        <f t="shared" ca="1" si="67"/>
        <v>8</v>
      </c>
      <c r="AR19" t="str">
        <f t="shared" si="68"/>
        <v>x³</v>
      </c>
      <c r="AS19" t="str">
        <f t="shared" ca="1" si="69"/>
        <v>-5x²</v>
      </c>
      <c r="AT19" t="str">
        <f t="shared" ca="1" si="70"/>
        <v>+2x</v>
      </c>
      <c r="AU19" t="str">
        <f t="shared" ca="1" si="71"/>
        <v>+8</v>
      </c>
      <c r="AV19" t="str">
        <f t="shared" ca="1" si="34"/>
        <v>(x³ -5x² +2x +8)</v>
      </c>
      <c r="AX19" t="str">
        <f t="shared" ca="1" si="35"/>
        <v>(x³ -5x² +2x +8) : (x-4) = x² -1x -2</v>
      </c>
      <c r="AY19">
        <f t="shared" ca="1" si="72"/>
        <v>-4</v>
      </c>
      <c r="AZ19" t="str">
        <f t="shared" ca="1" si="37"/>
        <v>- (x³-4x²)</v>
      </c>
      <c r="BA19">
        <f t="shared" ca="1" si="73"/>
        <v>-1</v>
      </c>
      <c r="BB19" t="str">
        <f t="shared" ca="1" si="74"/>
        <v>-1x²+2x</v>
      </c>
      <c r="BC19">
        <f t="shared" ca="1" si="75"/>
        <v>4</v>
      </c>
      <c r="BD19" t="str">
        <f t="shared" ca="1" si="3"/>
        <v>- (-1x² +4x)</v>
      </c>
      <c r="BE19">
        <f t="shared" ca="1" si="76"/>
        <v>-2</v>
      </c>
      <c r="BF19" t="str">
        <f t="shared" ca="1" si="42"/>
        <v>-2x +8</v>
      </c>
      <c r="BG19" t="str">
        <f t="shared" ca="1" si="43"/>
        <v>- (-2x +8)</v>
      </c>
      <c r="BH19">
        <v>0</v>
      </c>
      <c r="BJ19" t="str">
        <f t="shared" ca="1" si="77"/>
        <v>-1x²+2x</v>
      </c>
      <c r="BK19" t="str">
        <f t="shared" ca="1" si="78"/>
        <v>- (-1x² +4x)</v>
      </c>
      <c r="BL19" t="str">
        <f t="shared" ca="1" si="79"/>
        <v>-2x +8</v>
      </c>
      <c r="BM19" t="str">
        <f t="shared" ca="1" si="80"/>
        <v>- (-2x +8)</v>
      </c>
      <c r="BN19" t="str">
        <f t="shared" ca="1" si="81"/>
        <v>0</v>
      </c>
    </row>
    <row r="20" spans="1:66" x14ac:dyDescent="0.25">
      <c r="A20">
        <f t="shared" ca="1" si="4"/>
        <v>1</v>
      </c>
      <c r="B20">
        <f t="shared" ca="1" si="5"/>
        <v>0.90819178997681771</v>
      </c>
      <c r="C20" s="26" t="str">
        <f t="shared" ca="1" si="51"/>
        <v>(x+2)</v>
      </c>
      <c r="D20" s="11">
        <f t="shared" ca="1" si="7"/>
        <v>2</v>
      </c>
      <c r="E20" s="11">
        <f t="shared" ca="1" si="8"/>
        <v>0</v>
      </c>
      <c r="F20" s="11" t="str">
        <f t="shared" ca="1" si="52"/>
        <v>+</v>
      </c>
      <c r="G20" s="11">
        <f t="shared" ca="1" si="53"/>
        <v>1</v>
      </c>
      <c r="H20" s="27">
        <v>1</v>
      </c>
      <c r="I20" s="26" t="str">
        <f t="shared" ca="1" si="54"/>
        <v>(x+4)</v>
      </c>
      <c r="J20" s="11">
        <f t="shared" ca="1" si="12"/>
        <v>4</v>
      </c>
      <c r="K20" s="11">
        <f t="shared" ca="1" si="13"/>
        <v>0</v>
      </c>
      <c r="L20" s="11" t="str">
        <f t="shared" ca="1" si="55"/>
        <v>+</v>
      </c>
      <c r="M20" s="11">
        <f t="shared" ca="1" si="56"/>
        <v>1</v>
      </c>
      <c r="N20" s="27">
        <v>1</v>
      </c>
      <c r="O20" s="26" t="str">
        <f t="shared" ca="1" si="57"/>
        <v>(x+2)</v>
      </c>
      <c r="P20" s="11">
        <f t="shared" ca="1" si="17"/>
        <v>2</v>
      </c>
      <c r="Q20" s="11">
        <f t="shared" ca="1" si="18"/>
        <v>0</v>
      </c>
      <c r="R20" s="11" t="str">
        <f t="shared" ca="1" si="58"/>
        <v>+</v>
      </c>
      <c r="S20" s="11">
        <f t="shared" ca="1" si="59"/>
        <v>1</v>
      </c>
      <c r="T20" s="27">
        <v>1</v>
      </c>
      <c r="V20">
        <f t="shared" si="60"/>
        <v>1</v>
      </c>
      <c r="W20" t="s">
        <v>18</v>
      </c>
      <c r="X20">
        <f t="shared" ca="1" si="61"/>
        <v>6</v>
      </c>
      <c r="Y20" t="s">
        <v>19</v>
      </c>
      <c r="Z20">
        <f t="shared" ca="1" si="62"/>
        <v>8</v>
      </c>
      <c r="AD20" t="str">
        <f t="shared" si="49"/>
        <v>x²</v>
      </c>
      <c r="AE20" t="str">
        <f t="shared" ca="1" si="63"/>
        <v>+6x</v>
      </c>
      <c r="AF20" t="str">
        <f t="shared" ca="1" si="64"/>
        <v>+8</v>
      </c>
      <c r="AH20" t="str">
        <f t="shared" ca="1" si="26"/>
        <v>x² +6x +8</v>
      </c>
      <c r="AJ20">
        <f t="shared" si="65"/>
        <v>1</v>
      </c>
      <c r="AK20" t="s">
        <v>20</v>
      </c>
      <c r="AL20">
        <f t="shared" ca="1" si="50"/>
        <v>8</v>
      </c>
      <c r="AM20" t="s">
        <v>18</v>
      </c>
      <c r="AN20">
        <f t="shared" ca="1" si="66"/>
        <v>20</v>
      </c>
      <c r="AO20" t="s">
        <v>19</v>
      </c>
      <c r="AP20">
        <f t="shared" ca="1" si="67"/>
        <v>16</v>
      </c>
      <c r="AR20" t="str">
        <f t="shared" si="68"/>
        <v>x³</v>
      </c>
      <c r="AS20" t="str">
        <f t="shared" ca="1" si="69"/>
        <v>+8x²</v>
      </c>
      <c r="AT20" t="str">
        <f t="shared" ca="1" si="70"/>
        <v>+20x</v>
      </c>
      <c r="AU20" t="str">
        <f t="shared" ca="1" si="71"/>
        <v>+16</v>
      </c>
      <c r="AV20" t="str">
        <f t="shared" ca="1" si="34"/>
        <v>(x³ +8x² +20x +16)</v>
      </c>
      <c r="AX20" t="str">
        <f t="shared" ca="1" si="35"/>
        <v>(x³ +8x² +20x +16) : (x+2) = x² +6x +8</v>
      </c>
      <c r="AY20">
        <f t="shared" ca="1" si="72"/>
        <v>2</v>
      </c>
      <c r="AZ20" t="str">
        <f t="shared" ca="1" si="37"/>
        <v>- (x³ +2x²)</v>
      </c>
      <c r="BA20">
        <f t="shared" ca="1" si="73"/>
        <v>6</v>
      </c>
      <c r="BB20" t="str">
        <f t="shared" ca="1" si="74"/>
        <v>6x²+20x</v>
      </c>
      <c r="BC20">
        <f t="shared" ca="1" si="75"/>
        <v>12</v>
      </c>
      <c r="BD20" t="str">
        <f t="shared" ca="1" si="3"/>
        <v>- (6x² +12x)</v>
      </c>
      <c r="BE20">
        <f t="shared" ca="1" si="76"/>
        <v>8</v>
      </c>
      <c r="BF20" t="str">
        <f t="shared" ca="1" si="42"/>
        <v>8x +16</v>
      </c>
      <c r="BG20" t="str">
        <f t="shared" ca="1" si="43"/>
        <v>- (8x +16)</v>
      </c>
      <c r="BH20">
        <v>0</v>
      </c>
      <c r="BJ20" t="str">
        <f t="shared" ca="1" si="77"/>
        <v>6x²+20x</v>
      </c>
      <c r="BK20" t="str">
        <f t="shared" ca="1" si="78"/>
        <v>- (6x² +12x)</v>
      </c>
      <c r="BL20" t="str">
        <f t="shared" ca="1" si="79"/>
        <v>8x +16</v>
      </c>
      <c r="BM20" t="str">
        <f t="shared" ca="1" si="80"/>
        <v>- (8x +16)</v>
      </c>
      <c r="BN20" t="str">
        <f t="shared" ca="1" si="81"/>
        <v>0</v>
      </c>
    </row>
    <row r="21" spans="1:66" x14ac:dyDescent="0.25">
      <c r="A21">
        <f t="shared" ca="1" si="4"/>
        <v>15</v>
      </c>
      <c r="B21">
        <f t="shared" ca="1" si="5"/>
        <v>0.21167231328172809</v>
      </c>
      <c r="C21" s="26" t="str">
        <f t="shared" ca="1" si="51"/>
        <v>(x-2)</v>
      </c>
      <c r="D21" s="11">
        <f t="shared" ca="1" si="7"/>
        <v>2</v>
      </c>
      <c r="E21" s="11">
        <f t="shared" ca="1" si="8"/>
        <v>1</v>
      </c>
      <c r="F21" s="11" t="str">
        <f t="shared" ca="1" si="52"/>
        <v>-</v>
      </c>
      <c r="G21" s="11">
        <f t="shared" ca="1" si="53"/>
        <v>-1</v>
      </c>
      <c r="H21" s="27">
        <v>1</v>
      </c>
      <c r="I21" s="26" t="str">
        <f t="shared" ca="1" si="54"/>
        <v>(x-3)</v>
      </c>
      <c r="J21" s="11">
        <f t="shared" ca="1" si="12"/>
        <v>3</v>
      </c>
      <c r="K21" s="11">
        <f t="shared" ca="1" si="13"/>
        <v>1</v>
      </c>
      <c r="L21" s="11" t="str">
        <f t="shared" ca="1" si="55"/>
        <v>-</v>
      </c>
      <c r="M21" s="11">
        <f t="shared" ca="1" si="56"/>
        <v>-1</v>
      </c>
      <c r="N21" s="27">
        <v>1</v>
      </c>
      <c r="O21" s="26" t="str">
        <f t="shared" ca="1" si="57"/>
        <v>(x-2)</v>
      </c>
      <c r="P21" s="11">
        <f t="shared" ca="1" si="17"/>
        <v>2</v>
      </c>
      <c r="Q21" s="11">
        <f t="shared" ca="1" si="18"/>
        <v>1</v>
      </c>
      <c r="R21" s="11" t="str">
        <f t="shared" ca="1" si="58"/>
        <v>-</v>
      </c>
      <c r="S21" s="11">
        <f t="shared" ca="1" si="59"/>
        <v>-1</v>
      </c>
      <c r="T21" s="27">
        <v>1</v>
      </c>
      <c r="V21">
        <f t="shared" si="60"/>
        <v>1</v>
      </c>
      <c r="W21" t="s">
        <v>18</v>
      </c>
      <c r="X21">
        <f t="shared" ca="1" si="61"/>
        <v>-5</v>
      </c>
      <c r="Y21" t="s">
        <v>19</v>
      </c>
      <c r="Z21">
        <f t="shared" ca="1" si="62"/>
        <v>6</v>
      </c>
      <c r="AD21" t="str">
        <f t="shared" si="49"/>
        <v>x²</v>
      </c>
      <c r="AE21" t="str">
        <f t="shared" ca="1" si="63"/>
        <v>-5x</v>
      </c>
      <c r="AF21" t="str">
        <f t="shared" ca="1" si="64"/>
        <v>+6</v>
      </c>
      <c r="AH21" t="str">
        <f t="shared" ca="1" si="26"/>
        <v>x² -5x +6</v>
      </c>
      <c r="AJ21">
        <f t="shared" si="65"/>
        <v>1</v>
      </c>
      <c r="AK21" t="s">
        <v>20</v>
      </c>
      <c r="AL21">
        <f t="shared" ca="1" si="50"/>
        <v>-7</v>
      </c>
      <c r="AM21" t="s">
        <v>18</v>
      </c>
      <c r="AN21">
        <f t="shared" ca="1" si="66"/>
        <v>16</v>
      </c>
      <c r="AO21" t="s">
        <v>19</v>
      </c>
      <c r="AP21">
        <f t="shared" ca="1" si="67"/>
        <v>-12</v>
      </c>
      <c r="AR21" t="str">
        <f t="shared" si="68"/>
        <v>x³</v>
      </c>
      <c r="AS21" t="str">
        <f t="shared" ca="1" si="69"/>
        <v>-7x²</v>
      </c>
      <c r="AT21" t="str">
        <f t="shared" ca="1" si="70"/>
        <v>+16x</v>
      </c>
      <c r="AU21" t="str">
        <f t="shared" ca="1" si="71"/>
        <v>-12</v>
      </c>
      <c r="AV21" t="str">
        <f t="shared" ca="1" si="34"/>
        <v>(x³ -7x² +16x -12)</v>
      </c>
      <c r="AX21" t="str">
        <f t="shared" ca="1" si="35"/>
        <v>(x³ -7x² +16x -12) : (x-2) = x² -5x +6</v>
      </c>
      <c r="AY21">
        <f t="shared" ca="1" si="72"/>
        <v>-2</v>
      </c>
      <c r="AZ21" t="str">
        <f t="shared" ca="1" si="37"/>
        <v>- (x³-2x²)</v>
      </c>
      <c r="BA21">
        <f t="shared" ca="1" si="73"/>
        <v>-5</v>
      </c>
      <c r="BB21" t="str">
        <f t="shared" ca="1" si="74"/>
        <v>-5x²+16x</v>
      </c>
      <c r="BC21">
        <f t="shared" ca="1" si="75"/>
        <v>10</v>
      </c>
      <c r="BD21" t="str">
        <f t="shared" ca="1" si="3"/>
        <v>- (-5x² +10x)</v>
      </c>
      <c r="BE21">
        <f t="shared" ca="1" si="76"/>
        <v>6</v>
      </c>
      <c r="BF21" t="str">
        <f t="shared" ca="1" si="42"/>
        <v>6x -12</v>
      </c>
      <c r="BG21" t="str">
        <f t="shared" ca="1" si="43"/>
        <v>- (6x -12)</v>
      </c>
      <c r="BH21">
        <v>0</v>
      </c>
      <c r="BJ21" t="str">
        <f t="shared" ca="1" si="77"/>
        <v>-5x²+16x</v>
      </c>
      <c r="BK21" t="str">
        <f t="shared" ca="1" si="78"/>
        <v>- (-5x² +10x)</v>
      </c>
      <c r="BL21" t="str">
        <f t="shared" ca="1" si="79"/>
        <v>6x -12</v>
      </c>
      <c r="BM21" t="str">
        <f t="shared" ca="1" si="80"/>
        <v>- (6x -12)</v>
      </c>
      <c r="BN21" t="str">
        <f t="shared" ca="1" si="81"/>
        <v>0</v>
      </c>
    </row>
    <row r="22" spans="1:66" x14ac:dyDescent="0.25">
      <c r="A22">
        <f t="shared" ca="1" si="4"/>
        <v>4</v>
      </c>
      <c r="B22">
        <f t="shared" ca="1" si="5"/>
        <v>0.78080473738540013</v>
      </c>
      <c r="C22" s="26" t="str">
        <f t="shared" ca="1" si="51"/>
        <v>(x+3)</v>
      </c>
      <c r="D22" s="11">
        <f t="shared" ca="1" si="7"/>
        <v>3</v>
      </c>
      <c r="E22" s="11">
        <f t="shared" ca="1" si="8"/>
        <v>0</v>
      </c>
      <c r="F22" s="11" t="str">
        <f t="shared" ca="1" si="52"/>
        <v>+</v>
      </c>
      <c r="G22" s="11">
        <f t="shared" ca="1" si="53"/>
        <v>1</v>
      </c>
      <c r="H22" s="27">
        <v>1</v>
      </c>
      <c r="I22" s="26" t="str">
        <f t="shared" ca="1" si="54"/>
        <v>(x-3)</v>
      </c>
      <c r="J22" s="11">
        <f t="shared" ca="1" si="12"/>
        <v>3</v>
      </c>
      <c r="K22" s="11">
        <f t="shared" ca="1" si="13"/>
        <v>1</v>
      </c>
      <c r="L22" s="11" t="str">
        <f t="shared" ca="1" si="55"/>
        <v>-</v>
      </c>
      <c r="M22" s="11">
        <f t="shared" ca="1" si="56"/>
        <v>-1</v>
      </c>
      <c r="N22" s="27">
        <v>1</v>
      </c>
      <c r="O22" s="26" t="str">
        <f t="shared" ca="1" si="57"/>
        <v>(x+2)</v>
      </c>
      <c r="P22" s="11">
        <f t="shared" ca="1" si="17"/>
        <v>2</v>
      </c>
      <c r="Q22" s="11">
        <f t="shared" ca="1" si="18"/>
        <v>0</v>
      </c>
      <c r="R22" s="11" t="str">
        <f t="shared" ca="1" si="58"/>
        <v>+</v>
      </c>
      <c r="S22" s="11">
        <f t="shared" ca="1" si="59"/>
        <v>1</v>
      </c>
      <c r="T22" s="27">
        <v>1</v>
      </c>
      <c r="V22">
        <f t="shared" si="60"/>
        <v>1</v>
      </c>
      <c r="W22" t="s">
        <v>18</v>
      </c>
      <c r="X22">
        <f t="shared" ca="1" si="61"/>
        <v>-1</v>
      </c>
      <c r="Y22" t="s">
        <v>19</v>
      </c>
      <c r="Z22">
        <f t="shared" ca="1" si="62"/>
        <v>-6</v>
      </c>
      <c r="AD22" t="str">
        <f t="shared" si="49"/>
        <v>x²</v>
      </c>
      <c r="AE22" t="str">
        <f t="shared" ca="1" si="63"/>
        <v>-1x</v>
      </c>
      <c r="AF22" t="str">
        <f t="shared" ca="1" si="64"/>
        <v>-6</v>
      </c>
      <c r="AH22" t="str">
        <f t="shared" ca="1" si="26"/>
        <v>x² -1x -6</v>
      </c>
      <c r="AJ22">
        <f t="shared" si="65"/>
        <v>1</v>
      </c>
      <c r="AK22" t="s">
        <v>20</v>
      </c>
      <c r="AL22">
        <f t="shared" ca="1" si="50"/>
        <v>2</v>
      </c>
      <c r="AM22" t="s">
        <v>18</v>
      </c>
      <c r="AN22">
        <f t="shared" ca="1" si="66"/>
        <v>-9</v>
      </c>
      <c r="AO22" t="s">
        <v>19</v>
      </c>
      <c r="AP22">
        <f t="shared" ca="1" si="67"/>
        <v>-18</v>
      </c>
      <c r="AR22" t="str">
        <f t="shared" si="68"/>
        <v>x³</v>
      </c>
      <c r="AS22" t="str">
        <f t="shared" ca="1" si="69"/>
        <v>+2x²</v>
      </c>
      <c r="AT22" t="str">
        <f t="shared" ca="1" si="70"/>
        <v>-9x</v>
      </c>
      <c r="AU22" t="str">
        <f t="shared" ca="1" si="71"/>
        <v>-18</v>
      </c>
      <c r="AV22" t="str">
        <f t="shared" ca="1" si="34"/>
        <v>(x³ +2x² -9x -18)</v>
      </c>
      <c r="AX22" t="str">
        <f t="shared" ca="1" si="35"/>
        <v>(x³ +2x² -9x -18) : (x+3) = x² -1x -6</v>
      </c>
      <c r="AY22">
        <f t="shared" ca="1" si="72"/>
        <v>3</v>
      </c>
      <c r="AZ22" t="str">
        <f t="shared" ca="1" si="37"/>
        <v>- (x³ +3x²)</v>
      </c>
      <c r="BA22">
        <f t="shared" ca="1" si="73"/>
        <v>-1</v>
      </c>
      <c r="BB22" t="str">
        <f t="shared" ca="1" si="74"/>
        <v>-1x²-9x</v>
      </c>
      <c r="BC22">
        <f t="shared" ca="1" si="75"/>
        <v>-3</v>
      </c>
      <c r="BD22" t="str">
        <f ca="1">IF(BA22=0,"-",IF(BC22&gt;0,"- ("&amp;BA22&amp;"x²"&amp;" +"&amp;BC22&amp;"x)",IF(BC22&lt;0,"- ("&amp;BA22&amp;"x²"&amp;BC22&amp;"x)",BA22&amp;"x²")))</f>
        <v>- (-1x²-3x)</v>
      </c>
      <c r="BE22">
        <f t="shared" ca="1" si="76"/>
        <v>-6</v>
      </c>
      <c r="BF22" t="str">
        <f t="shared" ca="1" si="42"/>
        <v>-6x -18</v>
      </c>
      <c r="BG22" t="str">
        <f t="shared" ca="1" si="43"/>
        <v>- (-6x -18)</v>
      </c>
      <c r="BH22">
        <v>0</v>
      </c>
      <c r="BJ22" t="str">
        <f t="shared" ca="1" si="77"/>
        <v>-1x²-9x</v>
      </c>
      <c r="BK22" t="str">
        <f t="shared" ca="1" si="78"/>
        <v>- (-1x²-3x)</v>
      </c>
      <c r="BL22" t="str">
        <f t="shared" ca="1" si="79"/>
        <v>-6x -18</v>
      </c>
      <c r="BM22" t="str">
        <f t="shared" ca="1" si="80"/>
        <v>- (-6x -18)</v>
      </c>
      <c r="BN22" t="str">
        <f t="shared" ca="1" si="81"/>
        <v>0</v>
      </c>
    </row>
    <row r="23" spans="1:66" ht="13.8" thickBot="1" x14ac:dyDescent="0.3">
      <c r="A23">
        <f t="shared" ca="1" si="4"/>
        <v>19</v>
      </c>
      <c r="B23">
        <f t="shared" ca="1" si="5"/>
        <v>8.9038196516828871E-2</v>
      </c>
      <c r="C23" s="26" t="str">
        <f t="shared" ca="1" si="51"/>
        <v>(x+1)</v>
      </c>
      <c r="D23" s="11">
        <f t="shared" ca="1" si="7"/>
        <v>1</v>
      </c>
      <c r="E23" s="6">
        <f t="shared" ca="1" si="8"/>
        <v>0</v>
      </c>
      <c r="F23" s="6" t="str">
        <f t="shared" ca="1" si="52"/>
        <v>+</v>
      </c>
      <c r="G23" s="11">
        <f t="shared" ca="1" si="53"/>
        <v>1</v>
      </c>
      <c r="H23" s="27">
        <v>1</v>
      </c>
      <c r="I23" s="26" t="str">
        <f t="shared" ca="1" si="54"/>
        <v>(x-4)</v>
      </c>
      <c r="J23" s="11">
        <f t="shared" ca="1" si="12"/>
        <v>4</v>
      </c>
      <c r="K23" s="6">
        <f t="shared" ca="1" si="13"/>
        <v>1</v>
      </c>
      <c r="L23" s="6" t="str">
        <f t="shared" ca="1" si="55"/>
        <v>-</v>
      </c>
      <c r="M23" s="11">
        <f t="shared" ca="1" si="56"/>
        <v>-1</v>
      </c>
      <c r="N23" s="27">
        <v>1</v>
      </c>
      <c r="O23" s="26" t="str">
        <f t="shared" ca="1" si="57"/>
        <v>(x-1)</v>
      </c>
      <c r="P23" s="11">
        <f t="shared" ca="1" si="17"/>
        <v>1</v>
      </c>
      <c r="Q23" s="6">
        <f t="shared" ca="1" si="18"/>
        <v>1</v>
      </c>
      <c r="R23" s="6" t="str">
        <f t="shared" ca="1" si="58"/>
        <v>-</v>
      </c>
      <c r="S23" s="11">
        <f t="shared" ca="1" si="59"/>
        <v>-1</v>
      </c>
      <c r="T23" s="27">
        <v>1</v>
      </c>
      <c r="V23">
        <f t="shared" si="60"/>
        <v>1</v>
      </c>
      <c r="W23" t="s">
        <v>18</v>
      </c>
      <c r="X23">
        <f t="shared" ca="1" si="61"/>
        <v>-5</v>
      </c>
      <c r="Y23" t="s">
        <v>19</v>
      </c>
      <c r="Z23">
        <f t="shared" ca="1" si="62"/>
        <v>4</v>
      </c>
      <c r="AD23" t="str">
        <f t="shared" si="49"/>
        <v>x²</v>
      </c>
      <c r="AE23" t="str">
        <f t="shared" ca="1" si="63"/>
        <v>-5x</v>
      </c>
      <c r="AF23" t="str">
        <f t="shared" ca="1" si="64"/>
        <v>+4</v>
      </c>
      <c r="AH23" t="str">
        <f t="shared" ca="1" si="26"/>
        <v>x² -5x +4</v>
      </c>
      <c r="AJ23">
        <f t="shared" si="65"/>
        <v>1</v>
      </c>
      <c r="AK23" t="s">
        <v>20</v>
      </c>
      <c r="AL23">
        <f t="shared" ca="1" si="50"/>
        <v>-4</v>
      </c>
      <c r="AM23" t="s">
        <v>18</v>
      </c>
      <c r="AN23">
        <f t="shared" ca="1" si="66"/>
        <v>-1</v>
      </c>
      <c r="AO23" t="s">
        <v>19</v>
      </c>
      <c r="AP23">
        <f t="shared" ca="1" si="67"/>
        <v>4</v>
      </c>
      <c r="AR23" t="str">
        <f t="shared" si="68"/>
        <v>x³</v>
      </c>
      <c r="AS23" t="str">
        <f t="shared" ca="1" si="69"/>
        <v>-4x²</v>
      </c>
      <c r="AT23" t="str">
        <f t="shared" ca="1" si="70"/>
        <v>-1x</v>
      </c>
      <c r="AU23" t="str">
        <f t="shared" ca="1" si="71"/>
        <v>+4</v>
      </c>
      <c r="AV23" t="str">
        <f t="shared" ca="1" si="34"/>
        <v>(x³ -4x² -1x +4)</v>
      </c>
      <c r="AX23" t="str">
        <f t="shared" ca="1" si="35"/>
        <v>(x³ -4x² -1x +4) : (x+1) = x² -5x +4</v>
      </c>
      <c r="AY23">
        <f t="shared" ca="1" si="72"/>
        <v>1</v>
      </c>
      <c r="AZ23" t="str">
        <f t="shared" ca="1" si="37"/>
        <v>- (x³ +1x²)</v>
      </c>
      <c r="BA23">
        <f t="shared" ca="1" si="73"/>
        <v>-5</v>
      </c>
      <c r="BB23" t="str">
        <f t="shared" ca="1" si="74"/>
        <v>-5x²-1x</v>
      </c>
      <c r="BC23">
        <f t="shared" ca="1" si="75"/>
        <v>-5</v>
      </c>
      <c r="BD23" t="str">
        <f ca="1">IF(BA23=0,"-",IF(BC23&gt;0,"- ("&amp;BA23&amp;"x²"&amp;" +"&amp;BC23&amp;"x)",IF(BC23&lt;0,"- ("&amp;BA23&amp;"x²"&amp;BC23&amp;"x)",BA23&amp;"x²")))</f>
        <v>- (-5x²-5x)</v>
      </c>
      <c r="BE23">
        <f t="shared" ca="1" si="76"/>
        <v>4</v>
      </c>
      <c r="BF23" t="str">
        <f t="shared" ca="1" si="42"/>
        <v>4x +4</v>
      </c>
      <c r="BG23" t="str">
        <f t="shared" ca="1" si="43"/>
        <v>- (4x +4)</v>
      </c>
      <c r="BH23">
        <v>0</v>
      </c>
      <c r="BJ23" t="str">
        <f t="shared" ca="1" si="77"/>
        <v>-5x²-1x</v>
      </c>
      <c r="BK23" t="str">
        <f t="shared" ca="1" si="78"/>
        <v>- (-5x²-5x)</v>
      </c>
      <c r="BL23" t="str">
        <f t="shared" ca="1" si="79"/>
        <v>4x +4</v>
      </c>
      <c r="BM23" t="str">
        <f t="shared" ca="1" si="80"/>
        <v>- (4x +4)</v>
      </c>
      <c r="BN23" t="str">
        <f t="shared" ca="1" si="81"/>
        <v>0</v>
      </c>
    </row>
    <row r="24" spans="1:66" x14ac:dyDescent="0.25">
      <c r="N24" s="27"/>
    </row>
    <row r="25" spans="1:66" x14ac:dyDescent="0.25">
      <c r="N25" s="27"/>
    </row>
    <row r="26" spans="1:66" x14ac:dyDescent="0.25">
      <c r="N26" s="27"/>
    </row>
    <row r="27" spans="1:66" x14ac:dyDescent="0.25">
      <c r="N27" s="27"/>
    </row>
    <row r="28" spans="1:66" x14ac:dyDescent="0.25">
      <c r="N28" s="27"/>
    </row>
    <row r="29" spans="1:66" x14ac:dyDescent="0.25">
      <c r="N29" s="27"/>
    </row>
    <row r="30" spans="1:66" x14ac:dyDescent="0.25">
      <c r="N30" s="27"/>
    </row>
    <row r="31" spans="1:66" x14ac:dyDescent="0.25">
      <c r="N31" s="27"/>
    </row>
    <row r="32" spans="1:66" x14ac:dyDescent="0.25">
      <c r="N32" s="27"/>
    </row>
    <row r="33" spans="14:35" x14ac:dyDescent="0.25">
      <c r="N33" s="27"/>
    </row>
    <row r="34" spans="14:35" x14ac:dyDescent="0.25">
      <c r="N34" s="27"/>
    </row>
    <row r="35" spans="14:35" x14ac:dyDescent="0.25">
      <c r="N35" s="27"/>
    </row>
    <row r="36" spans="14:35" x14ac:dyDescent="0.25">
      <c r="N36" s="27"/>
    </row>
    <row r="37" spans="14:35" x14ac:dyDescent="0.25">
      <c r="N37" s="27"/>
    </row>
    <row r="38" spans="14:35" x14ac:dyDescent="0.25">
      <c r="N38" s="27"/>
    </row>
    <row r="39" spans="14:35" x14ac:dyDescent="0.25">
      <c r="N39" s="27"/>
    </row>
    <row r="40" spans="14:35" x14ac:dyDescent="0.25">
      <c r="N40" s="27"/>
    </row>
    <row r="41" spans="14:35" x14ac:dyDescent="0.25">
      <c r="N41" s="27"/>
    </row>
    <row r="42" spans="14:35" x14ac:dyDescent="0.25">
      <c r="N42" s="27"/>
    </row>
    <row r="43" spans="14:35" x14ac:dyDescent="0.25">
      <c r="N43" s="27"/>
    </row>
    <row r="44" spans="14:35" x14ac:dyDescent="0.25">
      <c r="N44" s="27"/>
    </row>
    <row r="45" spans="14:35" x14ac:dyDescent="0.25">
      <c r="N45" s="27"/>
    </row>
    <row r="46" spans="14:35" x14ac:dyDescent="0.25">
      <c r="N46" s="27"/>
    </row>
    <row r="47" spans="14:35" x14ac:dyDescent="0.25">
      <c r="N47" s="27"/>
    </row>
    <row r="48" spans="14:35" x14ac:dyDescent="0.25">
      <c r="N48" s="27"/>
      <c r="O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2021-03-14T15:54:22Z</cp:lastPrinted>
  <dcterms:created xsi:type="dcterms:W3CDTF">2009-10-08T17:52:09Z</dcterms:created>
  <dcterms:modified xsi:type="dcterms:W3CDTF">2021-03-14T16:00:01Z</dcterms:modified>
</cp:coreProperties>
</file>