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0" yWindow="0" windowWidth="23040" windowHeight="8760"/>
  </bookViews>
  <sheets>
    <sheet name="Arbeitsblatt" sheetId="1" r:id="rId1"/>
    <sheet name="Daten1" sheetId="2" r:id="rId2"/>
  </sheets>
  <definedNames>
    <definedName name="_xlnm.Print_Area" localSheetId="0">Arbeitsblatt!$A$1:$T$102</definedName>
  </definedNames>
  <calcPr calcId="162913"/>
</workbook>
</file>

<file path=xl/calcChain.xml><?xml version="1.0" encoding="utf-8"?>
<calcChain xmlns="http://schemas.openxmlformats.org/spreadsheetml/2006/main">
  <c r="B10" i="1" l="1"/>
  <c r="B12" i="1" s="1"/>
  <c r="B14" i="1" s="1"/>
  <c r="B16" i="1" s="1"/>
  <c r="B18" i="1" s="1"/>
  <c r="B20" i="1" s="1"/>
  <c r="B22" i="1" s="1"/>
  <c r="K61" i="1"/>
  <c r="L61" i="1" s="1"/>
  <c r="A61" i="1"/>
  <c r="A62" i="1" s="1"/>
  <c r="A11" i="1"/>
  <c r="K55" i="1"/>
  <c r="K56" i="1" s="1"/>
  <c r="L54" i="1"/>
  <c r="B54" i="1"/>
  <c r="C8" i="1"/>
  <c r="C10" i="1" l="1"/>
  <c r="B24" i="1"/>
  <c r="C22" i="1"/>
  <c r="B61" i="1"/>
  <c r="A68" i="1"/>
  <c r="A69" i="1" s="1"/>
  <c r="K68" i="1"/>
  <c r="K69" i="1" s="1"/>
  <c r="C20" i="1"/>
  <c r="C18" i="1"/>
  <c r="C16" i="1"/>
  <c r="C14" i="1"/>
  <c r="C12" i="1"/>
  <c r="A75" i="1"/>
  <c r="K75" i="1"/>
  <c r="K82" i="1" s="1"/>
  <c r="K89" i="1" s="1"/>
  <c r="K96" i="1" s="1"/>
  <c r="L96" i="1" s="1"/>
  <c r="L68" i="1"/>
  <c r="L89" i="1"/>
  <c r="L82" i="1"/>
  <c r="K83" i="1"/>
  <c r="K76" i="1"/>
  <c r="L75" i="1"/>
  <c r="A70" i="1"/>
  <c r="K70" i="1"/>
  <c r="B68" i="1"/>
  <c r="K62" i="1"/>
  <c r="K63" i="1" s="1"/>
  <c r="A63" i="1"/>
  <c r="K57" i="1"/>
  <c r="K97" i="1" l="1"/>
  <c r="B26" i="1"/>
  <c r="C24" i="1"/>
  <c r="K90" i="1"/>
  <c r="K91" i="1" s="1"/>
  <c r="B75" i="1"/>
  <c r="A82" i="1"/>
  <c r="A76" i="1"/>
  <c r="A77" i="1" s="1"/>
  <c r="A78" i="1" s="1"/>
  <c r="K98" i="1"/>
  <c r="K84" i="1"/>
  <c r="K77" i="1"/>
  <c r="K71" i="1"/>
  <c r="A71" i="1"/>
  <c r="A64" i="1"/>
  <c r="K64" i="1"/>
  <c r="K58" i="1"/>
  <c r="B28" i="1" l="1"/>
  <c r="C26" i="1"/>
  <c r="B82" i="1"/>
  <c r="A89" i="1"/>
  <c r="A83" i="1"/>
  <c r="A84" i="1" s="1"/>
  <c r="A85" i="1" s="1"/>
  <c r="A86" i="1" s="1"/>
  <c r="K99" i="1"/>
  <c r="K92" i="1"/>
  <c r="K85" i="1"/>
  <c r="K78" i="1"/>
  <c r="A79" i="1"/>
  <c r="A72" i="1"/>
  <c r="K72" i="1"/>
  <c r="K65" i="1"/>
  <c r="A65" i="1"/>
  <c r="K59" i="1"/>
  <c r="B30" i="1" l="1"/>
  <c r="C28" i="1"/>
  <c r="B89" i="1"/>
  <c r="A96" i="1"/>
  <c r="A90" i="1"/>
  <c r="A91" i="1" s="1"/>
  <c r="A92" i="1" s="1"/>
  <c r="A93" i="1" s="1"/>
  <c r="A94" i="1" s="1"/>
  <c r="K100" i="1"/>
  <c r="K93" i="1"/>
  <c r="A87" i="1"/>
  <c r="K86" i="1"/>
  <c r="K79" i="1"/>
  <c r="A80" i="1"/>
  <c r="A73" i="1"/>
  <c r="K73" i="1"/>
  <c r="A66" i="1"/>
  <c r="K66" i="1"/>
  <c r="B32" i="1" l="1"/>
  <c r="C30" i="1"/>
  <c r="B96" i="1"/>
  <c r="A97" i="1"/>
  <c r="A98" i="1" s="1"/>
  <c r="A99" i="1" s="1"/>
  <c r="A100" i="1" s="1"/>
  <c r="A101" i="1" s="1"/>
  <c r="K101" i="1"/>
  <c r="K94" i="1"/>
  <c r="K87" i="1"/>
  <c r="K80" i="1"/>
  <c r="B34" i="1" l="1"/>
  <c r="C34" i="1" s="1"/>
  <c r="C32" i="1"/>
  <c r="A55" i="1" l="1"/>
  <c r="A56" i="1" s="1"/>
  <c r="A57" i="1" s="1"/>
  <c r="A58" i="1" s="1"/>
  <c r="A59" i="1" s="1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G27" i="2"/>
  <c r="F27" i="2"/>
  <c r="L27" i="2" s="1"/>
  <c r="D27" i="2"/>
  <c r="G26" i="2"/>
  <c r="F26" i="2"/>
  <c r="D26" i="2"/>
  <c r="G25" i="2"/>
  <c r="F25" i="2"/>
  <c r="E25" i="2"/>
  <c r="C25" i="2" s="1"/>
  <c r="J25" i="2" s="1"/>
  <c r="G24" i="2"/>
  <c r="E24" i="2" s="1"/>
  <c r="F24" i="2"/>
  <c r="G23" i="2"/>
  <c r="E23" i="2" s="1"/>
  <c r="F23" i="2"/>
  <c r="M22" i="2"/>
  <c r="G22" i="2"/>
  <c r="F22" i="2"/>
  <c r="M21" i="2"/>
  <c r="G21" i="2"/>
  <c r="F21" i="2"/>
  <c r="G20" i="2"/>
  <c r="F20" i="2"/>
  <c r="G19" i="2"/>
  <c r="F19" i="2"/>
  <c r="G18" i="2"/>
  <c r="F18" i="2"/>
  <c r="D18" i="2"/>
  <c r="G17" i="2"/>
  <c r="F17" i="2"/>
  <c r="D17" i="2"/>
  <c r="G16" i="2"/>
  <c r="F16" i="2"/>
  <c r="D16" i="2"/>
  <c r="G15" i="2"/>
  <c r="F15" i="2"/>
  <c r="D15" i="2"/>
  <c r="E15" i="2" s="1"/>
  <c r="K15" i="2" s="1"/>
  <c r="M9" i="2"/>
  <c r="M8" i="2"/>
  <c r="C1" i="2"/>
  <c r="D2" i="2"/>
  <c r="E2" i="2" s="1"/>
  <c r="F2" i="2"/>
  <c r="G2" i="2"/>
  <c r="D3" i="2"/>
  <c r="E3" i="2" s="1"/>
  <c r="F3" i="2"/>
  <c r="G3" i="2"/>
  <c r="D4" i="2"/>
  <c r="E4" i="2" s="1"/>
  <c r="F4" i="2"/>
  <c r="G4" i="2"/>
  <c r="D5" i="2"/>
  <c r="E5" i="2" s="1"/>
  <c r="F5" i="2"/>
  <c r="G5" i="2"/>
  <c r="F6" i="2"/>
  <c r="G6" i="2"/>
  <c r="F7" i="2"/>
  <c r="G7" i="2"/>
  <c r="F8" i="2"/>
  <c r="G8" i="2"/>
  <c r="F9" i="2"/>
  <c r="G9" i="2"/>
  <c r="F10" i="2"/>
  <c r="G10" i="2"/>
  <c r="D10" i="2" s="1"/>
  <c r="H10" i="2" s="1"/>
  <c r="I10" i="2" s="1"/>
  <c r="F11" i="2"/>
  <c r="G11" i="2"/>
  <c r="D11" i="2" s="1"/>
  <c r="E12" i="2"/>
  <c r="K12" i="2" s="1"/>
  <c r="F12" i="2"/>
  <c r="G12" i="2"/>
  <c r="D13" i="2"/>
  <c r="E13" i="2" s="1"/>
  <c r="F13" i="2"/>
  <c r="G13" i="2"/>
  <c r="D14" i="2"/>
  <c r="F14" i="2"/>
  <c r="E14" i="2" s="1"/>
  <c r="G14" i="2"/>
  <c r="D43" i="2"/>
  <c r="B44" i="2"/>
  <c r="D44" i="2" s="1"/>
  <c r="C44" i="2"/>
  <c r="E46" i="2"/>
  <c r="F46" i="2"/>
  <c r="A5" i="2" l="1"/>
  <c r="A9" i="2"/>
  <c r="A13" i="2"/>
  <c r="A17" i="2"/>
  <c r="A21" i="2"/>
  <c r="A25" i="2"/>
  <c r="A3" i="2"/>
  <c r="A7" i="2"/>
  <c r="A11" i="2"/>
  <c r="A15" i="2"/>
  <c r="A19" i="2"/>
  <c r="A23" i="2"/>
  <c r="A27" i="2"/>
  <c r="A4" i="2"/>
  <c r="A8" i="2"/>
  <c r="A12" i="2"/>
  <c r="A16" i="2"/>
  <c r="A20" i="2"/>
  <c r="A24" i="2"/>
  <c r="A2" i="2"/>
  <c r="A14" i="2"/>
  <c r="A26" i="2"/>
  <c r="A6" i="2"/>
  <c r="A10" i="2"/>
  <c r="A18" i="2"/>
  <c r="A22" i="2"/>
  <c r="D24" i="2"/>
  <c r="H24" i="2" s="1"/>
  <c r="I24" i="2" s="1"/>
  <c r="L24" i="2" s="1"/>
  <c r="E19" i="2"/>
  <c r="C12" i="2"/>
  <c r="J12" i="2" s="1"/>
  <c r="E17" i="2"/>
  <c r="K17" i="2" s="1"/>
  <c r="D19" i="2"/>
  <c r="E6" i="2"/>
  <c r="E20" i="2"/>
  <c r="E10" i="2"/>
  <c r="M10" i="2" s="1"/>
  <c r="D22" i="2"/>
  <c r="H22" i="2" s="1"/>
  <c r="I22" i="2" s="1"/>
  <c r="E22" i="2" s="1"/>
  <c r="C15" i="2"/>
  <c r="J15" i="2" s="1"/>
  <c r="D21" i="2"/>
  <c r="H21" i="2" s="1"/>
  <c r="I21" i="2" s="1"/>
  <c r="E21" i="2" s="1"/>
  <c r="K21" i="2" s="1"/>
  <c r="M12" i="2"/>
  <c r="L15" i="2"/>
  <c r="E16" i="2"/>
  <c r="K16" i="2" s="1"/>
  <c r="D20" i="2"/>
  <c r="L25" i="2"/>
  <c r="E18" i="2"/>
  <c r="D23" i="2"/>
  <c r="M25" i="2"/>
  <c r="E26" i="2"/>
  <c r="E27" i="2"/>
  <c r="K25" i="2"/>
  <c r="D6" i="2"/>
  <c r="E11" i="2"/>
  <c r="C11" i="2" s="1"/>
  <c r="J11" i="2" s="1"/>
  <c r="D8" i="2"/>
  <c r="H8" i="2" s="1"/>
  <c r="I8" i="2" s="1"/>
  <c r="E8" i="2" s="1"/>
  <c r="L14" i="2"/>
  <c r="D9" i="2"/>
  <c r="H9" i="2" s="1"/>
  <c r="I9" i="2" s="1"/>
  <c r="E9" i="2" s="1"/>
  <c r="C9" i="2" s="1"/>
  <c r="J9" i="2" s="1"/>
  <c r="D7" i="2"/>
  <c r="H7" i="2" s="1"/>
  <c r="I7" i="2" s="1"/>
  <c r="K3" i="2"/>
  <c r="L3" i="2"/>
  <c r="M3" i="2"/>
  <c r="N4" i="2"/>
  <c r="C4" i="2"/>
  <c r="J4" i="2" s="1"/>
  <c r="K4" i="2"/>
  <c r="L4" i="2"/>
  <c r="L5" i="2"/>
  <c r="M5" i="2"/>
  <c r="N5" i="2"/>
  <c r="C5" i="2"/>
  <c r="J5" i="2" s="1"/>
  <c r="C14" i="2"/>
  <c r="J14" i="2" s="1"/>
  <c r="K14" i="2"/>
  <c r="C13" i="2"/>
  <c r="J13" i="2" s="1"/>
  <c r="N13" i="2"/>
  <c r="O13" i="2"/>
  <c r="M13" i="2"/>
  <c r="K13" i="2"/>
  <c r="H11" i="2"/>
  <c r="I11" i="2" s="1"/>
  <c r="L2" i="2"/>
  <c r="C2" i="2"/>
  <c r="K2" i="2"/>
  <c r="L12" i="2"/>
  <c r="L13" i="2"/>
  <c r="M4" i="2"/>
  <c r="C3" i="2"/>
  <c r="J3" i="2" s="1"/>
  <c r="K5" i="2"/>
  <c r="E7" i="2"/>
  <c r="M24" i="2" l="1"/>
  <c r="K24" i="2"/>
  <c r="C24" i="2"/>
  <c r="J24" i="2" s="1"/>
  <c r="O24" i="2"/>
  <c r="M19" i="2"/>
  <c r="L10" i="2"/>
  <c r="K10" i="2"/>
  <c r="O10" i="2"/>
  <c r="C10" i="2"/>
  <c r="J10" i="2" s="1"/>
  <c r="N17" i="2"/>
  <c r="M17" i="2"/>
  <c r="C17" i="2"/>
  <c r="J17" i="2" s="1"/>
  <c r="L19" i="2"/>
  <c r="K19" i="2"/>
  <c r="L17" i="2"/>
  <c r="M6" i="2"/>
  <c r="C19" i="2"/>
  <c r="J19" i="2" s="1"/>
  <c r="H19" i="2"/>
  <c r="I19" i="2" s="1"/>
  <c r="N19" i="2" s="1"/>
  <c r="L6" i="2"/>
  <c r="C22" i="2"/>
  <c r="J22" i="2" s="1"/>
  <c r="L22" i="2"/>
  <c r="K22" i="2"/>
  <c r="K6" i="2"/>
  <c r="L18" i="2"/>
  <c r="M18" i="2"/>
  <c r="N18" i="2"/>
  <c r="C18" i="2"/>
  <c r="J18" i="2" s="1"/>
  <c r="L21" i="2"/>
  <c r="M26" i="2"/>
  <c r="C26" i="2"/>
  <c r="J26" i="2" s="1"/>
  <c r="O26" i="2"/>
  <c r="H23" i="2"/>
  <c r="I23" i="2" s="1"/>
  <c r="C23" i="2"/>
  <c r="J23" i="2" s="1"/>
  <c r="L26" i="2"/>
  <c r="O11" i="2"/>
  <c r="K27" i="2"/>
  <c r="C27" i="2"/>
  <c r="J27" i="2" s="1"/>
  <c r="C20" i="2"/>
  <c r="J20" i="2" s="1"/>
  <c r="M20" i="2"/>
  <c r="L20" i="2"/>
  <c r="H20" i="2"/>
  <c r="I20" i="2" s="1"/>
  <c r="N20" i="2" s="1"/>
  <c r="K20" i="2"/>
  <c r="C21" i="2"/>
  <c r="J21" i="2" s="1"/>
  <c r="K18" i="2"/>
  <c r="H6" i="2"/>
  <c r="I6" i="2" s="1"/>
  <c r="N6" i="2" s="1"/>
  <c r="K26" i="2"/>
  <c r="N26" i="2"/>
  <c r="M16" i="2"/>
  <c r="L16" i="2"/>
  <c r="C16" i="2"/>
  <c r="J16" i="2" s="1"/>
  <c r="C6" i="2"/>
  <c r="J6" i="2" s="1"/>
  <c r="K9" i="2"/>
  <c r="C8" i="2"/>
  <c r="J8" i="2" s="1"/>
  <c r="L8" i="2"/>
  <c r="K8" i="2"/>
  <c r="N7" i="2"/>
  <c r="L9" i="2"/>
  <c r="J2" i="2"/>
  <c r="C7" i="2"/>
  <c r="J7" i="2" s="1"/>
  <c r="K11" i="2"/>
  <c r="L11" i="2"/>
  <c r="L7" i="2"/>
  <c r="K7" i="2"/>
  <c r="M11" i="2"/>
  <c r="M7" i="2"/>
  <c r="D34" i="1" l="1"/>
  <c r="D32" i="1"/>
  <c r="D30" i="1"/>
  <c r="D28" i="1"/>
  <c r="D26" i="1"/>
  <c r="D22" i="1"/>
  <c r="D24" i="1"/>
  <c r="D14" i="1"/>
  <c r="D20" i="1"/>
  <c r="D18" i="1"/>
  <c r="D16" i="1"/>
  <c r="C93" i="1"/>
  <c r="D12" i="1"/>
  <c r="D10" i="1"/>
  <c r="C86" i="1"/>
  <c r="C79" i="1"/>
  <c r="C100" i="1"/>
  <c r="M75" i="1"/>
  <c r="M79" i="1"/>
  <c r="C65" i="1"/>
  <c r="M100" i="1"/>
  <c r="C98" i="1"/>
  <c r="M96" i="1"/>
  <c r="C82" i="1"/>
  <c r="C97" i="1"/>
  <c r="C96" i="1"/>
  <c r="M72" i="1"/>
  <c r="M89" i="1"/>
  <c r="M71" i="1"/>
  <c r="M82" i="1"/>
  <c r="C89" i="1"/>
  <c r="C72" i="1"/>
  <c r="M86" i="1"/>
  <c r="C75" i="1"/>
  <c r="M93" i="1"/>
  <c r="C61" i="1"/>
  <c r="M65" i="1"/>
  <c r="M68" i="1"/>
  <c r="C68" i="1"/>
  <c r="M61" i="1"/>
  <c r="M54" i="1"/>
  <c r="M58" i="1"/>
  <c r="C58" i="1"/>
  <c r="C54" i="1"/>
  <c r="D8" i="1"/>
  <c r="O23" i="2"/>
  <c r="C87" i="1" s="1"/>
  <c r="L23" i="2"/>
  <c r="C77" i="1" s="1"/>
  <c r="K23" i="2"/>
  <c r="C69" i="1" s="1"/>
  <c r="M23" i="2"/>
  <c r="C85" i="1" s="1"/>
  <c r="C101" i="1" l="1"/>
  <c r="C99" i="1"/>
  <c r="M98" i="1"/>
  <c r="C92" i="1"/>
  <c r="M77" i="1"/>
  <c r="C76" i="1"/>
  <c r="M97" i="1"/>
  <c r="M99" i="1"/>
  <c r="M101" i="1"/>
  <c r="C91" i="1"/>
  <c r="C90" i="1"/>
  <c r="C94" i="1"/>
  <c r="C64" i="1"/>
  <c r="C66" i="1"/>
  <c r="C62" i="1"/>
  <c r="C63" i="1"/>
  <c r="M85" i="1"/>
  <c r="M83" i="1"/>
  <c r="M87" i="1"/>
  <c r="M84" i="1"/>
  <c r="M76" i="1"/>
  <c r="M78" i="1"/>
  <c r="M80" i="1"/>
  <c r="M55" i="1"/>
  <c r="M69" i="1"/>
  <c r="M70" i="1"/>
  <c r="M73" i="1"/>
  <c r="C83" i="1"/>
  <c r="C84" i="1"/>
  <c r="C71" i="1"/>
  <c r="M92" i="1"/>
  <c r="M90" i="1"/>
  <c r="C73" i="1"/>
  <c r="M94" i="1"/>
  <c r="M91" i="1"/>
  <c r="C80" i="1"/>
  <c r="C78" i="1"/>
  <c r="M56" i="1"/>
  <c r="C70" i="1"/>
  <c r="M59" i="1"/>
  <c r="M66" i="1"/>
  <c r="C57" i="1"/>
  <c r="M64" i="1"/>
  <c r="C55" i="1"/>
  <c r="M62" i="1"/>
  <c r="C56" i="1"/>
  <c r="M63" i="1"/>
  <c r="M57" i="1"/>
  <c r="C59" i="1"/>
</calcChain>
</file>

<file path=xl/sharedStrings.xml><?xml version="1.0" encoding="utf-8"?>
<sst xmlns="http://schemas.openxmlformats.org/spreadsheetml/2006/main" count="30" uniqueCount="17">
  <si>
    <t>Lösung:</t>
  </si>
  <si>
    <t>Aufgabe 1:</t>
  </si>
  <si>
    <t>Für neue Zufallswerte</t>
  </si>
  <si>
    <t>F9 drücken</t>
  </si>
  <si>
    <t>Lsg 1</t>
  </si>
  <si>
    <t>Lsg 2</t>
  </si>
  <si>
    <t>Keine Lösung</t>
  </si>
  <si>
    <t>Lsg 3</t>
  </si>
  <si>
    <t>Lsg 4</t>
  </si>
  <si>
    <t>Berechne die Nullstellen der quadratischen Funktionen</t>
  </si>
  <si>
    <t>Lsg 5</t>
  </si>
  <si>
    <t>x</t>
  </si>
  <si>
    <t>p</t>
  </si>
  <si>
    <t>q</t>
  </si>
  <si>
    <t xml:space="preserve">Ein Erklärvideo zum Thema findest du unter dem folgenden Link. </t>
  </si>
  <si>
    <t>www.schlauistwow.de</t>
  </si>
  <si>
    <t>Nullstellen Quadratischer Funktionen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</si>
</sst>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0" fillId="0" borderId="0" xfId="0" applyBorder="1"/>
    <xf numFmtId="2" fontId="0" fillId="0" borderId="0" xfId="0" applyNumberFormat="1"/>
    <xf numFmtId="0" fontId="5" fillId="0" borderId="0" xfId="0" applyFont="1"/>
    <xf numFmtId="0" fontId="1" fillId="0" borderId="0" xfId="0" applyFont="1" applyBorder="1"/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4" xfId="0" applyBorder="1"/>
    <xf numFmtId="0" fontId="9" fillId="0" borderId="4" xfId="0" applyFont="1" applyBorder="1"/>
    <xf numFmtId="0" fontId="0" fillId="0" borderId="4" xfId="0" applyBorder="1" applyAlignment="1">
      <alignment horizontal="left"/>
    </xf>
    <xf numFmtId="0" fontId="9" fillId="0" borderId="0" xfId="0" applyFont="1"/>
    <xf numFmtId="0" fontId="0" fillId="0" borderId="0" xfId="0" applyAlignment="1">
      <alignment horizontal="left"/>
    </xf>
    <xf numFmtId="0" fontId="3" fillId="0" borderId="0" xfId="0" applyFont="1" applyBorder="1"/>
    <xf numFmtId="0" fontId="10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42</xdr:row>
      <xdr:rowOff>15240</xdr:rowOff>
    </xdr:from>
    <xdr:to>
      <xdr:col>19</xdr:col>
      <xdr:colOff>487680</xdr:colOff>
      <xdr:row>48</xdr:row>
      <xdr:rowOff>228600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7260" y="8061960"/>
          <a:ext cx="1356360" cy="1356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abSelected="1" topLeftCell="A31" workbookViewId="0">
      <selection activeCell="R41" sqref="R41"/>
    </sheetView>
  </sheetViews>
  <sheetFormatPr baseColWidth="10" defaultRowHeight="15" x14ac:dyDescent="0.25"/>
  <cols>
    <col min="1" max="1" width="2.44140625" style="1" customWidth="1"/>
    <col min="2" max="2" width="3.88671875" style="1" customWidth="1"/>
    <col min="3" max="3" width="6" style="1" customWidth="1"/>
    <col min="4" max="4" width="2.109375" style="1" bestFit="1" customWidth="1"/>
    <col min="5" max="5" width="8.109375" style="1" customWidth="1"/>
    <col min="6" max="6" width="2.109375" style="1" bestFit="1" customWidth="1"/>
    <col min="7" max="7" width="8.109375" style="1" customWidth="1"/>
    <col min="8" max="8" width="2.109375" style="1" bestFit="1" customWidth="1"/>
    <col min="9" max="9" width="7.33203125" style="1" customWidth="1"/>
    <col min="10" max="10" width="6.109375" style="1" customWidth="1"/>
    <col min="11" max="11" width="1.44140625" style="1" customWidth="1"/>
    <col min="12" max="12" width="3" style="1" customWidth="1"/>
    <col min="13" max="13" width="4.6640625" style="1" customWidth="1"/>
    <col min="14" max="14" width="2.109375" style="1" bestFit="1" customWidth="1"/>
    <col min="15" max="15" width="6" style="1" customWidth="1"/>
    <col min="16" max="16" width="2.109375" style="1" bestFit="1" customWidth="1"/>
    <col min="17" max="17" width="5" style="1" customWidth="1"/>
    <col min="18" max="18" width="2.109375" style="1" bestFit="1" customWidth="1"/>
    <col min="19" max="19" width="7.109375" style="1" customWidth="1"/>
    <col min="20" max="20" width="7.44140625" style="1" customWidth="1"/>
    <col min="21" max="16384" width="11.5546875" style="1"/>
  </cols>
  <sheetData>
    <row r="1" spans="1:23" ht="15.6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4" spans="1:23" ht="15.6" x14ac:dyDescent="0.3">
      <c r="A4" s="6" t="s">
        <v>1</v>
      </c>
      <c r="J4" s="7"/>
    </row>
    <row r="5" spans="1:23" ht="15.6" x14ac:dyDescent="0.3">
      <c r="A5" s="6"/>
      <c r="J5" s="7"/>
    </row>
    <row r="6" spans="1:23" x14ac:dyDescent="0.25">
      <c r="A6" s="1" t="s">
        <v>9</v>
      </c>
      <c r="J6" s="7"/>
    </row>
    <row r="7" spans="1:23" ht="15.6" x14ac:dyDescent="0.3">
      <c r="J7" s="7"/>
      <c r="V7" s="8" t="s">
        <v>2</v>
      </c>
      <c r="W7" s="8"/>
    </row>
    <row r="8" spans="1:23" ht="15.6" x14ac:dyDescent="0.3">
      <c r="B8" s="9">
        <v>1</v>
      </c>
      <c r="C8" s="12" t="str">
        <f>CHAR(B8+96)&amp;")"</f>
        <v>a)</v>
      </c>
      <c r="D8" s="1" t="str">
        <f ca="1">"f(x) = "&amp;VLOOKUP(B8,Daten1!$A$2:$N$27,3,FALSE)</f>
        <v>f(x) = x² - 25</v>
      </c>
      <c r="J8" s="7"/>
      <c r="K8" s="9"/>
      <c r="L8" s="12"/>
      <c r="V8" s="8" t="s">
        <v>3</v>
      </c>
      <c r="W8" s="8"/>
    </row>
    <row r="9" spans="1:23" x14ac:dyDescent="0.25">
      <c r="A9" s="9"/>
      <c r="J9" s="7"/>
    </row>
    <row r="10" spans="1:23" x14ac:dyDescent="0.25">
      <c r="A10" s="9"/>
      <c r="B10" s="9">
        <f>B8+1</f>
        <v>2</v>
      </c>
      <c r="C10" s="12" t="str">
        <f>CHAR(B10+96)&amp;")"</f>
        <v>b)</v>
      </c>
      <c r="D10" s="1" t="str">
        <f ca="1">"f(x) = "&amp;VLOOKUP(B10,Daten1!$A$2:$N$27,3,FALSE)</f>
        <v>f(x) = x² + 4x + 9</v>
      </c>
      <c r="J10" s="7"/>
    </row>
    <row r="11" spans="1:23" x14ac:dyDescent="0.25">
      <c r="A11" s="9">
        <f>B8+2</f>
        <v>3</v>
      </c>
      <c r="B11" s="12"/>
      <c r="J11" s="7"/>
      <c r="K11" s="9"/>
      <c r="L11" s="12"/>
    </row>
    <row r="12" spans="1:23" x14ac:dyDescent="0.25">
      <c r="A12" s="9"/>
      <c r="B12" s="9">
        <f>B10+1</f>
        <v>3</v>
      </c>
      <c r="C12" s="12" t="str">
        <f>CHAR(B12+96)&amp;")"</f>
        <v>c)</v>
      </c>
      <c r="D12" s="1" t="str">
        <f ca="1">"f(x) = "&amp;VLOOKUP(B12,Daten1!$A$2:$N$27,3,FALSE)</f>
        <v>f(x) = x² - 6x + 14</v>
      </c>
      <c r="J12" s="7"/>
    </row>
    <row r="13" spans="1:23" x14ac:dyDescent="0.25">
      <c r="A13" s="9"/>
      <c r="J13" s="7"/>
    </row>
    <row r="14" spans="1:23" x14ac:dyDescent="0.25">
      <c r="A14" s="9"/>
      <c r="B14" s="9">
        <f>B12+1</f>
        <v>4</v>
      </c>
      <c r="C14" s="12" t="str">
        <f>CHAR(B14+96)&amp;")"</f>
        <v>d)</v>
      </c>
      <c r="D14" s="1" t="str">
        <f ca="1">"f(x) = "&amp;VLOOKUP(B14,Daten1!$A$2:$N$27,3,FALSE)</f>
        <v>f(x) = 3x² + 18x</v>
      </c>
      <c r="J14" s="7"/>
      <c r="K14" s="9"/>
      <c r="L14" s="12"/>
    </row>
    <row r="15" spans="1:23" x14ac:dyDescent="0.25">
      <c r="A15" s="9"/>
      <c r="J15" s="7"/>
    </row>
    <row r="16" spans="1:23" x14ac:dyDescent="0.25">
      <c r="A16" s="9"/>
      <c r="B16" s="9">
        <f>B14+1</f>
        <v>5</v>
      </c>
      <c r="C16" s="12" t="str">
        <f>CHAR(B16+96)&amp;")"</f>
        <v>e)</v>
      </c>
      <c r="D16" s="1" t="str">
        <f ca="1">"f(x) = "&amp;VLOOKUP(B16,Daten1!$A$2:$N$27,3,FALSE)</f>
        <v>f(x) = 5x² + 15</v>
      </c>
      <c r="J16" s="7"/>
    </row>
    <row r="17" spans="1:12" x14ac:dyDescent="0.25">
      <c r="A17" s="9"/>
      <c r="B17" s="12"/>
      <c r="J17" s="7"/>
      <c r="K17" s="9"/>
      <c r="L17" s="12"/>
    </row>
    <row r="18" spans="1:12" x14ac:dyDescent="0.25">
      <c r="A18" s="9"/>
      <c r="B18" s="9">
        <f>B16+1</f>
        <v>6</v>
      </c>
      <c r="C18" s="12" t="str">
        <f>CHAR(B18+96)&amp;")"</f>
        <v>f)</v>
      </c>
      <c r="D18" s="1" t="str">
        <f ca="1">"f(x) = "&amp;VLOOKUP(B18,Daten1!$A$2:$N$27,3,FALSE)</f>
        <v>f(x) = -4x² + 20x</v>
      </c>
      <c r="J18" s="7"/>
      <c r="K18" s="9"/>
      <c r="L18" s="12"/>
    </row>
    <row r="19" spans="1:12" x14ac:dyDescent="0.25">
      <c r="A19" s="9"/>
      <c r="B19" s="12"/>
      <c r="J19" s="7"/>
      <c r="K19" s="9"/>
      <c r="L19" s="12"/>
    </row>
    <row r="20" spans="1:12" x14ac:dyDescent="0.25">
      <c r="A20" s="9"/>
      <c r="B20" s="9">
        <f>B18+1</f>
        <v>7</v>
      </c>
      <c r="C20" s="12" t="str">
        <f>CHAR(B20+96)&amp;")"</f>
        <v>g)</v>
      </c>
      <c r="D20" s="1" t="str">
        <f ca="1">"f(x) = "&amp;VLOOKUP(B20,Daten1!$A$2:$N$27,3,FALSE)</f>
        <v>f(x) = x² + 8x + 16</v>
      </c>
      <c r="J20" s="7"/>
      <c r="K20" s="9"/>
      <c r="L20" s="12"/>
    </row>
    <row r="21" spans="1:12" x14ac:dyDescent="0.25">
      <c r="A21" s="9"/>
      <c r="B21" s="12"/>
      <c r="J21" s="7"/>
      <c r="K21" s="9"/>
      <c r="L21" s="12"/>
    </row>
    <row r="22" spans="1:12" x14ac:dyDescent="0.25">
      <c r="A22" s="9"/>
      <c r="B22" s="9">
        <f>B20+1</f>
        <v>8</v>
      </c>
      <c r="C22" s="12" t="str">
        <f>CHAR(B22+96)&amp;")"</f>
        <v>h)</v>
      </c>
      <c r="D22" s="1" t="str">
        <f ca="1">"f(x) = "&amp;VLOOKUP(B22,Daten1!$A$2:$N$27,3,FALSE)</f>
        <v>f(x) = 2x² - 10</v>
      </c>
      <c r="J22" s="7"/>
      <c r="K22" s="9"/>
      <c r="L22" s="12"/>
    </row>
    <row r="23" spans="1:12" x14ac:dyDescent="0.25">
      <c r="A23" s="9"/>
      <c r="B23" s="12"/>
      <c r="J23" s="7"/>
      <c r="K23" s="9"/>
      <c r="L23" s="12"/>
    </row>
    <row r="24" spans="1:12" x14ac:dyDescent="0.25">
      <c r="A24" s="9"/>
      <c r="B24" s="9">
        <f>B22+1</f>
        <v>9</v>
      </c>
      <c r="C24" s="12" t="str">
        <f>CHAR(B24+96)&amp;")"</f>
        <v>i)</v>
      </c>
      <c r="D24" s="1" t="str">
        <f ca="1">"f(x) = "&amp;VLOOKUP(B24,Daten1!$A$2:$N$27,3,FALSE)</f>
        <v>f(x) = 4x² + 28x</v>
      </c>
      <c r="J24" s="7"/>
      <c r="K24" s="9"/>
      <c r="L24" s="12"/>
    </row>
    <row r="25" spans="1:12" x14ac:dyDescent="0.25">
      <c r="A25" s="9"/>
      <c r="B25" s="12"/>
      <c r="J25" s="7"/>
      <c r="K25" s="9"/>
      <c r="L25" s="12"/>
    </row>
    <row r="26" spans="1:12" x14ac:dyDescent="0.25">
      <c r="A26" s="9"/>
      <c r="B26" s="9">
        <f>B24+1</f>
        <v>10</v>
      </c>
      <c r="C26" s="12" t="str">
        <f>CHAR(B26+96)&amp;")"</f>
        <v>j)</v>
      </c>
      <c r="D26" s="1" t="str">
        <f ca="1">"f(x) = "&amp;VLOOKUP(B26,Daten1!$A$2:$N$27,3,FALSE)</f>
        <v>f(x) = x² - 14x + 49</v>
      </c>
      <c r="J26" s="7"/>
      <c r="K26" s="9"/>
      <c r="L26" s="12"/>
    </row>
    <row r="27" spans="1:12" x14ac:dyDescent="0.25">
      <c r="A27" s="9"/>
      <c r="B27" s="9"/>
      <c r="C27" s="12"/>
      <c r="J27" s="7"/>
      <c r="K27" s="9"/>
      <c r="L27" s="12"/>
    </row>
    <row r="28" spans="1:12" x14ac:dyDescent="0.25">
      <c r="A28" s="9"/>
      <c r="B28" s="9">
        <f>B26+1</f>
        <v>11</v>
      </c>
      <c r="C28" s="12" t="str">
        <f>CHAR(B28+96)&amp;")"</f>
        <v>k)</v>
      </c>
      <c r="D28" s="1" t="str">
        <f ca="1">"f(x) = "&amp;VLOOKUP(B28,Daten1!$A$2:$N$27,3,FALSE)</f>
        <v>f(x) = x² - 9x + 20</v>
      </c>
      <c r="J28" s="7"/>
      <c r="K28" s="9"/>
      <c r="L28" s="12"/>
    </row>
    <row r="29" spans="1:12" x14ac:dyDescent="0.25">
      <c r="A29" s="9"/>
      <c r="B29" s="9"/>
      <c r="C29" s="12"/>
      <c r="J29" s="7"/>
      <c r="K29" s="9"/>
      <c r="L29" s="12"/>
    </row>
    <row r="30" spans="1:12" x14ac:dyDescent="0.25">
      <c r="A30" s="9"/>
      <c r="B30" s="9">
        <f>B28+1</f>
        <v>12</v>
      </c>
      <c r="C30" s="12" t="str">
        <f>CHAR(B30+96)&amp;")"</f>
        <v>l)</v>
      </c>
      <c r="D30" s="1" t="str">
        <f ca="1">"f(x) = "&amp;VLOOKUP(B30,Daten1!$A$2:$N$27,3,FALSE)</f>
        <v>f(x) = 5x² + 30</v>
      </c>
      <c r="J30" s="7"/>
      <c r="K30" s="9"/>
      <c r="L30" s="12"/>
    </row>
    <row r="31" spans="1:12" x14ac:dyDescent="0.25">
      <c r="A31" s="9"/>
      <c r="B31" s="9"/>
      <c r="C31" s="12"/>
      <c r="J31" s="7"/>
      <c r="K31" s="9"/>
      <c r="L31" s="12"/>
    </row>
    <row r="32" spans="1:12" x14ac:dyDescent="0.25">
      <c r="A32" s="9"/>
      <c r="B32" s="9">
        <f>B30+1</f>
        <v>13</v>
      </c>
      <c r="C32" s="12" t="str">
        <f>CHAR(B32+96)&amp;")"</f>
        <v>m)</v>
      </c>
      <c r="D32" s="1" t="str">
        <f ca="1">"f(x) = "&amp;VLOOKUP(B32,Daten1!$A$2:$N$27,3,FALSE)</f>
        <v>f(x) = x² + 14x + 49</v>
      </c>
      <c r="J32" s="7"/>
      <c r="K32" s="9"/>
      <c r="L32" s="12"/>
    </row>
    <row r="33" spans="1:21" x14ac:dyDescent="0.25">
      <c r="A33" s="9"/>
      <c r="B33" s="9"/>
      <c r="C33" s="12"/>
      <c r="J33" s="7"/>
      <c r="K33" s="9"/>
      <c r="L33" s="12"/>
    </row>
    <row r="34" spans="1:21" x14ac:dyDescent="0.25">
      <c r="A34" s="9"/>
      <c r="B34" s="9">
        <f>B32+1</f>
        <v>14</v>
      </c>
      <c r="C34" s="12" t="str">
        <f>CHAR(B34+96)&amp;")"</f>
        <v>n)</v>
      </c>
      <c r="D34" s="1" t="str">
        <f ca="1">"f(x) = "&amp;VLOOKUP(B34,Daten1!$A$2:$N$27,3,FALSE)</f>
        <v>f(x) = 4x² - 20</v>
      </c>
      <c r="J34" s="7"/>
      <c r="K34" s="9"/>
      <c r="L34" s="12"/>
    </row>
    <row r="35" spans="1:21" x14ac:dyDescent="0.25">
      <c r="A35" s="9"/>
      <c r="B35" s="9"/>
      <c r="C35" s="12"/>
      <c r="J35" s="7"/>
      <c r="K35" s="9"/>
      <c r="L35" s="12"/>
    </row>
    <row r="36" spans="1:21" x14ac:dyDescent="0.25">
      <c r="A36" s="9"/>
      <c r="B36" s="9"/>
      <c r="C36" s="12"/>
      <c r="J36" s="7"/>
      <c r="K36" s="9"/>
      <c r="L36" s="12"/>
    </row>
    <row r="37" spans="1:21" x14ac:dyDescent="0.25">
      <c r="A37" s="9"/>
      <c r="B37" s="9"/>
      <c r="C37" s="12"/>
      <c r="J37" s="7"/>
      <c r="K37" s="9"/>
      <c r="L37" s="12"/>
    </row>
    <row r="38" spans="1:21" x14ac:dyDescent="0.25">
      <c r="A38" s="9"/>
      <c r="B38" s="9"/>
      <c r="C38" s="12"/>
      <c r="J38" s="7"/>
      <c r="K38" s="9"/>
      <c r="L38" s="12"/>
    </row>
    <row r="39" spans="1:21" x14ac:dyDescent="0.25">
      <c r="A39" s="9"/>
      <c r="B39" s="9"/>
      <c r="C39" s="12"/>
      <c r="J39" s="7"/>
      <c r="K39" s="9"/>
      <c r="L39" s="12"/>
    </row>
    <row r="40" spans="1:21" x14ac:dyDescent="0.25">
      <c r="A40" s="9"/>
      <c r="B40" s="9"/>
      <c r="C40" s="12"/>
      <c r="J40" s="7"/>
      <c r="K40" s="9"/>
      <c r="L40" s="12"/>
    </row>
    <row r="41" spans="1:21" x14ac:dyDescent="0.25">
      <c r="A41" s="9"/>
      <c r="B41" s="12"/>
      <c r="J41" s="7"/>
      <c r="K41" s="9"/>
      <c r="L41" s="12"/>
    </row>
    <row r="42" spans="1:21" ht="15.6" thickBot="1" x14ac:dyDescent="0.3">
      <c r="A42" s="15"/>
      <c r="B42" s="15"/>
      <c r="C42" s="15"/>
      <c r="D42" s="15"/>
      <c r="E42" s="16"/>
      <c r="F42" s="16"/>
      <c r="G42" s="15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1" x14ac:dyDescent="0.25">
      <c r="A43"/>
      <c r="C43"/>
      <c r="D43"/>
      <c r="E43" s="18"/>
      <c r="F43" s="18"/>
      <c r="G43"/>
      <c r="H43"/>
      <c r="I43" s="19"/>
      <c r="J43"/>
      <c r="K43" s="4"/>
      <c r="L43" s="4"/>
      <c r="M43"/>
      <c r="N43"/>
      <c r="O43"/>
      <c r="P43"/>
      <c r="Q43"/>
      <c r="R43"/>
      <c r="S43"/>
      <c r="T43"/>
    </row>
    <row r="44" spans="1:21" x14ac:dyDescent="0.25">
      <c r="A44"/>
      <c r="B44" s="1" t="s">
        <v>14</v>
      </c>
      <c r="C44"/>
      <c r="D44"/>
      <c r="E44" s="18"/>
      <c r="F44" s="18"/>
      <c r="G44"/>
      <c r="H44"/>
      <c r="I44" s="19"/>
      <c r="J44"/>
      <c r="K44" s="4"/>
      <c r="L44" s="4"/>
      <c r="M44" s="20"/>
      <c r="N44"/>
      <c r="O44" s="21"/>
      <c r="P44" s="21"/>
      <c r="Q44" s="21"/>
      <c r="R44" s="21"/>
      <c r="S44" s="21"/>
      <c r="T44" s="21"/>
      <c r="U44" s="21"/>
    </row>
    <row r="45" spans="1:21" x14ac:dyDescent="0.25">
      <c r="A45"/>
      <c r="B45"/>
      <c r="C45"/>
      <c r="D45"/>
      <c r="E45" s="18"/>
      <c r="F45" s="18"/>
      <c r="G45"/>
      <c r="H45"/>
      <c r="I45" s="19"/>
      <c r="J45"/>
      <c r="K45" s="4"/>
      <c r="L45" s="4"/>
      <c r="M45"/>
      <c r="N45"/>
      <c r="O45" s="21"/>
      <c r="P45" s="21"/>
      <c r="Q45" s="21"/>
      <c r="R45" s="21"/>
      <c r="S45" s="21"/>
      <c r="T45" s="21"/>
      <c r="U45" s="21"/>
    </row>
    <row r="46" spans="1:21" x14ac:dyDescent="0.25">
      <c r="A46"/>
      <c r="B46"/>
      <c r="C46"/>
      <c r="D46"/>
      <c r="E46" s="18"/>
      <c r="F46" s="18"/>
      <c r="G46"/>
      <c r="H46"/>
      <c r="I46" s="19"/>
      <c r="J46"/>
      <c r="K46" s="4"/>
      <c r="L46" s="4"/>
      <c r="M46" s="4"/>
      <c r="N46"/>
      <c r="O46" s="21"/>
      <c r="P46" s="21"/>
      <c r="Q46" s="21"/>
      <c r="R46" s="21"/>
      <c r="S46" s="21"/>
      <c r="T46" s="21"/>
      <c r="U46" s="21"/>
    </row>
    <row r="47" spans="1:21" x14ac:dyDescent="0.25">
      <c r="A47"/>
      <c r="B47"/>
      <c r="C47"/>
      <c r="D47"/>
      <c r="E47" s="18"/>
      <c r="F47" s="18"/>
      <c r="G47"/>
      <c r="H47"/>
      <c r="I47" s="19"/>
      <c r="J47"/>
      <c r="K47" s="4"/>
      <c r="L47" s="4"/>
      <c r="M47" s="4"/>
      <c r="N47"/>
      <c r="O47" s="21"/>
      <c r="P47" s="21"/>
      <c r="Q47" s="21"/>
      <c r="R47" s="21"/>
      <c r="S47" s="21"/>
      <c r="T47" s="21"/>
      <c r="U47" s="21"/>
    </row>
    <row r="48" spans="1:21" x14ac:dyDescent="0.25">
      <c r="A48"/>
      <c r="B48"/>
      <c r="C48"/>
      <c r="D48"/>
      <c r="E48" s="18"/>
      <c r="F48" s="18"/>
      <c r="G48"/>
      <c r="H48" s="3"/>
      <c r="I48"/>
      <c r="J48"/>
      <c r="K48" s="4"/>
      <c r="L48" s="4"/>
      <c r="M48" s="4"/>
      <c r="N48"/>
      <c r="O48" s="21"/>
      <c r="P48" s="21"/>
      <c r="Q48" s="21"/>
      <c r="R48" s="21"/>
      <c r="S48" s="21"/>
      <c r="T48" s="21"/>
      <c r="U48" s="21"/>
    </row>
    <row r="49" spans="1:21" ht="18.600000000000001" customHeight="1" x14ac:dyDescent="0.25">
      <c r="A49"/>
      <c r="B49"/>
      <c r="C49"/>
      <c r="D49"/>
      <c r="E49" s="18"/>
      <c r="F49" s="18"/>
      <c r="G49"/>
      <c r="H49" s="3"/>
      <c r="I49"/>
      <c r="J49"/>
      <c r="K49" s="4"/>
      <c r="L49" s="4"/>
      <c r="M49" s="4"/>
      <c r="N49"/>
      <c r="O49" s="21"/>
      <c r="P49" s="21"/>
      <c r="Q49" s="21"/>
      <c r="R49" s="21"/>
      <c r="S49" s="21"/>
      <c r="T49" s="21"/>
      <c r="U49" s="21"/>
    </row>
    <row r="50" spans="1:21" ht="21.6" customHeight="1" x14ac:dyDescent="0.25">
      <c r="A50" s="22" t="s">
        <v>15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1" ht="15.6" x14ac:dyDescent="0.3">
      <c r="A51" s="7"/>
      <c r="B51" s="6" t="s">
        <v>0</v>
      </c>
      <c r="J51" s="7"/>
      <c r="K51" s="7"/>
    </row>
    <row r="52" spans="1:21" ht="15.6" x14ac:dyDescent="0.3">
      <c r="A52" s="7"/>
      <c r="B52" s="6" t="s">
        <v>1</v>
      </c>
      <c r="J52" s="7"/>
      <c r="K52" s="7"/>
    </row>
    <row r="53" spans="1:21" x14ac:dyDescent="0.25">
      <c r="A53" s="7"/>
      <c r="J53" s="7"/>
      <c r="K53" s="7"/>
    </row>
    <row r="54" spans="1:21" x14ac:dyDescent="0.25">
      <c r="A54" s="14">
        <v>1</v>
      </c>
      <c r="B54" s="12" t="str">
        <f>CHAR(A54+96)&amp;")"</f>
        <v>a)</v>
      </c>
      <c r="C54" s="1" t="str">
        <f ca="1">IF(VLOOKUP(A54,Daten1!$A$2:$P$27,10,FALSE)&lt;&gt;0,VLOOKUP(A54,Daten1!$A$2:$P$27,10,FALSE),"")</f>
        <v>x² - 25 = 0   | +25</v>
      </c>
      <c r="J54" s="7"/>
      <c r="K54" s="14">
        <v>2</v>
      </c>
      <c r="L54" s="12" t="str">
        <f>CHAR(K54+96)&amp;")"</f>
        <v>b)</v>
      </c>
      <c r="M54" s="1" t="str">
        <f ca="1">IF(VLOOKUP(K54,Daten1!$A$2:$P$27,10,FALSE)&lt;&gt;0,VLOOKUP(K54,Daten1!$A$2:$P$27,10,FALSE),"")</f>
        <v>x² + 4x + 9 = 0   | T</v>
      </c>
    </row>
    <row r="55" spans="1:21" x14ac:dyDescent="0.25">
      <c r="A55" s="14">
        <f>A54</f>
        <v>1</v>
      </c>
      <c r="C55" s="1" t="str">
        <f ca="1">IF(VLOOKUP(A55,Daten1!$A$2:$P$27,11,FALSE)&lt;&gt;0,VLOOKUP(A55,Daten1!$A$2:$P$27,11,FALSE),"")</f>
        <v>x² = 25  | √</v>
      </c>
      <c r="J55" s="7"/>
      <c r="K55" s="14">
        <f>K54</f>
        <v>2</v>
      </c>
      <c r="M55" s="1" t="str">
        <f ca="1">IF(VLOOKUP(K55,Daten1!$A$2:$P$27,11,FALSE)&lt;&gt;0,VLOOKUP(K55,Daten1!$A$2:$P$27,11,FALSE),"")</f>
        <v>x = -2 ± √(4-9)</v>
      </c>
    </row>
    <row r="56" spans="1:21" x14ac:dyDescent="0.25">
      <c r="A56" s="14">
        <f>A55</f>
        <v>1</v>
      </c>
      <c r="C56" s="1" t="str">
        <f ca="1">IF(VLOOKUP(A56,Daten1!$A$2:$P$27,12,FALSE)&lt;&gt;0,VLOOKUP(A56,Daten1!$A$2:$P$27,12,FALSE),"")</f>
        <v>x = 5 oder x = -5</v>
      </c>
      <c r="J56" s="7"/>
      <c r="K56" s="14">
        <f>K55</f>
        <v>2</v>
      </c>
      <c r="M56" s="1" t="str">
        <f ca="1">IF(VLOOKUP(K56,Daten1!$A$2:$P$27,12,FALSE)&lt;&gt;0,VLOOKUP(K56,Daten1!$A$2:$P$27,12,FALSE),"")</f>
        <v>x = 2 ± √(-5)</v>
      </c>
    </row>
    <row r="57" spans="1:21" x14ac:dyDescent="0.25">
      <c r="A57" s="14">
        <f>A56</f>
        <v>1</v>
      </c>
      <c r="C57" s="1" t="str">
        <f ca="1">IF(VLOOKUP(A57,Daten1!$A$2:$P$27,13,FALSE)&lt;&gt;0,VLOOKUP(A57,Daten1!$A$2:$P$27,13,FALSE),"")</f>
        <v/>
      </c>
      <c r="J57" s="7"/>
      <c r="K57" s="14">
        <f>K56</f>
        <v>2</v>
      </c>
      <c r="M57" s="1" t="str">
        <f ca="1">IF(VLOOKUP(K57,Daten1!$A$2:$P$27,13,FALSE)&lt;&gt;0,VLOOKUP(K57,Daten1!$A$2:$P$27,13,FALSE),"")</f>
        <v>Keine Lösung</v>
      </c>
    </row>
    <row r="58" spans="1:21" x14ac:dyDescent="0.25">
      <c r="A58" s="14">
        <f>A57</f>
        <v>1</v>
      </c>
      <c r="C58" s="1" t="str">
        <f ca="1">IF(VLOOKUP(A58,Daten1!$A$2:$P$27,14,FALSE)&lt;&gt;0,VLOOKUP(A58,Daten1!$A$2:$P$27,14,FALSE),"")</f>
        <v/>
      </c>
      <c r="J58" s="7"/>
      <c r="K58" s="14">
        <f>K57</f>
        <v>2</v>
      </c>
      <c r="M58" s="1" t="str">
        <f ca="1">IF(VLOOKUP(K58,Daten1!$A$2:$P$27,14,FALSE)&lt;&gt;0,VLOOKUP(K58,Daten1!$A$2:$P$27,14,FALSE),"")</f>
        <v/>
      </c>
    </row>
    <row r="59" spans="1:21" x14ac:dyDescent="0.25">
      <c r="A59" s="14">
        <f>A58</f>
        <v>1</v>
      </c>
      <c r="C59" s="1" t="str">
        <f ca="1">IF(VLOOKUP(A59,Daten1!$A$2:$P$27,15,FALSE)&lt;&gt;0,VLOOKUP(A59,Daten1!$A$2:$P$27,15,FALSE),"")</f>
        <v/>
      </c>
      <c r="J59" s="7"/>
      <c r="K59" s="14">
        <f>K58</f>
        <v>2</v>
      </c>
      <c r="M59" s="1" t="str">
        <f ca="1">IF(VLOOKUP(K59,Daten1!$A$2:$P$27,15,FALSE)&lt;&gt;0,VLOOKUP(K59,Daten1!$A$2:$P$27,15,FALSE),"")</f>
        <v/>
      </c>
    </row>
    <row r="60" spans="1:21" x14ac:dyDescent="0.25">
      <c r="A60" s="9"/>
      <c r="J60" s="7"/>
      <c r="K60" s="7"/>
    </row>
    <row r="61" spans="1:21" x14ac:dyDescent="0.25">
      <c r="A61" s="14">
        <f>A54+2</f>
        <v>3</v>
      </c>
      <c r="B61" s="12" t="str">
        <f>CHAR(A61+96)&amp;")"</f>
        <v>c)</v>
      </c>
      <c r="C61" s="1" t="str">
        <f ca="1">IF(VLOOKUP(A61,Daten1!$A$2:$P$27,10,FALSE)&lt;&gt;0,VLOOKUP(A61,Daten1!$A$2:$P$27,10,FALSE),"")</f>
        <v>x² - 6x + 14 = 0   | T</v>
      </c>
      <c r="J61" s="7"/>
      <c r="K61" s="14">
        <f>K54+2</f>
        <v>4</v>
      </c>
      <c r="L61" s="12" t="str">
        <f>CHAR(K61+96)&amp;")"</f>
        <v>d)</v>
      </c>
      <c r="M61" s="1" t="str">
        <f ca="1">IF(VLOOKUP(K61,Daten1!$A$2:$P$27,10,FALSE)&lt;&gt;0,VLOOKUP(K61,Daten1!$A$2:$P$27,10,FALSE),"")</f>
        <v>3x² + 18x = 0   | x ausklammern</v>
      </c>
    </row>
    <row r="62" spans="1:21" x14ac:dyDescent="0.25">
      <c r="A62" s="14">
        <f>A61</f>
        <v>3</v>
      </c>
      <c r="C62" s="1" t="str">
        <f ca="1">IF(VLOOKUP(A62,Daten1!$A$2:$P$27,11,FALSE)&lt;&gt;0,VLOOKUP(A62,Daten1!$A$2:$P$27,11,FALSE),"")</f>
        <v>x = 3 ± √(9-14)</v>
      </c>
      <c r="J62" s="7"/>
      <c r="K62" s="14">
        <f>K61</f>
        <v>4</v>
      </c>
      <c r="M62" s="1" t="str">
        <f ca="1">IF(VLOOKUP(K62,Daten1!$A$2:$P$27,11,FALSE)&lt;&gt;0,VLOOKUP(K62,Daten1!$A$2:$P$27,11,FALSE),"")</f>
        <v>x · (3x + 18) = 0</v>
      </c>
    </row>
    <row r="63" spans="1:21" x14ac:dyDescent="0.25">
      <c r="A63" s="14">
        <f>A62</f>
        <v>3</v>
      </c>
      <c r="C63" s="1" t="str">
        <f ca="1">IF(VLOOKUP(A63,Daten1!$A$2:$P$27,12,FALSE)&lt;&gt;0,VLOOKUP(A63,Daten1!$A$2:$P$27,12,FALSE),"")</f>
        <v>x = -3 ± √(-5)</v>
      </c>
      <c r="J63" s="7"/>
      <c r="K63" s="14">
        <f>K62</f>
        <v>4</v>
      </c>
      <c r="M63" s="1" t="str">
        <f ca="1">IF(VLOOKUP(K63,Daten1!$A$2:$P$27,12,FALSE)&lt;&gt;0,VLOOKUP(K63,Daten1!$A$2:$P$27,12,FALSE),"")</f>
        <v>x = 0 oder 3x + 18 = 0   | -18</v>
      </c>
    </row>
    <row r="64" spans="1:21" x14ac:dyDescent="0.25">
      <c r="A64" s="14">
        <f>A63</f>
        <v>3</v>
      </c>
      <c r="C64" s="1" t="str">
        <f ca="1">IF(VLOOKUP(A64,Daten1!$A$2:$P$27,13,FALSE)&lt;&gt;0,VLOOKUP(A64,Daten1!$A$2:$P$27,13,FALSE),"")</f>
        <v>Keine Lösung</v>
      </c>
      <c r="J64" s="7"/>
      <c r="K64" s="14">
        <f>K63</f>
        <v>4</v>
      </c>
      <c r="M64" s="1" t="str">
        <f ca="1">IF(VLOOKUP(K64,Daten1!$A$2:$P$27,13,FALSE)&lt;&gt;0,VLOOKUP(K64,Daten1!$A$2:$P$27,13,FALSE),"")</f>
        <v>x = 0 oder 3x = - 18   | :3</v>
      </c>
    </row>
    <row r="65" spans="1:13" x14ac:dyDescent="0.25">
      <c r="A65" s="14">
        <f>A64</f>
        <v>3</v>
      </c>
      <c r="C65" s="1" t="str">
        <f ca="1">IF(VLOOKUP(A65,Daten1!$A$2:$P$27,14,FALSE)&lt;&gt;0,VLOOKUP(A65,Daten1!$A$2:$P$27,14,FALSE),"")</f>
        <v/>
      </c>
      <c r="J65" s="7"/>
      <c r="K65" s="14">
        <f>K64</f>
        <v>4</v>
      </c>
      <c r="M65" s="1" t="str">
        <f ca="1">IF(VLOOKUP(K65,Daten1!$A$2:$P$27,14,FALSE)&lt;&gt;0,VLOOKUP(K65,Daten1!$A$2:$P$27,14,FALSE),"")</f>
        <v>x = 0 oder x = -6</v>
      </c>
    </row>
    <row r="66" spans="1:13" x14ac:dyDescent="0.25">
      <c r="A66" s="14">
        <f>A65</f>
        <v>3</v>
      </c>
      <c r="C66" s="1" t="str">
        <f ca="1">IF(VLOOKUP(A66,Daten1!$A$2:$P$27,15,FALSE)&lt;&gt;0,VLOOKUP(A66,Daten1!$A$2:$P$27,15,FALSE),"")</f>
        <v/>
      </c>
      <c r="J66" s="7"/>
      <c r="K66" s="14">
        <f>K65</f>
        <v>4</v>
      </c>
      <c r="M66" s="1" t="str">
        <f ca="1">IF(VLOOKUP(K66,Daten1!$A$2:$P$27,15,FALSE)&lt;&gt;0,VLOOKUP(K66,Daten1!$A$2:$P$27,15,FALSE),"")</f>
        <v/>
      </c>
    </row>
    <row r="67" spans="1:13" x14ac:dyDescent="0.25">
      <c r="A67" s="9"/>
      <c r="J67" s="7"/>
      <c r="K67" s="7"/>
    </row>
    <row r="68" spans="1:13" x14ac:dyDescent="0.25">
      <c r="A68" s="14">
        <f>A61+2</f>
        <v>5</v>
      </c>
      <c r="B68" s="12" t="str">
        <f>CHAR(A68+96)&amp;")"</f>
        <v>e)</v>
      </c>
      <c r="C68" s="1" t="str">
        <f ca="1">IF(VLOOKUP(A68,Daten1!$A$2:$P$27,10,FALSE)&lt;&gt;0,VLOOKUP(A68,Daten1!$A$2:$P$27,10,FALSE),"")</f>
        <v>5x² + 15 = 0   | -15</v>
      </c>
      <c r="J68" s="7"/>
      <c r="K68" s="14">
        <f>K61+2</f>
        <v>6</v>
      </c>
      <c r="L68" s="12" t="str">
        <f>CHAR(K68+96)&amp;")"</f>
        <v>f)</v>
      </c>
      <c r="M68" s="1" t="str">
        <f ca="1">IF(VLOOKUP(K68,Daten1!$A$2:$P$27,10,FALSE)&lt;&gt;0,VLOOKUP(K68,Daten1!$A$2:$P$27,10,FALSE),"")</f>
        <v>-4x² + 20x = 0   | ·(-1)</v>
      </c>
    </row>
    <row r="69" spans="1:13" x14ac:dyDescent="0.25">
      <c r="A69" s="14">
        <f>A68</f>
        <v>5</v>
      </c>
      <c r="C69" s="1" t="str">
        <f ca="1">IF(VLOOKUP(A69,Daten1!$A$2:$P$27,11,FALSE)&lt;&gt;0,VLOOKUP(A69,Daten1!$A$2:$P$27,11,FALSE),"")</f>
        <v>5x² = -15  |:5</v>
      </c>
      <c r="J69" s="7"/>
      <c r="K69" s="14">
        <f>K68</f>
        <v>6</v>
      </c>
      <c r="M69" s="1" t="str">
        <f ca="1">IF(VLOOKUP(K69,Daten1!$A$2:$P$27,11,FALSE)&lt;&gt;0,VLOOKUP(K69,Daten1!$A$2:$P$27,11,FALSE),"")</f>
        <v>4x² - 20x = 0   | x ausklammern</v>
      </c>
    </row>
    <row r="70" spans="1:13" x14ac:dyDescent="0.25">
      <c r="A70" s="14">
        <f>A69</f>
        <v>5</v>
      </c>
      <c r="C70" s="1" t="str">
        <f ca="1">IF(VLOOKUP(A70,Daten1!$A$2:$P$27,12,FALSE)&lt;&gt;0,VLOOKUP(A70,Daten1!$A$2:$P$27,12,FALSE),"")</f>
        <v>x² = -3  | √</v>
      </c>
      <c r="J70" s="7"/>
      <c r="K70" s="14">
        <f>K69</f>
        <v>6</v>
      </c>
      <c r="M70" s="1" t="str">
        <f ca="1">IF(VLOOKUP(K70,Daten1!$A$2:$P$27,12,FALSE)&lt;&gt;0,VLOOKUP(K70,Daten1!$A$2:$P$27,12,FALSE),"")</f>
        <v>x · (4x - 20) = 0</v>
      </c>
    </row>
    <row r="71" spans="1:13" x14ac:dyDescent="0.25">
      <c r="A71" s="14">
        <f>A70</f>
        <v>5</v>
      </c>
      <c r="C71" s="1" t="str">
        <f ca="1">IF(VLOOKUP(A71,Daten1!$A$2:$P$27,13,FALSE)&lt;&gt;0,VLOOKUP(A71,Daten1!$A$2:$P$27,13,FALSE),"")</f>
        <v>Keine Lösung</v>
      </c>
      <c r="J71" s="7"/>
      <c r="K71" s="14">
        <f>K70</f>
        <v>6</v>
      </c>
      <c r="M71" s="1" t="str">
        <f ca="1">IF(VLOOKUP(K71,Daten1!$A$2:$P$27,13,FALSE)&lt;&gt;0,VLOOKUP(K71,Daten1!$A$2:$P$27,13,FALSE),"")</f>
        <v>x = 0 oder 4x - 20 = 0   | +20</v>
      </c>
    </row>
    <row r="72" spans="1:13" x14ac:dyDescent="0.25">
      <c r="A72" s="14">
        <f>A71</f>
        <v>5</v>
      </c>
      <c r="C72" s="1" t="str">
        <f ca="1">IF(VLOOKUP(A72,Daten1!$A$2:$P$27,14,FALSE)&lt;&gt;0,VLOOKUP(A72,Daten1!$A$2:$P$27,14,FALSE),"")</f>
        <v/>
      </c>
      <c r="J72" s="7"/>
      <c r="K72" s="14">
        <f>K71</f>
        <v>6</v>
      </c>
      <c r="M72" s="1" t="str">
        <f ca="1">IF(VLOOKUP(K72,Daten1!$A$2:$P$27,14,FALSE)&lt;&gt;0,VLOOKUP(K72,Daten1!$A$2:$P$27,14,FALSE),"")</f>
        <v>x = 0 oder 4x = 20   | :4</v>
      </c>
    </row>
    <row r="73" spans="1:13" x14ac:dyDescent="0.25">
      <c r="A73" s="14">
        <f>A72</f>
        <v>5</v>
      </c>
      <c r="C73" s="1" t="str">
        <f ca="1">IF(VLOOKUP(A73,Daten1!$A$2:$P$27,15,FALSE)&lt;&gt;0,VLOOKUP(A73,Daten1!$A$2:$P$27,15,FALSE),"")</f>
        <v/>
      </c>
      <c r="J73" s="7"/>
      <c r="K73" s="14">
        <f>K72</f>
        <v>6</v>
      </c>
      <c r="M73" s="1" t="str">
        <f ca="1">IF(VLOOKUP(K73,Daten1!$A$2:$P$27,15,FALSE)&lt;&gt;0,VLOOKUP(K73,Daten1!$A$2:$P$27,15,FALSE),"")</f>
        <v>x = 0 oder x = 5</v>
      </c>
    </row>
    <row r="74" spans="1:13" x14ac:dyDescent="0.25">
      <c r="A74" s="9"/>
      <c r="J74" s="7"/>
      <c r="K74" s="7"/>
    </row>
    <row r="75" spans="1:13" x14ac:dyDescent="0.25">
      <c r="A75" s="14">
        <f>A68+2</f>
        <v>7</v>
      </c>
      <c r="B75" s="12" t="str">
        <f>CHAR(A75+96)&amp;")"</f>
        <v>g)</v>
      </c>
      <c r="C75" s="1" t="str">
        <f ca="1">IF(VLOOKUP(A75,Daten1!$A$2:$P$27,10,FALSE)&lt;&gt;0,VLOOKUP(A75,Daten1!$A$2:$P$27,10,FALSE),"")</f>
        <v>x² + 8x + 16 = 0   | T</v>
      </c>
      <c r="J75" s="7"/>
      <c r="K75" s="14">
        <f>K68+2</f>
        <v>8</v>
      </c>
      <c r="L75" s="12" t="str">
        <f>CHAR(K75+96)&amp;")"</f>
        <v>h)</v>
      </c>
      <c r="M75" s="1" t="str">
        <f ca="1">IF(VLOOKUP(K75,Daten1!$A$2:$P$27,10,FALSE)&lt;&gt;0,VLOOKUP(K75,Daten1!$A$2:$P$27,10,FALSE),"")</f>
        <v>2x² - 10 = 0   | +10</v>
      </c>
    </row>
    <row r="76" spans="1:13" x14ac:dyDescent="0.25">
      <c r="A76" s="14">
        <f>A75</f>
        <v>7</v>
      </c>
      <c r="C76" s="1" t="str">
        <f ca="1">IF(VLOOKUP(A76,Daten1!$A$2:$P$27,11,FALSE)&lt;&gt;0,VLOOKUP(A76,Daten1!$A$2:$P$27,11,FALSE),"")</f>
        <v>(x + 4)²  = 0   | √</v>
      </c>
      <c r="J76" s="7"/>
      <c r="K76" s="14">
        <f>K75</f>
        <v>8</v>
      </c>
      <c r="M76" s="1" t="str">
        <f ca="1">IF(VLOOKUP(K76,Daten1!$A$2:$P$27,11,FALSE)&lt;&gt;0,VLOOKUP(K76,Daten1!$A$2:$P$27,11,FALSE),"")</f>
        <v>2x² = 10  |:2</v>
      </c>
    </row>
    <row r="77" spans="1:13" x14ac:dyDescent="0.25">
      <c r="A77" s="14">
        <f>A76</f>
        <v>7</v>
      </c>
      <c r="C77" s="1" t="str">
        <f ca="1">IF(VLOOKUP(A77,Daten1!$A$2:$P$27,12,FALSE)&lt;&gt;0,VLOOKUP(A77,Daten1!$A$2:$P$27,12,FALSE),"")</f>
        <v>x + 4  = 0   | -4</v>
      </c>
      <c r="J77" s="7"/>
      <c r="K77" s="14">
        <f>K76</f>
        <v>8</v>
      </c>
      <c r="M77" s="1" t="str">
        <f ca="1">IF(VLOOKUP(K77,Daten1!$A$2:$P$27,12,FALSE)&lt;&gt;0,VLOOKUP(K77,Daten1!$A$2:$P$27,12,FALSE),"")</f>
        <v>x² = 5  | √</v>
      </c>
    </row>
    <row r="78" spans="1:13" x14ac:dyDescent="0.25">
      <c r="A78" s="14">
        <f>A77</f>
        <v>7</v>
      </c>
      <c r="C78" s="1" t="str">
        <f ca="1">IF(VLOOKUP(A78,Daten1!$A$2:$P$27,13,FALSE)&lt;&gt;0,VLOOKUP(A78,Daten1!$A$2:$P$27,13,FALSE),"")</f>
        <v>x = -4</v>
      </c>
      <c r="J78" s="7"/>
      <c r="K78" s="14">
        <f>K77</f>
        <v>8</v>
      </c>
      <c r="M78" s="1" t="str">
        <f ca="1">IF(VLOOKUP(K78,Daten1!$A$2:$P$27,13,FALSE)&lt;&gt;0,VLOOKUP(K78,Daten1!$A$2:$P$27,13,FALSE),"")</f>
        <v>x = √5 oder x = -√5</v>
      </c>
    </row>
    <row r="79" spans="1:13" x14ac:dyDescent="0.25">
      <c r="A79" s="14">
        <f>A78</f>
        <v>7</v>
      </c>
      <c r="C79" s="1" t="str">
        <f ca="1">IF(VLOOKUP(A79,Daten1!$A$2:$P$27,14,FALSE)&lt;&gt;0,VLOOKUP(A79,Daten1!$A$2:$P$27,14,FALSE),"")</f>
        <v/>
      </c>
      <c r="J79" s="7"/>
      <c r="K79" s="14">
        <f>K78</f>
        <v>8</v>
      </c>
      <c r="M79" s="1" t="str">
        <f ca="1">IF(VLOOKUP(K79,Daten1!$A$2:$P$27,14,FALSE)&lt;&gt;0,VLOOKUP(K79,Daten1!$A$2:$P$27,14,FALSE),"")</f>
        <v/>
      </c>
    </row>
    <row r="80" spans="1:13" x14ac:dyDescent="0.25">
      <c r="A80" s="14">
        <f>A79</f>
        <v>7</v>
      </c>
      <c r="C80" s="1" t="str">
        <f ca="1">IF(VLOOKUP(A80,Daten1!$A$2:$P$27,15,FALSE)&lt;&gt;0,VLOOKUP(A80,Daten1!$A$2:$P$27,15,FALSE),"")</f>
        <v/>
      </c>
      <c r="J80" s="7"/>
      <c r="K80" s="14">
        <f>K79</f>
        <v>8</v>
      </c>
      <c r="M80" s="1" t="str">
        <f ca="1">IF(VLOOKUP(K80,Daten1!$A$2:$P$27,15,FALSE)&lt;&gt;0,VLOOKUP(K80,Daten1!$A$2:$P$27,15,FALSE),"")</f>
        <v/>
      </c>
    </row>
    <row r="81" spans="1:13" x14ac:dyDescent="0.25">
      <c r="A81" s="9"/>
      <c r="J81" s="7"/>
      <c r="K81" s="7"/>
    </row>
    <row r="82" spans="1:13" x14ac:dyDescent="0.25">
      <c r="A82" s="14">
        <f>A75+2</f>
        <v>9</v>
      </c>
      <c r="B82" s="12" t="str">
        <f>CHAR(A82+96)&amp;")"</f>
        <v>i)</v>
      </c>
      <c r="C82" s="1" t="str">
        <f ca="1">IF(VLOOKUP(A82,Daten1!$A$2:$P$27,10,FALSE)&lt;&gt;0,VLOOKUP(A82,Daten1!$A$2:$P$27,10,FALSE),"")</f>
        <v>4x² + 28x = 0   | x ausklammern</v>
      </c>
      <c r="J82" s="7"/>
      <c r="K82" s="14">
        <f>K75+2</f>
        <v>10</v>
      </c>
      <c r="L82" s="12" t="str">
        <f>CHAR(K82+96)&amp;")"</f>
        <v>j)</v>
      </c>
      <c r="M82" s="1" t="str">
        <f ca="1">IF(VLOOKUP(K82,Daten1!$A$2:$P$27,10,FALSE)&lt;&gt;0,VLOOKUP(K82,Daten1!$A$2:$P$27,10,FALSE),"")</f>
        <v>x² - 14x + 49 = 0   | T</v>
      </c>
    </row>
    <row r="83" spans="1:13" x14ac:dyDescent="0.25">
      <c r="A83" s="14">
        <f>A82</f>
        <v>9</v>
      </c>
      <c r="C83" s="1" t="str">
        <f ca="1">IF(VLOOKUP(A83,Daten1!$A$2:$P$27,11,FALSE)&lt;&gt;0,VLOOKUP(A83,Daten1!$A$2:$P$27,11,FALSE),"")</f>
        <v>x · (4x + 28) = 0</v>
      </c>
      <c r="J83" s="7"/>
      <c r="K83" s="14">
        <f>K82</f>
        <v>10</v>
      </c>
      <c r="M83" s="1" t="str">
        <f ca="1">IF(VLOOKUP(K83,Daten1!$A$2:$P$27,11,FALSE)&lt;&gt;0,VLOOKUP(K83,Daten1!$A$2:$P$27,11,FALSE),"")</f>
        <v>(x - 7)²  = 0   | √</v>
      </c>
    </row>
    <row r="84" spans="1:13" x14ac:dyDescent="0.25">
      <c r="A84" s="14">
        <f>A83</f>
        <v>9</v>
      </c>
      <c r="C84" s="1" t="str">
        <f ca="1">IF(VLOOKUP(A84,Daten1!$A$2:$P$27,12,FALSE)&lt;&gt;0,VLOOKUP(A84,Daten1!$A$2:$P$27,12,FALSE),"")</f>
        <v>x = 0 oder 4x + 28 = 0   | -28</v>
      </c>
      <c r="J84" s="7"/>
      <c r="K84" s="14">
        <f>K83</f>
        <v>10</v>
      </c>
      <c r="M84" s="1" t="str">
        <f ca="1">IF(VLOOKUP(K84,Daten1!$A$2:$P$27,12,FALSE)&lt;&gt;0,VLOOKUP(K84,Daten1!$A$2:$P$27,12,FALSE),"")</f>
        <v>x - 7  = 0   | +7</v>
      </c>
    </row>
    <row r="85" spans="1:13" x14ac:dyDescent="0.25">
      <c r="A85" s="14">
        <f>A84</f>
        <v>9</v>
      </c>
      <c r="C85" s="1" t="str">
        <f ca="1">IF(VLOOKUP(A85,Daten1!$A$2:$P$27,13,FALSE)&lt;&gt;0,VLOOKUP(A85,Daten1!$A$2:$P$27,13,FALSE),"")</f>
        <v>x = 0 oder 4x = - 28   | :4</v>
      </c>
      <c r="J85" s="7"/>
      <c r="K85" s="14">
        <f>K84</f>
        <v>10</v>
      </c>
      <c r="M85" s="1" t="str">
        <f ca="1">IF(VLOOKUP(K85,Daten1!$A$2:$P$27,13,FALSE)&lt;&gt;0,VLOOKUP(K85,Daten1!$A$2:$P$27,13,FALSE),"")</f>
        <v>x = 7</v>
      </c>
    </row>
    <row r="86" spans="1:13" x14ac:dyDescent="0.25">
      <c r="A86" s="14">
        <f>A85</f>
        <v>9</v>
      </c>
      <c r="C86" s="1" t="str">
        <f ca="1">IF(VLOOKUP(A86,Daten1!$A$2:$P$27,14,FALSE)&lt;&gt;0,VLOOKUP(A86,Daten1!$A$2:$P$27,14,FALSE),"")</f>
        <v>x = 0 oder x = -7</v>
      </c>
      <c r="J86" s="7"/>
      <c r="K86" s="14">
        <f>K85</f>
        <v>10</v>
      </c>
      <c r="M86" s="1" t="str">
        <f ca="1">IF(VLOOKUP(K86,Daten1!$A$2:$P$27,14,FALSE)&lt;&gt;0,VLOOKUP(K86,Daten1!$A$2:$P$27,14,FALSE),"")</f>
        <v/>
      </c>
    </row>
    <row r="87" spans="1:13" x14ac:dyDescent="0.25">
      <c r="A87" s="14">
        <f>A86</f>
        <v>9</v>
      </c>
      <c r="C87" s="1" t="str">
        <f ca="1">IF(VLOOKUP(A87,Daten1!$A$2:$P$27,15,FALSE)&lt;&gt;0,VLOOKUP(A87,Daten1!$A$2:$P$27,15,FALSE),"")</f>
        <v/>
      </c>
      <c r="J87" s="7"/>
      <c r="K87" s="14">
        <f>K86</f>
        <v>10</v>
      </c>
      <c r="M87" s="1" t="str">
        <f ca="1">IF(VLOOKUP(K87,Daten1!$A$2:$P$27,15,FALSE)&lt;&gt;0,VLOOKUP(K87,Daten1!$A$2:$P$27,15,FALSE),"")</f>
        <v/>
      </c>
    </row>
    <row r="88" spans="1:13" x14ac:dyDescent="0.25">
      <c r="A88" s="9"/>
      <c r="J88" s="7"/>
      <c r="K88" s="7"/>
    </row>
    <row r="89" spans="1:13" x14ac:dyDescent="0.25">
      <c r="A89" s="14">
        <f>A82+2</f>
        <v>11</v>
      </c>
      <c r="B89" s="12" t="str">
        <f>CHAR(A89+96)&amp;")"</f>
        <v>k)</v>
      </c>
      <c r="C89" s="1" t="str">
        <f ca="1">IF(VLOOKUP(A89,Daten1!$A$2:$P$27,10,FALSE)&lt;&gt;0,VLOOKUP(A89,Daten1!$A$2:$P$27,10,FALSE),"")</f>
        <v>x² - 9x + 20 = 0   | T</v>
      </c>
      <c r="J89" s="7"/>
      <c r="K89" s="14">
        <f>K82+2</f>
        <v>12</v>
      </c>
      <c r="L89" s="12" t="str">
        <f>CHAR(K89+96)&amp;")"</f>
        <v>l)</v>
      </c>
      <c r="M89" s="1" t="str">
        <f ca="1">IF(VLOOKUP(K89,Daten1!$A$2:$P$27,10,FALSE)&lt;&gt;0,VLOOKUP(K89,Daten1!$A$2:$P$27,10,FALSE),"")</f>
        <v>5x² + 30 = 0   | -30</v>
      </c>
    </row>
    <row r="90" spans="1:13" x14ac:dyDescent="0.25">
      <c r="A90" s="14">
        <f>A89</f>
        <v>11</v>
      </c>
      <c r="C90" s="1" t="str">
        <f ca="1">IF(VLOOKUP(A90,Daten1!$A$2:$P$27,11,FALSE)&lt;&gt;0,VLOOKUP(A90,Daten1!$A$2:$P$27,11,FALSE),"")</f>
        <v>x = 4,5 ± √(20,25-20)</v>
      </c>
      <c r="J90" s="7"/>
      <c r="K90" s="14">
        <f>K89</f>
        <v>12</v>
      </c>
      <c r="M90" s="1" t="str">
        <f ca="1">IF(VLOOKUP(K90,Daten1!$A$2:$P$27,11,FALSE)&lt;&gt;0,VLOOKUP(K90,Daten1!$A$2:$P$27,11,FALSE),"")</f>
        <v>5x² = -30  |:5</v>
      </c>
    </row>
    <row r="91" spans="1:13" x14ac:dyDescent="0.25">
      <c r="A91" s="14">
        <f>A90</f>
        <v>11</v>
      </c>
      <c r="C91" s="1" t="str">
        <f ca="1">IF(VLOOKUP(A91,Daten1!$A$2:$P$27,12,FALSE)&lt;&gt;0,VLOOKUP(A91,Daten1!$A$2:$P$27,12,FALSE),"")</f>
        <v>x = 4,5 ± √(0,25)</v>
      </c>
      <c r="J91" s="7"/>
      <c r="K91" s="14">
        <f>K90</f>
        <v>12</v>
      </c>
      <c r="M91" s="1" t="str">
        <f ca="1">IF(VLOOKUP(K91,Daten1!$A$2:$P$27,12,FALSE)&lt;&gt;0,VLOOKUP(K91,Daten1!$A$2:$P$27,12,FALSE),"")</f>
        <v>x² = -6  | √</v>
      </c>
    </row>
    <row r="92" spans="1:13" x14ac:dyDescent="0.25">
      <c r="A92" s="14">
        <f>A91</f>
        <v>11</v>
      </c>
      <c r="C92" s="1" t="str">
        <f ca="1">IF(VLOOKUP(A92,Daten1!$A$2:$P$27,13,FALSE)&lt;&gt;0,VLOOKUP(A92,Daten1!$A$2:$P$27,13,FALSE),"")</f>
        <v>x = 4,5 ± 0,5</v>
      </c>
      <c r="J92" s="7"/>
      <c r="K92" s="14">
        <f>K91</f>
        <v>12</v>
      </c>
      <c r="M92" s="1" t="str">
        <f ca="1">IF(VLOOKUP(K92,Daten1!$A$2:$P$27,13,FALSE)&lt;&gt;0,VLOOKUP(K92,Daten1!$A$2:$P$27,13,FALSE),"")</f>
        <v>Keine Lösung</v>
      </c>
    </row>
    <row r="93" spans="1:13" x14ac:dyDescent="0.25">
      <c r="A93" s="14">
        <f>A92</f>
        <v>11</v>
      </c>
      <c r="C93" s="1" t="str">
        <f ca="1">IF(VLOOKUP(A93,Daten1!$A$2:$P$27,14,FALSE)&lt;&gt;0,VLOOKUP(A93,Daten1!$A$2:$P$27,14,FALSE),"")</f>
        <v>x = -4 oder x = -5</v>
      </c>
      <c r="J93" s="7"/>
      <c r="K93" s="14">
        <f>K92</f>
        <v>12</v>
      </c>
      <c r="M93" s="1" t="str">
        <f ca="1">IF(VLOOKUP(K93,Daten1!$A$2:$P$27,14,FALSE)&lt;&gt;0,VLOOKUP(K93,Daten1!$A$2:$P$27,14,FALSE),"")</f>
        <v/>
      </c>
    </row>
    <row r="94" spans="1:13" x14ac:dyDescent="0.25">
      <c r="A94" s="14">
        <f>A93</f>
        <v>11</v>
      </c>
      <c r="C94" s="1" t="str">
        <f ca="1">IF(VLOOKUP(A94,Daten1!$A$2:$P$27,15,FALSE)&lt;&gt;0,VLOOKUP(A94,Daten1!$A$2:$P$27,15,FALSE),"")</f>
        <v/>
      </c>
      <c r="J94" s="7"/>
      <c r="K94" s="14">
        <f>K93</f>
        <v>12</v>
      </c>
      <c r="M94" s="1" t="str">
        <f ca="1">IF(VLOOKUP(K94,Daten1!$A$2:$P$27,15,FALSE)&lt;&gt;0,VLOOKUP(K94,Daten1!$A$2:$P$27,15,FALSE),"")</f>
        <v/>
      </c>
    </row>
    <row r="95" spans="1:13" x14ac:dyDescent="0.25">
      <c r="A95" s="9"/>
      <c r="J95" s="7"/>
      <c r="K95" s="7"/>
    </row>
    <row r="96" spans="1:13" x14ac:dyDescent="0.25">
      <c r="A96" s="14">
        <f>A89+2</f>
        <v>13</v>
      </c>
      <c r="B96" s="12" t="str">
        <f>CHAR(A96+96)&amp;")"</f>
        <v>m)</v>
      </c>
      <c r="C96" s="1" t="str">
        <f ca="1">IF(VLOOKUP(A96,Daten1!$A$2:$P$27,10,FALSE)&lt;&gt;0,VLOOKUP(A96,Daten1!$A$2:$P$27,10,FALSE),"")</f>
        <v>x² + 14x + 49 = 0   | T</v>
      </c>
      <c r="J96" s="7"/>
      <c r="K96" s="14">
        <f>K89+2</f>
        <v>14</v>
      </c>
      <c r="L96" s="12" t="str">
        <f>CHAR(K96+96)&amp;")"</f>
        <v>n)</v>
      </c>
      <c r="M96" s="1" t="str">
        <f ca="1">IF(VLOOKUP(K96,Daten1!$A$2:$P$27,10,FALSE)&lt;&gt;0,VLOOKUP(K96,Daten1!$A$2:$P$27,10,FALSE),"")</f>
        <v>4x² - 20 = 0   | +20</v>
      </c>
    </row>
    <row r="97" spans="1:19" x14ac:dyDescent="0.25">
      <c r="A97" s="14">
        <f>A96</f>
        <v>13</v>
      </c>
      <c r="C97" s="1" t="str">
        <f ca="1">IF(VLOOKUP(A97,Daten1!$A$2:$P$27,11,FALSE)&lt;&gt;0,VLOOKUP(A97,Daten1!$A$2:$P$27,11,FALSE),"")</f>
        <v>(x + 7)²  = 0   | √</v>
      </c>
      <c r="J97" s="7"/>
      <c r="K97" s="14">
        <f>K96</f>
        <v>14</v>
      </c>
      <c r="M97" s="1" t="str">
        <f ca="1">IF(VLOOKUP(K97,Daten1!$A$2:$P$27,11,FALSE)&lt;&gt;0,VLOOKUP(K97,Daten1!$A$2:$P$27,11,FALSE),"")</f>
        <v>4x² = 20  |:4</v>
      </c>
    </row>
    <row r="98" spans="1:19" x14ac:dyDescent="0.25">
      <c r="A98" s="14">
        <f>A97</f>
        <v>13</v>
      </c>
      <c r="C98" s="1" t="str">
        <f ca="1">IF(VLOOKUP(A98,Daten1!$A$2:$P$27,12,FALSE)&lt;&gt;0,VLOOKUP(A98,Daten1!$A$2:$P$27,12,FALSE),"")</f>
        <v>x + 7  = 0   | -7</v>
      </c>
      <c r="J98" s="7"/>
      <c r="K98" s="14">
        <f>K97</f>
        <v>14</v>
      </c>
      <c r="M98" s="1" t="str">
        <f ca="1">IF(VLOOKUP(K98,Daten1!$A$2:$P$27,12,FALSE)&lt;&gt;0,VLOOKUP(K98,Daten1!$A$2:$P$27,12,FALSE),"")</f>
        <v>x² = 5  | √</v>
      </c>
    </row>
    <row r="99" spans="1:19" x14ac:dyDescent="0.25">
      <c r="A99" s="14">
        <f>A98</f>
        <v>13</v>
      </c>
      <c r="C99" s="1" t="str">
        <f ca="1">IF(VLOOKUP(A99,Daten1!$A$2:$P$27,13,FALSE)&lt;&gt;0,VLOOKUP(A99,Daten1!$A$2:$P$27,13,FALSE),"")</f>
        <v>x = -7</v>
      </c>
      <c r="J99" s="7"/>
      <c r="K99" s="14">
        <f>K98</f>
        <v>14</v>
      </c>
      <c r="M99" s="1" t="str">
        <f ca="1">IF(VLOOKUP(K99,Daten1!$A$2:$P$27,13,FALSE)&lt;&gt;0,VLOOKUP(K99,Daten1!$A$2:$P$27,13,FALSE),"")</f>
        <v>x = √5 oder x = -√5</v>
      </c>
    </row>
    <row r="100" spans="1:19" x14ac:dyDescent="0.25">
      <c r="A100" s="14">
        <f>A99</f>
        <v>13</v>
      </c>
      <c r="C100" s="1" t="str">
        <f ca="1">IF(VLOOKUP(A100,Daten1!$A$2:$P$27,14,FALSE)&lt;&gt;0,VLOOKUP(A100,Daten1!$A$2:$P$27,14,FALSE),"")</f>
        <v/>
      </c>
      <c r="J100" s="7"/>
      <c r="K100" s="14">
        <f>K99</f>
        <v>14</v>
      </c>
      <c r="M100" s="1" t="str">
        <f ca="1">IF(VLOOKUP(K100,Daten1!$A$2:$P$27,14,FALSE)&lt;&gt;0,VLOOKUP(K100,Daten1!$A$2:$P$27,14,FALSE),"")</f>
        <v/>
      </c>
    </row>
    <row r="101" spans="1:19" x14ac:dyDescent="0.25">
      <c r="A101" s="14">
        <f>A100</f>
        <v>13</v>
      </c>
      <c r="C101" s="1" t="str">
        <f ca="1">IF(VLOOKUP(A101,Daten1!$A$2:$P$27,15,FALSE)&lt;&gt;0,VLOOKUP(A101,Daten1!$A$2:$P$27,15,FALSE),"")</f>
        <v/>
      </c>
      <c r="J101" s="7"/>
      <c r="K101" s="14">
        <f>K100</f>
        <v>14</v>
      </c>
      <c r="M101" s="1" t="str">
        <f ca="1">IF(VLOOKUP(K101,Daten1!$A$2:$P$27,15,FALSE)&lt;&gt;0,VLOOKUP(K101,Daten1!$A$2:$P$27,15,FALSE),"")</f>
        <v/>
      </c>
    </row>
    <row r="102" spans="1:19" x14ac:dyDescent="0.25">
      <c r="A102" s="9"/>
      <c r="J102" s="7"/>
      <c r="K102" s="7"/>
    </row>
    <row r="103" spans="1:19" x14ac:dyDescent="0.25">
      <c r="A103" s="9"/>
      <c r="J103" s="7"/>
      <c r="K103" s="7"/>
    </row>
    <row r="104" spans="1:19" x14ac:dyDescent="0.25">
      <c r="A104" s="9"/>
      <c r="J104" s="7"/>
      <c r="K104" s="7"/>
    </row>
    <row r="105" spans="1:19" x14ac:dyDescent="0.25">
      <c r="A105" s="9"/>
      <c r="J105" s="7"/>
      <c r="K105" s="7"/>
    </row>
    <row r="106" spans="1:19" x14ac:dyDescent="0.25">
      <c r="A106" s="9"/>
      <c r="J106" s="7"/>
      <c r="K106" s="7"/>
    </row>
    <row r="107" spans="1:19" x14ac:dyDescent="0.25">
      <c r="J107" s="7"/>
      <c r="K107" s="7"/>
    </row>
    <row r="108" spans="1:19" x14ac:dyDescent="0.25">
      <c r="A108" s="9"/>
      <c r="J108" s="7"/>
      <c r="K108" s="7"/>
      <c r="N108" s="10"/>
      <c r="O108" s="11"/>
      <c r="P108" s="10"/>
      <c r="Q108" s="10"/>
      <c r="R108" s="10"/>
      <c r="S108" s="10"/>
    </row>
    <row r="109" spans="1:19" x14ac:dyDescent="0.25">
      <c r="A109" s="9"/>
      <c r="J109" s="7"/>
      <c r="K109" s="7"/>
    </row>
    <row r="110" spans="1:19" x14ac:dyDescent="0.25">
      <c r="A110" s="9"/>
      <c r="J110" s="7"/>
      <c r="K110" s="7"/>
    </row>
    <row r="111" spans="1:19" x14ac:dyDescent="0.25">
      <c r="A111" s="9"/>
      <c r="J111" s="7"/>
      <c r="K111" s="7"/>
    </row>
    <row r="112" spans="1:19" x14ac:dyDescent="0.25">
      <c r="A112" s="9"/>
      <c r="J112" s="7"/>
      <c r="K112" s="7"/>
    </row>
    <row r="113" spans="1:11" x14ac:dyDescent="0.25">
      <c r="A113" s="9"/>
      <c r="J113" s="7"/>
      <c r="K113" s="7"/>
    </row>
    <row r="114" spans="1:11" x14ac:dyDescent="0.25">
      <c r="J114" s="7"/>
      <c r="K114" s="7"/>
    </row>
    <row r="115" spans="1:11" x14ac:dyDescent="0.25">
      <c r="A115" s="9"/>
      <c r="J115" s="7"/>
      <c r="K115" s="7"/>
    </row>
    <row r="116" spans="1:11" x14ac:dyDescent="0.25">
      <c r="A116" s="9"/>
      <c r="J116" s="7"/>
      <c r="K116" s="7"/>
    </row>
    <row r="117" spans="1:11" x14ac:dyDescent="0.25">
      <c r="J117" s="7"/>
      <c r="K117" s="7"/>
    </row>
    <row r="118" spans="1:11" x14ac:dyDescent="0.25">
      <c r="J118" s="7"/>
      <c r="K118" s="7"/>
    </row>
    <row r="119" spans="1:11" x14ac:dyDescent="0.25">
      <c r="J119" s="7"/>
      <c r="K119" s="7"/>
    </row>
    <row r="120" spans="1:11" x14ac:dyDescent="0.25">
      <c r="J120" s="7"/>
      <c r="K120" s="7"/>
    </row>
    <row r="121" spans="1:11" x14ac:dyDescent="0.25">
      <c r="J121" s="7"/>
      <c r="K121" s="7"/>
    </row>
    <row r="122" spans="1:11" x14ac:dyDescent="0.25">
      <c r="J122" s="7"/>
      <c r="K122" s="7"/>
    </row>
    <row r="123" spans="1:11" x14ac:dyDescent="0.25">
      <c r="J123" s="7"/>
      <c r="K123" s="7"/>
    </row>
    <row r="124" spans="1:11" x14ac:dyDescent="0.25">
      <c r="J124" s="7"/>
      <c r="K124" s="7"/>
    </row>
    <row r="125" spans="1:11" x14ac:dyDescent="0.25">
      <c r="J125" s="7"/>
      <c r="K125" s="7"/>
    </row>
    <row r="126" spans="1:11" x14ac:dyDescent="0.25">
      <c r="J126" s="7"/>
      <c r="K126" s="7"/>
    </row>
    <row r="127" spans="1:11" x14ac:dyDescent="0.25">
      <c r="J127" s="7"/>
      <c r="K127" s="7"/>
    </row>
    <row r="128" spans="1:11" x14ac:dyDescent="0.25">
      <c r="J128" s="7"/>
      <c r="K128" s="7"/>
    </row>
    <row r="129" spans="10:11" x14ac:dyDescent="0.25">
      <c r="J129" s="7"/>
      <c r="K129" s="7"/>
    </row>
    <row r="130" spans="10:11" x14ac:dyDescent="0.25">
      <c r="J130" s="7"/>
      <c r="K130" s="7"/>
    </row>
    <row r="131" spans="10:11" x14ac:dyDescent="0.25">
      <c r="J131" s="7"/>
      <c r="K131" s="7"/>
    </row>
  </sheetData>
  <mergeCells count="4">
    <mergeCell ref="A50:T50"/>
    <mergeCell ref="V7:W7"/>
    <mergeCell ref="V8:W8"/>
    <mergeCell ref="A1:T1"/>
  </mergeCells>
  <phoneticPr fontId="0" type="noConversion"/>
  <pageMargins left="0.7" right="0.7" top="0.75" bottom="0.75" header="0.3" footer="0.3"/>
  <pageSetup paperSize="9" orientation="portrait" r:id="rId1"/>
  <headerFooter alignWithMargins="0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topLeftCell="A5" workbookViewId="0">
      <selection activeCell="A30" sqref="A30"/>
    </sheetView>
  </sheetViews>
  <sheetFormatPr baseColWidth="10" defaultRowHeight="13.2" x14ac:dyDescent="0.25"/>
  <cols>
    <col min="3" max="3" width="35" customWidth="1"/>
    <col min="4" max="4" width="17.109375" customWidth="1"/>
    <col min="8" max="9" width="18" customWidth="1"/>
    <col min="10" max="10" width="16.6640625" customWidth="1"/>
    <col min="11" max="11" width="37" customWidth="1"/>
    <col min="12" max="12" width="29.6640625" bestFit="1" customWidth="1"/>
    <col min="13" max="13" width="25.33203125" customWidth="1"/>
    <col min="14" max="14" width="33" bestFit="1" customWidth="1"/>
    <col min="15" max="15" width="15.44140625" bestFit="1" customWidth="1"/>
  </cols>
  <sheetData>
    <row r="1" spans="1:18" x14ac:dyDescent="0.25">
      <c r="C1">
        <f ca="1">ROUND(RAND()*($B$1-1)+0.5,0)</f>
        <v>0</v>
      </c>
      <c r="J1" t="s">
        <v>0</v>
      </c>
      <c r="K1" t="s">
        <v>4</v>
      </c>
      <c r="L1" t="s">
        <v>5</v>
      </c>
      <c r="M1" t="s">
        <v>7</v>
      </c>
      <c r="N1" t="s">
        <v>8</v>
      </c>
      <c r="O1" t="s">
        <v>10</v>
      </c>
    </row>
    <row r="2" spans="1:18" ht="15" x14ac:dyDescent="0.25">
      <c r="A2">
        <f ca="1">_xlfn.RANK.EQ(B2,$B$2:$B$27)</f>
        <v>12</v>
      </c>
      <c r="B2">
        <f ca="1">RAND()</f>
        <v>0.52771314389098523</v>
      </c>
      <c r="C2" t="str">
        <f ca="1">D2&amp;"x² + "&amp;E2</f>
        <v>5x² + 30</v>
      </c>
      <c r="D2">
        <f ca="1">ROUND(RAND()*3+2,0)</f>
        <v>5</v>
      </c>
      <c r="E2">
        <f ca="1">VLOOKUP(ROUND(RAND()*5+1,0),$Q$3:$R$7,2)*D2</f>
        <v>30</v>
      </c>
      <c r="F2">
        <f t="shared" ref="F2:G5" ca="1" si="0">ROUND(RAND()*5+1,0)</f>
        <v>3</v>
      </c>
      <c r="G2">
        <f t="shared" ca="1" si="0"/>
        <v>5</v>
      </c>
      <c r="J2" t="str">
        <f ca="1">C2&amp;" = 0   | -"&amp;E2</f>
        <v>5x² + 30 = 0   | -30</v>
      </c>
      <c r="K2" t="str">
        <f ca="1">D2&amp;"x² = -"&amp;E2&amp;"  |:"&amp;D2</f>
        <v>5x² = -30  |:5</v>
      </c>
      <c r="L2" t="str">
        <f ca="1">"x² = -"&amp;E2/D2&amp;"  | √"</f>
        <v>x² = -6  | √</v>
      </c>
      <c r="M2" t="s">
        <v>6</v>
      </c>
      <c r="N2">
        <v>0</v>
      </c>
      <c r="O2">
        <v>0</v>
      </c>
      <c r="Q2" s="2"/>
    </row>
    <row r="3" spans="1:18" ht="15" x14ac:dyDescent="0.25">
      <c r="A3">
        <f t="shared" ref="A3:A27" ca="1" si="1">_xlfn.RANK.EQ(B3,$B$2:$B$27)</f>
        <v>14</v>
      </c>
      <c r="B3">
        <f t="shared" ref="B3:B27" ca="1" si="2">RAND()</f>
        <v>0.39222114537178454</v>
      </c>
      <c r="C3" t="str">
        <f ca="1">D3&amp;"x² - "&amp;E3</f>
        <v>4x² - 20</v>
      </c>
      <c r="D3">
        <f ca="1">ROUND(RAND()*3+2,0)</f>
        <v>4</v>
      </c>
      <c r="E3">
        <f ca="1">VLOOKUP(ROUND(RAND()*5+1,0),$Q$3:$R$7,2)*D3</f>
        <v>20</v>
      </c>
      <c r="F3">
        <f t="shared" ca="1" si="0"/>
        <v>3</v>
      </c>
      <c r="G3">
        <f t="shared" ca="1" si="0"/>
        <v>3</v>
      </c>
      <c r="J3" t="str">
        <f ca="1">C3&amp;" = 0   | +"&amp;E3</f>
        <v>4x² - 20 = 0   | +20</v>
      </c>
      <c r="K3" t="str">
        <f ca="1">D3&amp;"x² = "&amp;E3&amp;"  |:"&amp;D3</f>
        <v>4x² = 20  |:4</v>
      </c>
      <c r="L3" t="str">
        <f ca="1">"x² = "&amp;E3/D3&amp;"  | √"</f>
        <v>x² = 5  | √</v>
      </c>
      <c r="M3" t="str">
        <f ca="1">"x = √"&amp;E3/D3&amp;" oder x = -√"&amp;E3/D3</f>
        <v>x = √5 oder x = -√5</v>
      </c>
      <c r="N3">
        <v>0</v>
      </c>
      <c r="O3">
        <v>0</v>
      </c>
      <c r="P3" t="s">
        <v>11</v>
      </c>
      <c r="Q3" s="2">
        <v>1</v>
      </c>
      <c r="R3">
        <v>2</v>
      </c>
    </row>
    <row r="4" spans="1:18" ht="15" x14ac:dyDescent="0.25">
      <c r="A4">
        <f t="shared" ca="1" si="1"/>
        <v>4</v>
      </c>
      <c r="B4">
        <f t="shared" ca="1" si="2"/>
        <v>0.87576468981671995</v>
      </c>
      <c r="C4" t="str">
        <f ca="1">D4&amp;"x² + "&amp;E4&amp;"x"</f>
        <v>3x² + 18x</v>
      </c>
      <c r="D4">
        <f ca="1">ROUND(RAND()*3+2,0)</f>
        <v>3</v>
      </c>
      <c r="E4">
        <f ca="1">VLOOKUP(ROUND(RAND()*5+1,0),$Q$3:$R$7,2)*D4</f>
        <v>18</v>
      </c>
      <c r="F4">
        <f t="shared" ca="1" si="0"/>
        <v>3</v>
      </c>
      <c r="G4">
        <f t="shared" ca="1" si="0"/>
        <v>2</v>
      </c>
      <c r="J4" t="str">
        <f ca="1">C4&amp;" = 0   | x ausklammern"</f>
        <v>3x² + 18x = 0   | x ausklammern</v>
      </c>
      <c r="K4" t="str">
        <f ca="1">"x · ("&amp;D4&amp;"x + "&amp;E4&amp;") = 0"</f>
        <v>x · (3x + 18) = 0</v>
      </c>
      <c r="L4" t="str">
        <f ca="1">"x = 0 oder "&amp;$D4&amp;"x + "&amp;$E4&amp;" = 0   | -"&amp;$E4</f>
        <v>x = 0 oder 3x + 18 = 0   | -18</v>
      </c>
      <c r="M4" t="str">
        <f ca="1">"x = 0 oder "&amp;$D4&amp;"x = - "&amp;$E4&amp;"   | :"&amp;$D4</f>
        <v>x = 0 oder 3x = - 18   | :3</v>
      </c>
      <c r="N4" t="str">
        <f ca="1">"x = 0 oder "&amp;"x = -"&amp;$E4/$D4</f>
        <v>x = 0 oder x = -6</v>
      </c>
      <c r="O4">
        <v>0</v>
      </c>
      <c r="P4" t="s">
        <v>11</v>
      </c>
      <c r="Q4" s="2">
        <v>2</v>
      </c>
      <c r="R4">
        <v>3</v>
      </c>
    </row>
    <row r="5" spans="1:18" ht="15" x14ac:dyDescent="0.25">
      <c r="A5">
        <f t="shared" ca="1" si="1"/>
        <v>23</v>
      </c>
      <c r="B5">
        <f t="shared" ca="1" si="2"/>
        <v>6.2773242390703698E-2</v>
      </c>
      <c r="C5" t="str">
        <f ca="1">D5&amp;"x² - "&amp;E5&amp;"x"</f>
        <v>2x² - 12x</v>
      </c>
      <c r="D5">
        <f ca="1">ROUND(RAND()*3+2,0)</f>
        <v>2</v>
      </c>
      <c r="E5">
        <f ca="1">VLOOKUP(ROUND(RAND()*5+1,0),$Q$3:$R$7,2)*D5</f>
        <v>12</v>
      </c>
      <c r="F5">
        <f t="shared" ca="1" si="0"/>
        <v>4</v>
      </c>
      <c r="G5">
        <f t="shared" ca="1" si="0"/>
        <v>1</v>
      </c>
      <c r="J5" t="str">
        <f ca="1">C5&amp;" = 0   | x ausklammern"</f>
        <v>2x² - 12x = 0   | x ausklammern</v>
      </c>
      <c r="K5" t="str">
        <f ca="1">"x · ("&amp;D5&amp;"x - "&amp;E5&amp;") = 0"</f>
        <v>x · (2x - 12) = 0</v>
      </c>
      <c r="L5" t="str">
        <f ca="1">"x = 0 oder "&amp;$D5&amp;"x - "&amp;$E5&amp;" = 0   | -"&amp;$E5</f>
        <v>x = 0 oder 2x - 12 = 0   | -12</v>
      </c>
      <c r="M5" t="str">
        <f ca="1">"x = 0 oder "&amp;$D5&amp;"x = "&amp;$E5&amp;"   | :"&amp;$D5</f>
        <v>x = 0 oder 2x = 12   | :2</v>
      </c>
      <c r="N5" t="str">
        <f ca="1">"x = 0 oder "&amp;"x = "&amp;$E5/$D5</f>
        <v>x = 0 oder x = 6</v>
      </c>
      <c r="O5">
        <v>0</v>
      </c>
      <c r="P5" t="s">
        <v>11</v>
      </c>
      <c r="Q5" s="2">
        <v>3</v>
      </c>
      <c r="R5">
        <v>5</v>
      </c>
    </row>
    <row r="6" spans="1:18" ht="15" x14ac:dyDescent="0.25">
      <c r="A6">
        <f t="shared" ca="1" si="1"/>
        <v>18</v>
      </c>
      <c r="B6">
        <f t="shared" ca="1" si="2"/>
        <v>0.27588668497053037</v>
      </c>
      <c r="C6" t="str">
        <f ca="1">"x² + "&amp;D6&amp;"x + "&amp;E6</f>
        <v>x² + 11x + 30</v>
      </c>
      <c r="D6">
        <f ca="1">F6+G6</f>
        <v>11</v>
      </c>
      <c r="E6">
        <f ca="1">F6*G6</f>
        <v>30</v>
      </c>
      <c r="F6">
        <f t="shared" ref="F6:G21" ca="1" si="3">ROUND(RAND()*5+1,0)</f>
        <v>5</v>
      </c>
      <c r="G6">
        <f t="shared" ref="G6:G11" ca="1" si="4">ROUND(RAND()*5+2,0)</f>
        <v>6</v>
      </c>
      <c r="H6">
        <f t="shared" ref="H6:H11" ca="1" si="5">D6/2</f>
        <v>5.5</v>
      </c>
      <c r="I6">
        <f t="shared" ref="I6:I11" ca="1" si="6">H6*H6</f>
        <v>30.25</v>
      </c>
      <c r="J6" t="str">
        <f t="shared" ref="J6:J11" ca="1" si="7">C6&amp;" = 0   | T"</f>
        <v>x² + 11x + 30 = 0   | T</v>
      </c>
      <c r="K6" t="str">
        <f ca="1">"x = -"&amp;D6/2&amp;" ± √("&amp;(D6/2)^2&amp;"-"&amp;E6&amp;")"</f>
        <v>x = -5,5 ± √(30,25-30)</v>
      </c>
      <c r="L6" t="str">
        <f ca="1">"x = -"&amp;D6/2&amp;" ± √("&amp;(D6/2)^2-E6&amp;")"</f>
        <v>x = -5,5 ± √(0,25)</v>
      </c>
      <c r="M6" t="str">
        <f ca="1">"x = -"&amp;D6/2&amp;" ± "&amp;SQRT((D6/2)^2-E6)</f>
        <v>x = -5,5 ± 0,5</v>
      </c>
      <c r="N6" t="str">
        <f ca="1">IF($E6&lt;&gt;$I6,"x = "&amp;SQRT($I6-$E6)-$H6&amp;" oder x = "&amp;-SQRT($I6-$E6)-$H6,"x = -"&amp;D6/2)</f>
        <v>x = -5 oder x = -6</v>
      </c>
      <c r="P6" t="s">
        <v>11</v>
      </c>
      <c r="Q6" s="2">
        <v>4</v>
      </c>
      <c r="R6">
        <v>6</v>
      </c>
    </row>
    <row r="7" spans="1:18" ht="15" x14ac:dyDescent="0.25">
      <c r="A7">
        <f t="shared" ca="1" si="1"/>
        <v>11</v>
      </c>
      <c r="B7">
        <f t="shared" ca="1" si="2"/>
        <v>0.53536641628068082</v>
      </c>
      <c r="C7" t="str">
        <f ca="1">"x² - "&amp;D7&amp;"x + "&amp;E7</f>
        <v>x² - 9x + 20</v>
      </c>
      <c r="D7">
        <f ca="1">F7+G7</f>
        <v>9</v>
      </c>
      <c r="E7">
        <f ca="1">F7*G7</f>
        <v>20</v>
      </c>
      <c r="F7">
        <f t="shared" ca="1" si="3"/>
        <v>4</v>
      </c>
      <c r="G7">
        <f t="shared" ca="1" si="4"/>
        <v>5</v>
      </c>
      <c r="H7">
        <f t="shared" ca="1" si="5"/>
        <v>4.5</v>
      </c>
      <c r="I7">
        <f t="shared" ca="1" si="6"/>
        <v>20.25</v>
      </c>
      <c r="J7" t="str">
        <f t="shared" ca="1" si="7"/>
        <v>x² - 9x + 20 = 0   | T</v>
      </c>
      <c r="K7" t="str">
        <f ca="1">"x = "&amp;D7/2&amp;" ± √("&amp;(D7/2)^2&amp;"-"&amp;E7&amp;")"</f>
        <v>x = 4,5 ± √(20,25-20)</v>
      </c>
      <c r="L7" t="str">
        <f ca="1">"x = "&amp;D7/2&amp;" ± √("&amp;(D7/2)^2-E7&amp;")"</f>
        <v>x = 4,5 ± √(0,25)</v>
      </c>
      <c r="M7" t="str">
        <f ca="1">"x = "&amp;D7/2&amp;" ± "&amp;SQRT((D7/2)^2-E7)</f>
        <v>x = 4,5 ± 0,5</v>
      </c>
      <c r="N7" t="str">
        <f ca="1">IF($E7&lt;&gt;$I7,"x = "&amp;SQRT($I7-$E7)-$H7&amp;" oder x = "&amp;-SQRT($I7-$E7)-$H7,"x = "&amp;D7/2)</f>
        <v>x = -4 oder x = -5</v>
      </c>
      <c r="P7" t="s">
        <v>11</v>
      </c>
      <c r="Q7" s="2">
        <v>5</v>
      </c>
      <c r="R7">
        <v>7</v>
      </c>
    </row>
    <row r="8" spans="1:18" ht="15" x14ac:dyDescent="0.25">
      <c r="A8">
        <f t="shared" ca="1" si="1"/>
        <v>21</v>
      </c>
      <c r="B8">
        <f t="shared" ca="1" si="2"/>
        <v>0.17497979976094713</v>
      </c>
      <c r="C8" t="str">
        <f ca="1">"x² + "&amp;D8&amp;"x + "&amp;E8</f>
        <v>x² + 5x + 10,25</v>
      </c>
      <c r="D8">
        <f ca="1">F8+G8</f>
        <v>5</v>
      </c>
      <c r="E8">
        <f ca="1">I8+ROUND(RAND()*5+1,0)</f>
        <v>10.25</v>
      </c>
      <c r="F8">
        <f t="shared" ca="1" si="3"/>
        <v>1</v>
      </c>
      <c r="G8">
        <f t="shared" ca="1" si="4"/>
        <v>4</v>
      </c>
      <c r="H8">
        <f t="shared" ca="1" si="5"/>
        <v>2.5</v>
      </c>
      <c r="I8">
        <f t="shared" ca="1" si="6"/>
        <v>6.25</v>
      </c>
      <c r="J8" t="str">
        <f t="shared" ca="1" si="7"/>
        <v>x² + 5x + 10,25 = 0   | T</v>
      </c>
      <c r="K8" t="str">
        <f ca="1">"x = -"&amp;D8/2&amp;" ± √("&amp;(D8/2)^2&amp;"-"&amp;E8&amp;")"</f>
        <v>x = -2,5 ± √(6,25-10,25)</v>
      </c>
      <c r="L8" t="str">
        <f ca="1">"x = "&amp;D8/2&amp;" ± √("&amp;(D8/2)^2-E8&amp;")"</f>
        <v>x = 2,5 ± √(-4)</v>
      </c>
      <c r="M8" t="str">
        <f>"Keine Lösung"</f>
        <v>Keine Lösung</v>
      </c>
      <c r="Q8" s="2"/>
    </row>
    <row r="9" spans="1:18" ht="15" x14ac:dyDescent="0.25">
      <c r="A9">
        <f t="shared" ca="1" si="1"/>
        <v>16</v>
      </c>
      <c r="B9">
        <f t="shared" ca="1" si="2"/>
        <v>0.32932633595288363</v>
      </c>
      <c r="C9" t="str">
        <f ca="1">"x² - "&amp;D9&amp;"x + "&amp;E9</f>
        <v>x² - 8x + 18</v>
      </c>
      <c r="D9">
        <f ca="1">F9+G9</f>
        <v>8</v>
      </c>
      <c r="E9">
        <f ca="1">I9+ROUND(RAND()*5+1,0)</f>
        <v>18</v>
      </c>
      <c r="F9">
        <f t="shared" ca="1" si="3"/>
        <v>5</v>
      </c>
      <c r="G9">
        <f t="shared" ca="1" si="4"/>
        <v>3</v>
      </c>
      <c r="H9">
        <f t="shared" ca="1" si="5"/>
        <v>4</v>
      </c>
      <c r="I9">
        <f t="shared" ca="1" si="6"/>
        <v>16</v>
      </c>
      <c r="J9" t="str">
        <f t="shared" ca="1" si="7"/>
        <v>x² - 8x + 18 = 0   | T</v>
      </c>
      <c r="K9" t="str">
        <f ca="1">"x = "&amp;D9/2&amp;" ± √("&amp;(D9/2)^2&amp;"-"&amp;E9&amp;")"</f>
        <v>x = 4 ± √(16-18)</v>
      </c>
      <c r="L9" t="str">
        <f ca="1">"x = -"&amp;D9/2&amp;" ± √("&amp;(D9/2)^2-E9&amp;")"</f>
        <v>x = -4 ± √(-2)</v>
      </c>
      <c r="M9" t="str">
        <f>"Keine Lösung"</f>
        <v>Keine Lösung</v>
      </c>
      <c r="Q9" s="2"/>
    </row>
    <row r="10" spans="1:18" ht="15" x14ac:dyDescent="0.25">
      <c r="A10">
        <f t="shared" ca="1" si="1"/>
        <v>7</v>
      </c>
      <c r="B10">
        <f t="shared" ca="1" si="2"/>
        <v>0.64396537996761039</v>
      </c>
      <c r="C10" t="str">
        <f ca="1">"x² + "&amp;D10&amp;"x + "&amp;E10</f>
        <v>x² + 8x + 16</v>
      </c>
      <c r="D10">
        <f ca="1">2*G10</f>
        <v>8</v>
      </c>
      <c r="E10">
        <f ca="1">G10^2</f>
        <v>16</v>
      </c>
      <c r="F10">
        <f t="shared" ca="1" si="3"/>
        <v>1</v>
      </c>
      <c r="G10">
        <f t="shared" ca="1" si="4"/>
        <v>4</v>
      </c>
      <c r="H10">
        <f t="shared" ca="1" si="5"/>
        <v>4</v>
      </c>
      <c r="I10">
        <f t="shared" ca="1" si="6"/>
        <v>16</v>
      </c>
      <c r="J10" t="str">
        <f t="shared" ca="1" si="7"/>
        <v>x² + 8x + 16 = 0   | T</v>
      </c>
      <c r="K10" t="str">
        <f ca="1">IF($E10&lt;&gt;$I10,"(x + "&amp;$H10&amp;")² "&amp;-$I10+$E10&amp;" = 0   |+ "&amp;$I10-$E10,"(x + "&amp;$H10&amp;")²  = 0   | √")</f>
        <v>(x + 4)²  = 0   | √</v>
      </c>
      <c r="L10" t="str">
        <f ca="1">IF($E10&lt;&gt;$I10,"(x + "&amp;$H10&amp;")² = "&amp;$I10-$E10&amp;"    | √","x + "&amp;$H10&amp;"  = 0   | -"&amp;$H10)</f>
        <v>x + 4  = 0   | -4</v>
      </c>
      <c r="M10" t="str">
        <f ca="1">IF($E10&lt;&gt;$I10,"x + "&amp;$H10&amp;" = "&amp;SQRT($I10-$E10)&amp;"  |-"&amp;$H10&amp;" oder x + "&amp;$H10&amp;" = -"&amp;SQRT($I10-$E10)&amp;"  |-"&amp;$H10,"x = "&amp;-$H10)</f>
        <v>x = -4</v>
      </c>
      <c r="O10" t="str">
        <f ca="1">IF($E10&lt;&gt;$I10,"x = "&amp;SQRT($I10-$E10)-$H10&amp;" oder x = "&amp;-SQRT($I10-$E10)-$H10,"")</f>
        <v/>
      </c>
      <c r="Q10" s="2"/>
    </row>
    <row r="11" spans="1:18" ht="15.75" customHeight="1" x14ac:dyDescent="0.25">
      <c r="A11">
        <f t="shared" ca="1" si="1"/>
        <v>17</v>
      </c>
      <c r="B11">
        <f t="shared" ca="1" si="2"/>
        <v>0.29860156372124602</v>
      </c>
      <c r="C11" t="str">
        <f ca="1">"x² - "&amp;D11&amp;"x + "&amp;E11</f>
        <v>x² - 6x + 9</v>
      </c>
      <c r="D11">
        <f ca="1">2*G11</f>
        <v>6</v>
      </c>
      <c r="E11">
        <f ca="1">G11^2</f>
        <v>9</v>
      </c>
      <c r="F11">
        <f t="shared" ca="1" si="3"/>
        <v>5</v>
      </c>
      <c r="G11">
        <f t="shared" ca="1" si="4"/>
        <v>3</v>
      </c>
      <c r="H11">
        <f t="shared" ca="1" si="5"/>
        <v>3</v>
      </c>
      <c r="I11">
        <f t="shared" ca="1" si="6"/>
        <v>9</v>
      </c>
      <c r="J11" t="str">
        <f t="shared" ca="1" si="7"/>
        <v>x² - 6x + 9 = 0   | T</v>
      </c>
      <c r="K11" t="str">
        <f ca="1">IF($E11&lt;&gt;$I11,"(x - "&amp;$H11&amp;")² "&amp;-$I11+$E11&amp;" = 0   |+ "&amp;$I11-$E11,"(x - "&amp;$H11&amp;")²  = 0   | √")</f>
        <v>(x - 3)²  = 0   | √</v>
      </c>
      <c r="L11" t="str">
        <f ca="1">IF($E11&lt;&gt;$I11,"(x - "&amp;$H11&amp;")² = "&amp;$I11-$E11&amp;"    | √","x - "&amp;$H11&amp;"  = 0   | +"&amp;$H11)</f>
        <v>x - 3  = 0   | +3</v>
      </c>
      <c r="M11" t="str">
        <f ca="1">IF($E11&lt;&gt;$I11,"x - "&amp;$H11&amp;" = "&amp;SQRT($I11-$E11)&amp;"  |+"&amp;$H11&amp;" oder x - "&amp;$H11&amp;" = -"&amp;SQRT($I11-$E11)&amp;"  |+"&amp;$H11,"x = "&amp;$H11)</f>
        <v>x = 3</v>
      </c>
      <c r="O11" t="str">
        <f ca="1">IF($E11&lt;&gt;$I11,"x = "&amp;SQRT($I11-$E11)+$H11&amp;" oder x = "&amp;-SQRT($I11-$E11)+$H11,"")</f>
        <v/>
      </c>
      <c r="Q11" s="2"/>
    </row>
    <row r="12" spans="1:18" ht="15.75" customHeight="1" x14ac:dyDescent="0.25">
      <c r="A12">
        <f t="shared" ca="1" si="1"/>
        <v>26</v>
      </c>
      <c r="B12">
        <f t="shared" ca="1" si="2"/>
        <v>3.1225143297316404E-2</v>
      </c>
      <c r="C12" t="str">
        <f ca="1">"x² + "&amp;E12&amp;"x"</f>
        <v>x² + 7x</v>
      </c>
      <c r="D12">
        <v>1</v>
      </c>
      <c r="E12">
        <f ca="1">VLOOKUP(ROUND(RAND()*5+1,0),$Q$3:$R$7,2)*D12</f>
        <v>7</v>
      </c>
      <c r="F12">
        <f t="shared" ca="1" si="3"/>
        <v>3</v>
      </c>
      <c r="G12">
        <f ca="1">ROUND(RAND()*5+1,0)</f>
        <v>5</v>
      </c>
      <c r="J12" t="str">
        <f ca="1">C12&amp;" = 0   | x ausklammern"</f>
        <v>x² + 7x = 0   | x ausklammern</v>
      </c>
      <c r="K12" t="str">
        <f ca="1">"x · ("&amp;"x + "&amp;E12&amp;") = 0"</f>
        <v>x · (x + 7) = 0</v>
      </c>
      <c r="L12" t="str">
        <f ca="1">"x = 0 oder "&amp;"x + "&amp;$E12&amp;" = 0   | -"&amp;$E12</f>
        <v>x = 0 oder x + 7 = 0   | -7</v>
      </c>
      <c r="M12" t="str">
        <f ca="1">"x = 0 oder "&amp;"x = - "&amp;$E12</f>
        <v>x = 0 oder x = - 7</v>
      </c>
      <c r="O12">
        <v>0</v>
      </c>
      <c r="Q12" s="2"/>
    </row>
    <row r="13" spans="1:18" ht="15.75" customHeight="1" x14ac:dyDescent="0.25">
      <c r="A13">
        <f t="shared" ca="1" si="1"/>
        <v>25</v>
      </c>
      <c r="B13">
        <f t="shared" ca="1" si="2"/>
        <v>4.1114628262025943E-2</v>
      </c>
      <c r="C13" t="str">
        <f ca="1">-$D13&amp;"x² + "&amp;$E13&amp;"x"</f>
        <v>-4x² + 28x</v>
      </c>
      <c r="D13">
        <f ca="1">ROUND(RAND()*3+2,0)</f>
        <v>4</v>
      </c>
      <c r="E13">
        <f ca="1">VLOOKUP(ROUND(RAND()*5+1,0),$Q$3:$R$7,2)*D13</f>
        <v>28</v>
      </c>
      <c r="F13">
        <f t="shared" ca="1" si="3"/>
        <v>2</v>
      </c>
      <c r="G13">
        <f ca="1">ROUND(RAND()*5+1,0)</f>
        <v>6</v>
      </c>
      <c r="J13" t="str">
        <f ca="1">C13&amp;" = 0   | ·(-1)"</f>
        <v>-4x² + 28x = 0   | ·(-1)</v>
      </c>
      <c r="K13" t="str">
        <f ca="1">$D13&amp;"x² - "&amp;$E13&amp;"x = 0   | x ausklammern"</f>
        <v>4x² - 28x = 0   | x ausklammern</v>
      </c>
      <c r="L13" t="str">
        <f ca="1">"x · ("&amp;D13&amp;"x - "&amp;E13&amp;") = 0"</f>
        <v>x · (4x - 28) = 0</v>
      </c>
      <c r="M13" t="str">
        <f ca="1">"x = 0 oder "&amp;$D13&amp;"x - "&amp;$E13&amp;" = 0   | +"&amp;$E13</f>
        <v>x = 0 oder 4x - 28 = 0   | +28</v>
      </c>
      <c r="N13" t="str">
        <f ca="1">"x = 0 oder "&amp;$D13&amp;"x = "&amp;$E13&amp;"   | :"&amp;$D13</f>
        <v>x = 0 oder 4x = 28   | :4</v>
      </c>
      <c r="O13" t="str">
        <f ca="1">"x = 0 oder "&amp;"x = "&amp;$E13/$D13</f>
        <v>x = 0 oder x = 7</v>
      </c>
      <c r="Q13" s="2"/>
    </row>
    <row r="14" spans="1:18" ht="15.75" customHeight="1" x14ac:dyDescent="0.25">
      <c r="A14">
        <f t="shared" ca="1" si="1"/>
        <v>22</v>
      </c>
      <c r="B14">
        <f t="shared" ca="1" si="2"/>
        <v>0.14606895964121647</v>
      </c>
      <c r="C14" t="str">
        <f ca="1">"x² - "&amp;E14</f>
        <v>x² - 9</v>
      </c>
      <c r="D14">
        <f ca="1">ROUND(RAND()*3+2,0)</f>
        <v>2</v>
      </c>
      <c r="E14">
        <f ca="1">F14^2</f>
        <v>9</v>
      </c>
      <c r="F14">
        <f t="shared" ca="1" si="3"/>
        <v>3</v>
      </c>
      <c r="G14">
        <f ca="1">ROUND(RAND()*5+1,0)</f>
        <v>3</v>
      </c>
      <c r="J14" t="str">
        <f ca="1">C14&amp;" = 0   | +"&amp;E14</f>
        <v>x² - 9 = 0   | +9</v>
      </c>
      <c r="K14" t="str">
        <f ca="1">"x² = "&amp;$E14&amp;"  | √"</f>
        <v>x² = 9  | √</v>
      </c>
      <c r="L14" t="str">
        <f ca="1">"x = "&amp;$F14&amp;" oder x = -"&amp;$F14</f>
        <v>x = 3 oder x = -3</v>
      </c>
      <c r="N14">
        <v>0</v>
      </c>
      <c r="O14">
        <v>0</v>
      </c>
      <c r="Q14" s="2"/>
    </row>
    <row r="15" spans="1:18" ht="15" x14ac:dyDescent="0.25">
      <c r="A15">
        <f t="shared" ca="1" si="1"/>
        <v>5</v>
      </c>
      <c r="B15">
        <f t="shared" ca="1" si="2"/>
        <v>0.81137326572209523</v>
      </c>
      <c r="C15" t="str">
        <f ca="1">D15&amp;"x² + "&amp;E15</f>
        <v>5x² + 15</v>
      </c>
      <c r="D15">
        <f ca="1">ROUND(RAND()*3+2,0)</f>
        <v>5</v>
      </c>
      <c r="E15">
        <f ca="1">VLOOKUP(ROUND(RAND()*5+1,0),$Q$3:$R$7,2)*D15</f>
        <v>15</v>
      </c>
      <c r="F15">
        <f t="shared" ca="1" si="3"/>
        <v>1</v>
      </c>
      <c r="G15">
        <f t="shared" ca="1" si="3"/>
        <v>4</v>
      </c>
      <c r="J15" t="str">
        <f ca="1">C15&amp;" = 0   | -"&amp;E15</f>
        <v>5x² + 15 = 0   | -15</v>
      </c>
      <c r="K15" t="str">
        <f ca="1">D15&amp;"x² = -"&amp;E15&amp;"  |:"&amp;D15</f>
        <v>5x² = -15  |:5</v>
      </c>
      <c r="L15" t="str">
        <f ca="1">"x² = -"&amp;E15/D15&amp;"  | √"</f>
        <v>x² = -3  | √</v>
      </c>
      <c r="M15" t="s">
        <v>6</v>
      </c>
      <c r="N15">
        <v>0</v>
      </c>
      <c r="O15">
        <v>0</v>
      </c>
      <c r="Q15" s="2"/>
    </row>
    <row r="16" spans="1:18" ht="15" x14ac:dyDescent="0.25">
      <c r="A16">
        <f t="shared" ca="1" si="1"/>
        <v>8</v>
      </c>
      <c r="B16">
        <f t="shared" ca="1" si="2"/>
        <v>0.63243716811318007</v>
      </c>
      <c r="C16" t="str">
        <f ca="1">D16&amp;"x² - "&amp;E16</f>
        <v>2x² - 10</v>
      </c>
      <c r="D16">
        <f ca="1">ROUND(RAND()*3+2,0)</f>
        <v>2</v>
      </c>
      <c r="E16">
        <f ca="1">VLOOKUP(ROUND(RAND()*5+1,0),$Q$3:$R$7,2)*D16</f>
        <v>10</v>
      </c>
      <c r="F16">
        <f t="shared" ca="1" si="3"/>
        <v>4</v>
      </c>
      <c r="G16">
        <f t="shared" ca="1" si="3"/>
        <v>5</v>
      </c>
      <c r="J16" t="str">
        <f ca="1">C16&amp;" = 0   | +"&amp;E16</f>
        <v>2x² - 10 = 0   | +10</v>
      </c>
      <c r="K16" t="str">
        <f ca="1">D16&amp;"x² = "&amp;E16&amp;"  |:"&amp;D16</f>
        <v>2x² = 10  |:2</v>
      </c>
      <c r="L16" t="str">
        <f ca="1">"x² = "&amp;E16/D16&amp;"  | √"</f>
        <v>x² = 5  | √</v>
      </c>
      <c r="M16" t="str">
        <f ca="1">"x = √"&amp;E16/D16&amp;" oder x = -√"&amp;E16/D16</f>
        <v>x = √5 oder x = -√5</v>
      </c>
      <c r="N16">
        <v>0</v>
      </c>
      <c r="O16">
        <v>0</v>
      </c>
      <c r="P16" t="s">
        <v>11</v>
      </c>
      <c r="Q16" s="2">
        <v>1</v>
      </c>
      <c r="R16">
        <v>2</v>
      </c>
    </row>
    <row r="17" spans="1:18" ht="15" x14ac:dyDescent="0.25">
      <c r="A17">
        <f t="shared" ca="1" si="1"/>
        <v>9</v>
      </c>
      <c r="B17">
        <f t="shared" ca="1" si="2"/>
        <v>0.6290085231308763</v>
      </c>
      <c r="C17" t="str">
        <f ca="1">D17&amp;"x² + "&amp;E17&amp;"x"</f>
        <v>4x² + 28x</v>
      </c>
      <c r="D17">
        <f ca="1">ROUND(RAND()*3+2,0)</f>
        <v>4</v>
      </c>
      <c r="E17">
        <f ca="1">VLOOKUP(ROUND(RAND()*5+1,0),$Q$3:$R$7,2)*D17</f>
        <v>28</v>
      </c>
      <c r="F17">
        <f t="shared" ca="1" si="3"/>
        <v>6</v>
      </c>
      <c r="G17">
        <f t="shared" ca="1" si="3"/>
        <v>4</v>
      </c>
      <c r="J17" t="str">
        <f ca="1">C17&amp;" = 0   | x ausklammern"</f>
        <v>4x² + 28x = 0   | x ausklammern</v>
      </c>
      <c r="K17" t="str">
        <f ca="1">"x · ("&amp;D17&amp;"x + "&amp;E17&amp;") = 0"</f>
        <v>x · (4x + 28) = 0</v>
      </c>
      <c r="L17" t="str">
        <f ca="1">"x = 0 oder "&amp;$D17&amp;"x + "&amp;$E17&amp;" = 0   | -"&amp;$E17</f>
        <v>x = 0 oder 4x + 28 = 0   | -28</v>
      </c>
      <c r="M17" t="str">
        <f ca="1">"x = 0 oder "&amp;$D17&amp;"x = - "&amp;$E17&amp;"   | :"&amp;$D17</f>
        <v>x = 0 oder 4x = - 28   | :4</v>
      </c>
      <c r="N17" t="str">
        <f ca="1">"x = 0 oder "&amp;"x = -"&amp;$E17/$D17</f>
        <v>x = 0 oder x = -7</v>
      </c>
      <c r="O17">
        <v>0</v>
      </c>
      <c r="P17" t="s">
        <v>11</v>
      </c>
      <c r="Q17" s="2">
        <v>2</v>
      </c>
      <c r="R17">
        <v>3</v>
      </c>
    </row>
    <row r="18" spans="1:18" ht="15" x14ac:dyDescent="0.25">
      <c r="A18">
        <f t="shared" ca="1" si="1"/>
        <v>15</v>
      </c>
      <c r="B18">
        <f t="shared" ca="1" si="2"/>
        <v>0.33221769879971863</v>
      </c>
      <c r="C18" t="str">
        <f ca="1">D18&amp;"x² - "&amp;E18&amp;"x"</f>
        <v>2x² - 14x</v>
      </c>
      <c r="D18">
        <f ca="1">ROUND(RAND()*3+2,0)</f>
        <v>2</v>
      </c>
      <c r="E18">
        <f ca="1">VLOOKUP(ROUND(RAND()*5+1,0),$Q$3:$R$7,2)*D18</f>
        <v>14</v>
      </c>
      <c r="F18">
        <f t="shared" ca="1" si="3"/>
        <v>2</v>
      </c>
      <c r="G18">
        <f t="shared" ca="1" si="3"/>
        <v>4</v>
      </c>
      <c r="J18" t="str">
        <f ca="1">C18&amp;" = 0   | x ausklammern"</f>
        <v>2x² - 14x = 0   | x ausklammern</v>
      </c>
      <c r="K18" t="str">
        <f ca="1">"x · ("&amp;D18&amp;"x - "&amp;E18&amp;") = 0"</f>
        <v>x · (2x - 14) = 0</v>
      </c>
      <c r="L18" t="str">
        <f ca="1">"x = 0 oder "&amp;$D18&amp;"x - "&amp;$E18&amp;" = 0   | -"&amp;$E18</f>
        <v>x = 0 oder 2x - 14 = 0   | -14</v>
      </c>
      <c r="M18" t="str">
        <f ca="1">"x = 0 oder "&amp;$D18&amp;"x = "&amp;$E18&amp;"   | :"&amp;$D18</f>
        <v>x = 0 oder 2x = 14   | :2</v>
      </c>
      <c r="N18" t="str">
        <f ca="1">"x = 0 oder "&amp;"x = "&amp;$E18/$D18</f>
        <v>x = 0 oder x = 7</v>
      </c>
      <c r="O18">
        <v>0</v>
      </c>
      <c r="P18" t="s">
        <v>11</v>
      </c>
      <c r="Q18" s="2">
        <v>3</v>
      </c>
      <c r="R18">
        <v>5</v>
      </c>
    </row>
    <row r="19" spans="1:18" ht="15" x14ac:dyDescent="0.25">
      <c r="A19">
        <f t="shared" ca="1" si="1"/>
        <v>20</v>
      </c>
      <c r="B19">
        <f t="shared" ca="1" si="2"/>
        <v>0.21190519095969296</v>
      </c>
      <c r="C19" t="str">
        <f ca="1">"x² + "&amp;D19&amp;"x + "&amp;E19</f>
        <v>x² + 7x + 6</v>
      </c>
      <c r="D19">
        <f ca="1">F19+G19</f>
        <v>7</v>
      </c>
      <c r="E19">
        <f ca="1">F19*G19</f>
        <v>6</v>
      </c>
      <c r="F19">
        <f t="shared" ca="1" si="3"/>
        <v>1</v>
      </c>
      <c r="G19">
        <f t="shared" ref="G19:G24" ca="1" si="8">ROUND(RAND()*5+2,0)</f>
        <v>6</v>
      </c>
      <c r="H19">
        <f t="shared" ref="H19:H24" ca="1" si="9">D19/2</f>
        <v>3.5</v>
      </c>
      <c r="I19">
        <f t="shared" ref="I19:I24" ca="1" si="10">H19*H19</f>
        <v>12.25</v>
      </c>
      <c r="J19" t="str">
        <f t="shared" ref="J19:J24" ca="1" si="11">C19&amp;" = 0   | T"</f>
        <v>x² + 7x + 6 = 0   | T</v>
      </c>
      <c r="K19" t="str">
        <f ca="1">"x = -"&amp;D19/2&amp;" ± √("&amp;(D19/2)^2&amp;"-"&amp;E19&amp;")"</f>
        <v>x = -3,5 ± √(12,25-6)</v>
      </c>
      <c r="L19" t="str">
        <f ca="1">"x = -"&amp;D19/2&amp;" ± √("&amp;(D19/2)^2-E19&amp;")"</f>
        <v>x = -3,5 ± √(6,25)</v>
      </c>
      <c r="M19" t="str">
        <f ca="1">"x = -"&amp;D19/2&amp;" ± "&amp;SQRT((D19/2)^2-E19)</f>
        <v>x = -3,5 ± 2,5</v>
      </c>
      <c r="N19" t="str">
        <f ca="1">IF($E19&lt;&gt;$I19,"x = "&amp;SQRT($I19-$E19)-$H19&amp;" oder x = "&amp;-SQRT($I19-$E19)-$H19,"x = -"&amp;D19/2)</f>
        <v>x = -1 oder x = -6</v>
      </c>
      <c r="P19" t="s">
        <v>11</v>
      </c>
      <c r="Q19" s="2">
        <v>4</v>
      </c>
      <c r="R19">
        <v>6</v>
      </c>
    </row>
    <row r="20" spans="1:18" ht="15" x14ac:dyDescent="0.25">
      <c r="A20">
        <f t="shared" ca="1" si="1"/>
        <v>19</v>
      </c>
      <c r="B20">
        <f t="shared" ca="1" si="2"/>
        <v>0.2208561308950987</v>
      </c>
      <c r="C20" t="str">
        <f ca="1">"x² - "&amp;D20&amp;"x + "&amp;E20</f>
        <v>x² - 8x + 16</v>
      </c>
      <c r="D20">
        <f ca="1">F20+G20</f>
        <v>8</v>
      </c>
      <c r="E20">
        <f ca="1">F20*G20</f>
        <v>16</v>
      </c>
      <c r="F20">
        <f t="shared" ca="1" si="3"/>
        <v>4</v>
      </c>
      <c r="G20">
        <f t="shared" ca="1" si="8"/>
        <v>4</v>
      </c>
      <c r="H20">
        <f t="shared" ca="1" si="9"/>
        <v>4</v>
      </c>
      <c r="I20">
        <f t="shared" ca="1" si="10"/>
        <v>16</v>
      </c>
      <c r="J20" t="str">
        <f t="shared" ca="1" si="11"/>
        <v>x² - 8x + 16 = 0   | T</v>
      </c>
      <c r="K20" t="str">
        <f ca="1">"x = "&amp;D20/2&amp;" ± √("&amp;(D20/2)^2&amp;"-"&amp;E20&amp;")"</f>
        <v>x = 4 ± √(16-16)</v>
      </c>
      <c r="L20" t="str">
        <f ca="1">"x = "&amp;D20/2&amp;" ± √("&amp;(D20/2)^2-E20&amp;")"</f>
        <v>x = 4 ± √(0)</v>
      </c>
      <c r="M20" t="str">
        <f ca="1">"x = "&amp;D20/2&amp;" ± "&amp;SQRT((D20/2)^2-E20)</f>
        <v>x = 4 ± 0</v>
      </c>
      <c r="N20" t="str">
        <f ca="1">IF($E20&lt;&gt;$I20,"x = "&amp;SQRT($I20-$E20)-$H20&amp;" oder x = "&amp;-SQRT($I20-$E20)-$H20,"x = "&amp;D20/2)</f>
        <v>x = 4</v>
      </c>
      <c r="P20" t="s">
        <v>11</v>
      </c>
      <c r="Q20" s="2">
        <v>5</v>
      </c>
      <c r="R20">
        <v>7</v>
      </c>
    </row>
    <row r="21" spans="1:18" ht="15" x14ac:dyDescent="0.25">
      <c r="A21">
        <f t="shared" ca="1" si="1"/>
        <v>2</v>
      </c>
      <c r="B21">
        <f t="shared" ca="1" si="2"/>
        <v>0.95906723892979384</v>
      </c>
      <c r="C21" t="str">
        <f ca="1">"x² + "&amp;D21&amp;"x + "&amp;E21</f>
        <v>x² + 4x + 9</v>
      </c>
      <c r="D21">
        <f ca="1">F21+G21</f>
        <v>4</v>
      </c>
      <c r="E21">
        <f ca="1">I21+ROUND(RAND()*5+1,0)</f>
        <v>9</v>
      </c>
      <c r="F21">
        <f t="shared" ca="1" si="3"/>
        <v>1</v>
      </c>
      <c r="G21">
        <f t="shared" ca="1" si="8"/>
        <v>3</v>
      </c>
      <c r="H21">
        <f t="shared" ca="1" si="9"/>
        <v>2</v>
      </c>
      <c r="I21">
        <f t="shared" ca="1" si="10"/>
        <v>4</v>
      </c>
      <c r="J21" t="str">
        <f t="shared" ca="1" si="11"/>
        <v>x² + 4x + 9 = 0   | T</v>
      </c>
      <c r="K21" t="str">
        <f ca="1">"x = -"&amp;D21/2&amp;" ± √("&amp;(D21/2)^2&amp;"-"&amp;E21&amp;")"</f>
        <v>x = -2 ± √(4-9)</v>
      </c>
      <c r="L21" t="str">
        <f ca="1">"x = "&amp;D21/2&amp;" ± √("&amp;(D21/2)^2-E21&amp;")"</f>
        <v>x = 2 ± √(-5)</v>
      </c>
      <c r="M21" t="str">
        <f>"Keine Lösung"</f>
        <v>Keine Lösung</v>
      </c>
      <c r="Q21" s="2"/>
    </row>
    <row r="22" spans="1:18" ht="15" x14ac:dyDescent="0.25">
      <c r="A22">
        <f t="shared" ca="1" si="1"/>
        <v>3</v>
      </c>
      <c r="B22">
        <f t="shared" ca="1" si="2"/>
        <v>0.89922992590981232</v>
      </c>
      <c r="C22" t="str">
        <f ca="1">"x² - "&amp;D22&amp;"x + "&amp;E22</f>
        <v>x² - 6x + 14</v>
      </c>
      <c r="D22">
        <f ca="1">F22+G22</f>
        <v>6</v>
      </c>
      <c r="E22">
        <f ca="1">I22+ROUND(RAND()*5+1,0)</f>
        <v>14</v>
      </c>
      <c r="F22">
        <f t="shared" ref="F22:G27" ca="1" si="12">ROUND(RAND()*5+1,0)</f>
        <v>4</v>
      </c>
      <c r="G22">
        <f t="shared" ca="1" si="8"/>
        <v>2</v>
      </c>
      <c r="H22">
        <f t="shared" ca="1" si="9"/>
        <v>3</v>
      </c>
      <c r="I22">
        <f t="shared" ca="1" si="10"/>
        <v>9</v>
      </c>
      <c r="J22" t="str">
        <f t="shared" ca="1" si="11"/>
        <v>x² - 6x + 14 = 0   | T</v>
      </c>
      <c r="K22" t="str">
        <f ca="1">"x = "&amp;D22/2&amp;" ± √("&amp;(D22/2)^2&amp;"-"&amp;E22&amp;")"</f>
        <v>x = 3 ± √(9-14)</v>
      </c>
      <c r="L22" t="str">
        <f ca="1">"x = -"&amp;D22/2&amp;" ± √("&amp;(D22/2)^2-E22&amp;")"</f>
        <v>x = -3 ± √(-5)</v>
      </c>
      <c r="M22" t="str">
        <f>"Keine Lösung"</f>
        <v>Keine Lösung</v>
      </c>
      <c r="Q22" s="2"/>
    </row>
    <row r="23" spans="1:18" ht="15" x14ac:dyDescent="0.25">
      <c r="A23">
        <f t="shared" ca="1" si="1"/>
        <v>13</v>
      </c>
      <c r="B23">
        <f t="shared" ca="1" si="2"/>
        <v>0.45829095677390475</v>
      </c>
      <c r="C23" t="str">
        <f ca="1">"x² + "&amp;D23&amp;"x + "&amp;E23</f>
        <v>x² + 14x + 49</v>
      </c>
      <c r="D23">
        <f ca="1">2*G23</f>
        <v>14</v>
      </c>
      <c r="E23">
        <f ca="1">G23^2</f>
        <v>49</v>
      </c>
      <c r="F23">
        <f t="shared" ca="1" si="12"/>
        <v>2</v>
      </c>
      <c r="G23">
        <f t="shared" ca="1" si="8"/>
        <v>7</v>
      </c>
      <c r="H23">
        <f t="shared" ca="1" si="9"/>
        <v>7</v>
      </c>
      <c r="I23">
        <f t="shared" ca="1" si="10"/>
        <v>49</v>
      </c>
      <c r="J23" t="str">
        <f t="shared" ca="1" si="11"/>
        <v>x² + 14x + 49 = 0   | T</v>
      </c>
      <c r="K23" t="str">
        <f ca="1">IF($E23&lt;&gt;$I23,"(x + "&amp;$H23&amp;")² "&amp;-$I23+$E23&amp;" = 0   |+ "&amp;$I23-$E23,"(x + "&amp;$H23&amp;")²  = 0   | √")</f>
        <v>(x + 7)²  = 0   | √</v>
      </c>
      <c r="L23" t="str">
        <f ca="1">IF($E23&lt;&gt;$I23,"(x + "&amp;$H23&amp;")² = "&amp;$I23-$E23&amp;"    | √","x + "&amp;$H23&amp;"  = 0   | -"&amp;$H23)</f>
        <v>x + 7  = 0   | -7</v>
      </c>
      <c r="M23" t="str">
        <f ca="1">IF($E23&lt;&gt;$I23,"x + "&amp;$H23&amp;" = "&amp;SQRT($I23-$E23)&amp;"  |-"&amp;$H23&amp;" oder x + "&amp;$H23&amp;" = -"&amp;SQRT($I23-$E23)&amp;"  |-"&amp;$H23,"x = "&amp;-$H23)</f>
        <v>x = -7</v>
      </c>
      <c r="O23" t="str">
        <f ca="1">IF($E23&lt;&gt;$I23,"x = "&amp;SQRT($I23-$E23)-$H23&amp;" oder x = "&amp;-SQRT($I23-$E23)-$H23,"")</f>
        <v/>
      </c>
      <c r="Q23" s="2"/>
    </row>
    <row r="24" spans="1:18" ht="15.75" customHeight="1" x14ac:dyDescent="0.25">
      <c r="A24">
        <f t="shared" ca="1" si="1"/>
        <v>10</v>
      </c>
      <c r="B24">
        <f t="shared" ca="1" si="2"/>
        <v>0.58844904311218682</v>
      </c>
      <c r="C24" t="str">
        <f ca="1">"x² - "&amp;D24&amp;"x + "&amp;E24</f>
        <v>x² - 14x + 49</v>
      </c>
      <c r="D24">
        <f ca="1">2*G24</f>
        <v>14</v>
      </c>
      <c r="E24">
        <f ca="1">G24^2</f>
        <v>49</v>
      </c>
      <c r="F24">
        <f t="shared" ca="1" si="12"/>
        <v>2</v>
      </c>
      <c r="G24">
        <f t="shared" ca="1" si="8"/>
        <v>7</v>
      </c>
      <c r="H24">
        <f t="shared" ca="1" si="9"/>
        <v>7</v>
      </c>
      <c r="I24">
        <f t="shared" ca="1" si="10"/>
        <v>49</v>
      </c>
      <c r="J24" t="str">
        <f t="shared" ca="1" si="11"/>
        <v>x² - 14x + 49 = 0   | T</v>
      </c>
      <c r="K24" t="str">
        <f ca="1">IF($E24&lt;&gt;$I24,"(x - "&amp;$H24&amp;")² "&amp;-$I24+$E24&amp;" = 0   |+ "&amp;$I24-$E24,"(x - "&amp;$H24&amp;")²  = 0   | √")</f>
        <v>(x - 7)²  = 0   | √</v>
      </c>
      <c r="L24" t="str">
        <f ca="1">IF($E24&lt;&gt;$I24,"(x - "&amp;$H24&amp;")² = "&amp;$I24-$E24&amp;"    | √","x - "&amp;$H24&amp;"  = 0   | +"&amp;$H24)</f>
        <v>x - 7  = 0   | +7</v>
      </c>
      <c r="M24" t="str">
        <f ca="1">IF($E24&lt;&gt;$I24,"x - "&amp;$H24&amp;" = "&amp;SQRT($I24-$E24)&amp;"  |+"&amp;$H24&amp;" oder x - "&amp;$H24&amp;" = -"&amp;SQRT($I24-$E24)&amp;"  |+"&amp;$H24,"x = "&amp;$H24)</f>
        <v>x = 7</v>
      </c>
      <c r="O24" t="str">
        <f ca="1">IF($E24&lt;&gt;$I24,"x = "&amp;SQRT($I24-$E24)+$H24&amp;" oder x = "&amp;-SQRT($I24-$E24)+$H24,"")</f>
        <v/>
      </c>
      <c r="Q24" s="2"/>
    </row>
    <row r="25" spans="1:18" ht="15.75" customHeight="1" x14ac:dyDescent="0.25">
      <c r="A25">
        <f t="shared" ca="1" si="1"/>
        <v>24</v>
      </c>
      <c r="B25">
        <f t="shared" ca="1" si="2"/>
        <v>4.6292314716908756E-2</v>
      </c>
      <c r="C25" t="str">
        <f ca="1">"x² + "&amp;E25&amp;"x"</f>
        <v>x² + 5x</v>
      </c>
      <c r="D25">
        <v>1</v>
      </c>
      <c r="E25">
        <f ca="1">VLOOKUP(ROUND(RAND()*5+1,0),$Q$3:$R$7,2)*D25</f>
        <v>5</v>
      </c>
      <c r="F25">
        <f t="shared" ca="1" si="12"/>
        <v>2</v>
      </c>
      <c r="G25">
        <f ca="1">ROUND(RAND()*5+1,0)</f>
        <v>6</v>
      </c>
      <c r="J25" t="str">
        <f ca="1">C25&amp;" = 0   | x ausklammern"</f>
        <v>x² + 5x = 0   | x ausklammern</v>
      </c>
      <c r="K25" t="str">
        <f ca="1">"x · ("&amp;"x + "&amp;E25&amp;") = 0"</f>
        <v>x · (x + 5) = 0</v>
      </c>
      <c r="L25" t="str">
        <f ca="1">"x = 0 oder "&amp;"x + "&amp;$E25&amp;" = 0   | -"&amp;$E25</f>
        <v>x = 0 oder x + 5 = 0   | -5</v>
      </c>
      <c r="M25" t="str">
        <f ca="1">"x = 0 oder "&amp;"x = - "&amp;$E25</f>
        <v>x = 0 oder x = - 5</v>
      </c>
      <c r="O25">
        <v>0</v>
      </c>
      <c r="Q25" s="2"/>
    </row>
    <row r="26" spans="1:18" ht="15.75" customHeight="1" x14ac:dyDescent="0.25">
      <c r="A26">
        <f t="shared" ca="1" si="1"/>
        <v>6</v>
      </c>
      <c r="B26">
        <f t="shared" ca="1" si="2"/>
        <v>0.77500021282201015</v>
      </c>
      <c r="C26" t="str">
        <f ca="1">-$D26&amp;"x² + "&amp;$E26&amp;"x"</f>
        <v>-4x² + 20x</v>
      </c>
      <c r="D26">
        <f ca="1">ROUND(RAND()*3+2,0)</f>
        <v>4</v>
      </c>
      <c r="E26">
        <f ca="1">VLOOKUP(ROUND(RAND()*5+1,0),$Q$3:$R$7,2)*D26</f>
        <v>20</v>
      </c>
      <c r="F26">
        <f t="shared" ca="1" si="12"/>
        <v>3</v>
      </c>
      <c r="G26">
        <f ca="1">ROUND(RAND()*5+1,0)</f>
        <v>3</v>
      </c>
      <c r="J26" t="str">
        <f ca="1">C26&amp;" = 0   | ·(-1)"</f>
        <v>-4x² + 20x = 0   | ·(-1)</v>
      </c>
      <c r="K26" t="str">
        <f ca="1">$D26&amp;"x² - "&amp;$E26&amp;"x = 0   | x ausklammern"</f>
        <v>4x² - 20x = 0   | x ausklammern</v>
      </c>
      <c r="L26" t="str">
        <f ca="1">"x · ("&amp;D26&amp;"x - "&amp;E26&amp;") = 0"</f>
        <v>x · (4x - 20) = 0</v>
      </c>
      <c r="M26" t="str">
        <f ca="1">"x = 0 oder "&amp;$D26&amp;"x - "&amp;$E26&amp;" = 0   | +"&amp;$E26</f>
        <v>x = 0 oder 4x - 20 = 0   | +20</v>
      </c>
      <c r="N26" t="str">
        <f ca="1">"x = 0 oder "&amp;$D26&amp;"x = "&amp;$E26&amp;"   | :"&amp;$D26</f>
        <v>x = 0 oder 4x = 20   | :4</v>
      </c>
      <c r="O26" t="str">
        <f ca="1">"x = 0 oder "&amp;"x = "&amp;$E26/$D26</f>
        <v>x = 0 oder x = 5</v>
      </c>
      <c r="Q26" s="2"/>
    </row>
    <row r="27" spans="1:18" ht="15.75" customHeight="1" x14ac:dyDescent="0.25">
      <c r="A27">
        <f t="shared" ca="1" si="1"/>
        <v>1</v>
      </c>
      <c r="B27">
        <f t="shared" ca="1" si="2"/>
        <v>0.96482680592051884</v>
      </c>
      <c r="C27" t="str">
        <f ca="1">"x² - "&amp;E27</f>
        <v>x² - 25</v>
      </c>
      <c r="D27">
        <f ca="1">ROUND(RAND()*3+2,0)</f>
        <v>4</v>
      </c>
      <c r="E27">
        <f ca="1">F27^2</f>
        <v>25</v>
      </c>
      <c r="F27">
        <f t="shared" ca="1" si="12"/>
        <v>5</v>
      </c>
      <c r="G27">
        <f ca="1">ROUND(RAND()*5+1,0)</f>
        <v>2</v>
      </c>
      <c r="J27" t="str">
        <f ca="1">C27&amp;" = 0   | +"&amp;E27</f>
        <v>x² - 25 = 0   | +25</v>
      </c>
      <c r="K27" t="str">
        <f ca="1">"x² = "&amp;$E27&amp;"  | √"</f>
        <v>x² = 25  | √</v>
      </c>
      <c r="L27" t="str">
        <f ca="1">"x = "&amp;$F27&amp;" oder x = -"&amp;$F27</f>
        <v>x = 5 oder x = -5</v>
      </c>
      <c r="N27">
        <v>0</v>
      </c>
      <c r="O27">
        <v>0</v>
      </c>
      <c r="Q27" s="2"/>
    </row>
    <row r="28" spans="1:18" ht="15.75" customHeight="1" x14ac:dyDescent="0.25">
      <c r="Q28" s="2"/>
    </row>
    <row r="29" spans="1:18" ht="15.75" customHeight="1" x14ac:dyDescent="0.25">
      <c r="Q29" s="2"/>
    </row>
    <row r="30" spans="1:18" ht="15.75" customHeight="1" x14ac:dyDescent="0.25">
      <c r="Q30" s="2"/>
    </row>
    <row r="31" spans="1:18" ht="15.75" customHeight="1" x14ac:dyDescent="0.25">
      <c r="Q31" s="2"/>
    </row>
    <row r="32" spans="1:18" ht="15.75" customHeight="1" x14ac:dyDescent="0.25">
      <c r="Q32" s="2"/>
    </row>
    <row r="33" spans="2:17" ht="15.75" customHeight="1" x14ac:dyDescent="0.25">
      <c r="Q33" s="2"/>
    </row>
    <row r="34" spans="2:17" ht="15.75" customHeight="1" x14ac:dyDescent="0.25">
      <c r="Q34" s="2"/>
    </row>
    <row r="35" spans="2:17" ht="15.75" customHeight="1" x14ac:dyDescent="0.25">
      <c r="Q35" s="2"/>
    </row>
    <row r="36" spans="2:17" ht="15.75" customHeight="1" x14ac:dyDescent="0.25">
      <c r="Q36" s="2"/>
    </row>
    <row r="37" spans="2:17" ht="15.75" customHeight="1" x14ac:dyDescent="0.25">
      <c r="Q37" s="2"/>
    </row>
    <row r="38" spans="2:17" ht="15.75" customHeight="1" x14ac:dyDescent="0.25">
      <c r="Q38" s="2"/>
    </row>
    <row r="39" spans="2:17" ht="15.75" customHeight="1" x14ac:dyDescent="0.25">
      <c r="Q39" s="2"/>
    </row>
    <row r="40" spans="2:17" ht="15.75" customHeight="1" x14ac:dyDescent="0.25">
      <c r="Q40" s="2"/>
    </row>
    <row r="41" spans="2:17" ht="15" x14ac:dyDescent="0.25">
      <c r="Q41" s="2"/>
    </row>
    <row r="42" spans="2:17" ht="15" x14ac:dyDescent="0.25">
      <c r="B42" t="s">
        <v>12</v>
      </c>
      <c r="C42" t="s">
        <v>13</v>
      </c>
      <c r="Q42" s="2"/>
    </row>
    <row r="43" spans="2:17" ht="15" x14ac:dyDescent="0.25">
      <c r="B43">
        <v>6</v>
      </c>
      <c r="C43">
        <v>9</v>
      </c>
      <c r="D43">
        <f>-(B43/2)+SQRT((B43/2)^2-C43)</f>
        <v>-3</v>
      </c>
      <c r="E43" s="5"/>
      <c r="F43" s="5"/>
      <c r="G43" s="5"/>
      <c r="Q43" s="2"/>
    </row>
    <row r="44" spans="2:17" ht="15" x14ac:dyDescent="0.25">
      <c r="B44">
        <f>B43</f>
        <v>6</v>
      </c>
      <c r="C44">
        <f>C43</f>
        <v>9</v>
      </c>
      <c r="D44">
        <f>-(B44/2)-SQRT((B44/2)^2-C44)</f>
        <v>-3</v>
      </c>
      <c r="Q44" s="2"/>
    </row>
    <row r="45" spans="2:17" ht="15" x14ac:dyDescent="0.25">
      <c r="E45" s="5"/>
      <c r="F45" s="5"/>
      <c r="G45" s="5"/>
      <c r="Q45" s="2"/>
    </row>
    <row r="46" spans="2:17" ht="15" x14ac:dyDescent="0.25">
      <c r="B46" t="s">
        <v>11</v>
      </c>
      <c r="C46">
        <v>3</v>
      </c>
      <c r="E46">
        <f>2*C46</f>
        <v>6</v>
      </c>
      <c r="F46">
        <f>C46^2</f>
        <v>9</v>
      </c>
      <c r="Q46" s="2"/>
    </row>
    <row r="47" spans="2:17" ht="15" x14ac:dyDescent="0.25">
      <c r="E47" s="5"/>
      <c r="F47" s="5"/>
      <c r="G47" s="5"/>
      <c r="Q47" s="2"/>
    </row>
    <row r="48" spans="2:17" ht="15" x14ac:dyDescent="0.25">
      <c r="Q48" s="2"/>
    </row>
    <row r="49" spans="3:17" ht="15" x14ac:dyDescent="0.25">
      <c r="E49" s="5"/>
      <c r="F49" s="5"/>
      <c r="G49" s="5"/>
      <c r="Q49" s="2"/>
    </row>
    <row r="50" spans="3:17" ht="15" x14ac:dyDescent="0.25">
      <c r="Q50" s="2"/>
    </row>
    <row r="51" spans="3:17" x14ac:dyDescent="0.25">
      <c r="E51" s="5"/>
      <c r="F51" s="5"/>
      <c r="G51" s="5"/>
    </row>
    <row r="52" spans="3:17" ht="15" x14ac:dyDescent="0.25">
      <c r="C52" s="1"/>
      <c r="D52" s="1"/>
    </row>
    <row r="63" spans="3:17" ht="15" x14ac:dyDescent="0.25">
      <c r="C63" s="1"/>
      <c r="D63" s="1"/>
    </row>
    <row r="64" spans="3:17" ht="15" x14ac:dyDescent="0.25">
      <c r="C64" s="1"/>
      <c r="D64" s="1"/>
    </row>
    <row r="65" spans="3:4" ht="15" x14ac:dyDescent="0.25">
      <c r="C65" s="1"/>
      <c r="D65" s="1"/>
    </row>
    <row r="66" spans="3:4" ht="15" x14ac:dyDescent="0.25">
      <c r="C66" s="1"/>
      <c r="D66" s="1"/>
    </row>
    <row r="67" spans="3:4" ht="15" x14ac:dyDescent="0.25">
      <c r="C67" s="1"/>
      <c r="D67" s="1"/>
    </row>
    <row r="68" spans="3:4" ht="15" x14ac:dyDescent="0.25">
      <c r="C68" s="1"/>
      <c r="D68" s="1"/>
    </row>
    <row r="69" spans="3:4" ht="15" x14ac:dyDescent="0.25">
      <c r="D69" s="1"/>
    </row>
    <row r="70" spans="3:4" ht="15" x14ac:dyDescent="0.25">
      <c r="C70" s="2"/>
      <c r="D70" s="1"/>
    </row>
    <row r="71" spans="3:4" ht="15" x14ac:dyDescent="0.25">
      <c r="D71" s="1"/>
    </row>
    <row r="72" spans="3:4" ht="15" x14ac:dyDescent="0.25">
      <c r="C72" s="1"/>
      <c r="D72" s="1"/>
    </row>
    <row r="73" spans="3:4" ht="15" x14ac:dyDescent="0.25">
      <c r="C73" s="1"/>
      <c r="D73" s="1"/>
    </row>
    <row r="74" spans="3:4" ht="15" x14ac:dyDescent="0.25">
      <c r="C74" s="1"/>
      <c r="D74" s="1"/>
    </row>
    <row r="75" spans="3:4" ht="15" x14ac:dyDescent="0.25">
      <c r="C75" s="1"/>
      <c r="D75" s="1"/>
    </row>
    <row r="76" spans="3:4" ht="15" x14ac:dyDescent="0.25">
      <c r="C76" s="1"/>
      <c r="D76" s="1"/>
    </row>
    <row r="77" spans="3:4" ht="15" x14ac:dyDescent="0.25">
      <c r="C77" s="1"/>
      <c r="D77" s="1"/>
    </row>
    <row r="78" spans="3:4" ht="15" x14ac:dyDescent="0.25">
      <c r="C78" s="1"/>
      <c r="D78" s="1"/>
    </row>
    <row r="79" spans="3:4" ht="15" x14ac:dyDescent="0.25">
      <c r="D79" s="1"/>
    </row>
    <row r="80" spans="3:4" ht="15" x14ac:dyDescent="0.25">
      <c r="C80" s="2"/>
      <c r="D80" s="1"/>
    </row>
    <row r="82" spans="3:4" ht="15" x14ac:dyDescent="0.25">
      <c r="C82" s="1"/>
      <c r="D82" s="1"/>
    </row>
    <row r="83" spans="3:4" ht="15" x14ac:dyDescent="0.25">
      <c r="C83" s="1"/>
      <c r="D83" s="1"/>
    </row>
    <row r="84" spans="3:4" ht="15" x14ac:dyDescent="0.25">
      <c r="C84" s="1"/>
      <c r="D84" s="1"/>
    </row>
    <row r="85" spans="3:4" ht="15" x14ac:dyDescent="0.25">
      <c r="C85" s="1"/>
      <c r="D85" s="1"/>
    </row>
    <row r="86" spans="3:4" ht="15" x14ac:dyDescent="0.25">
      <c r="C86" s="1"/>
      <c r="D86" s="1"/>
    </row>
    <row r="87" spans="3:4" ht="15" x14ac:dyDescent="0.25">
      <c r="C87" s="1"/>
      <c r="D87" s="1"/>
    </row>
    <row r="88" spans="3:4" ht="15" x14ac:dyDescent="0.25">
      <c r="C88" s="1"/>
      <c r="D88" s="1"/>
    </row>
    <row r="90" spans="3:4" ht="15" x14ac:dyDescent="0.25">
      <c r="C90" s="2"/>
    </row>
    <row r="92" spans="3:4" ht="15" x14ac:dyDescent="0.25">
      <c r="C92" s="1"/>
      <c r="D92" s="1"/>
    </row>
    <row r="93" spans="3:4" ht="15" x14ac:dyDescent="0.25">
      <c r="C93" s="1"/>
      <c r="D93" s="1"/>
    </row>
    <row r="94" spans="3:4" ht="15" x14ac:dyDescent="0.25">
      <c r="C94" s="1"/>
      <c r="D94" s="1"/>
    </row>
    <row r="95" spans="3:4" ht="15" x14ac:dyDescent="0.25">
      <c r="C95" s="1"/>
      <c r="D95" s="1"/>
    </row>
    <row r="96" spans="3:4" ht="15" x14ac:dyDescent="0.25">
      <c r="C96" s="1"/>
      <c r="D96" s="1"/>
    </row>
    <row r="97" spans="3:4" ht="15" x14ac:dyDescent="0.25">
      <c r="C97" s="1"/>
      <c r="D97" s="1"/>
    </row>
    <row r="98" spans="3:4" ht="15" x14ac:dyDescent="0.25">
      <c r="C98" s="1"/>
      <c r="D98" s="1"/>
    </row>
    <row r="100" spans="3:4" ht="15" x14ac:dyDescent="0.25">
      <c r="C100" s="2"/>
    </row>
    <row r="102" spans="3:4" ht="15" x14ac:dyDescent="0.25">
      <c r="C102" s="1"/>
      <c r="D102" s="1"/>
    </row>
    <row r="103" spans="3:4" ht="15" x14ac:dyDescent="0.25">
      <c r="C103" s="1"/>
      <c r="D103" s="1"/>
    </row>
    <row r="104" spans="3:4" ht="15" x14ac:dyDescent="0.25">
      <c r="C104" s="1"/>
      <c r="D104" s="1"/>
    </row>
    <row r="105" spans="3:4" ht="15" x14ac:dyDescent="0.25">
      <c r="C105" s="1"/>
      <c r="D105" s="1"/>
    </row>
    <row r="106" spans="3:4" ht="15" x14ac:dyDescent="0.25">
      <c r="C106" s="1"/>
      <c r="D106" s="1"/>
    </row>
    <row r="107" spans="3:4" ht="15" x14ac:dyDescent="0.25">
      <c r="C107" s="1"/>
      <c r="D107" s="1"/>
    </row>
    <row r="108" spans="3:4" ht="15" x14ac:dyDescent="0.25">
      <c r="C108" s="1"/>
      <c r="D108" s="1"/>
    </row>
    <row r="110" spans="3:4" ht="15" x14ac:dyDescent="0.25">
      <c r="C110" s="2"/>
    </row>
    <row r="112" spans="3:4" ht="15" x14ac:dyDescent="0.25">
      <c r="C112" s="1"/>
      <c r="D112" s="1"/>
    </row>
    <row r="113" spans="3:4" ht="15" x14ac:dyDescent="0.25">
      <c r="C113" s="1"/>
      <c r="D113" s="1"/>
    </row>
    <row r="114" spans="3:4" ht="15" x14ac:dyDescent="0.25">
      <c r="C114" s="1"/>
      <c r="D114" s="1"/>
    </row>
    <row r="115" spans="3:4" ht="15" x14ac:dyDescent="0.25">
      <c r="C115" s="1"/>
      <c r="D115" s="1"/>
    </row>
    <row r="116" spans="3:4" ht="15" x14ac:dyDescent="0.25">
      <c r="C116" s="1"/>
      <c r="D116" s="1"/>
    </row>
    <row r="117" spans="3:4" ht="15" x14ac:dyDescent="0.25">
      <c r="C117" s="1"/>
      <c r="D117" s="1"/>
    </row>
    <row r="118" spans="3:4" ht="15" x14ac:dyDescent="0.25">
      <c r="C118" s="1"/>
      <c r="D118" s="1"/>
    </row>
    <row r="120" spans="3:4" ht="15" x14ac:dyDescent="0.25">
      <c r="C120" s="2"/>
    </row>
    <row r="122" spans="3:4" ht="15" x14ac:dyDescent="0.25">
      <c r="C122" s="1"/>
      <c r="D122" s="1"/>
    </row>
    <row r="123" spans="3:4" ht="15" x14ac:dyDescent="0.25">
      <c r="C123" s="1"/>
      <c r="D123" s="1"/>
    </row>
    <row r="124" spans="3:4" ht="15" x14ac:dyDescent="0.25">
      <c r="C124" s="1"/>
      <c r="D124" s="1"/>
    </row>
    <row r="125" spans="3:4" ht="15" x14ac:dyDescent="0.25">
      <c r="C125" s="1"/>
      <c r="D125" s="1"/>
    </row>
    <row r="126" spans="3:4" ht="15" x14ac:dyDescent="0.25">
      <c r="C126" s="1"/>
      <c r="D126" s="1"/>
    </row>
    <row r="127" spans="3:4" ht="15" x14ac:dyDescent="0.25">
      <c r="C127" s="1"/>
      <c r="D127" s="1"/>
    </row>
    <row r="128" spans="3:4" ht="15" x14ac:dyDescent="0.25">
      <c r="C128" s="1"/>
      <c r="D128" s="1"/>
    </row>
    <row r="130" spans="3:4" ht="15" x14ac:dyDescent="0.25">
      <c r="C130" s="2"/>
    </row>
    <row r="132" spans="3:4" ht="15" x14ac:dyDescent="0.25">
      <c r="C132" s="1"/>
      <c r="D132" s="1"/>
    </row>
    <row r="133" spans="3:4" ht="15" x14ac:dyDescent="0.25">
      <c r="C133" s="1"/>
      <c r="D133" s="1"/>
    </row>
    <row r="134" spans="3:4" ht="15" x14ac:dyDescent="0.25">
      <c r="C134" s="1"/>
      <c r="D134" s="1"/>
    </row>
    <row r="135" spans="3:4" ht="15" x14ac:dyDescent="0.25">
      <c r="C135" s="1"/>
      <c r="D135" s="1"/>
    </row>
    <row r="136" spans="3:4" ht="15" x14ac:dyDescent="0.25">
      <c r="C136" s="1"/>
      <c r="D136" s="1"/>
    </row>
    <row r="137" spans="3:4" ht="15" x14ac:dyDescent="0.25">
      <c r="C137" s="1"/>
      <c r="D137" s="1"/>
    </row>
    <row r="138" spans="3:4" ht="15" x14ac:dyDescent="0.25">
      <c r="C138" s="1"/>
      <c r="D138" s="1"/>
    </row>
    <row r="142" spans="3:4" ht="15" x14ac:dyDescent="0.25">
      <c r="C142" s="1"/>
      <c r="D142" s="1"/>
    </row>
    <row r="143" spans="3:4" ht="15" x14ac:dyDescent="0.25">
      <c r="C143" s="1"/>
      <c r="D143" s="1"/>
    </row>
    <row r="144" spans="3:4" ht="15" x14ac:dyDescent="0.25">
      <c r="C144" s="1"/>
      <c r="D144" s="1"/>
    </row>
    <row r="145" spans="3:4" ht="15" x14ac:dyDescent="0.25">
      <c r="C145" s="1"/>
      <c r="D145" s="1"/>
    </row>
    <row r="146" spans="3:4" ht="15" x14ac:dyDescent="0.25">
      <c r="C146" s="1"/>
      <c r="D146" s="1"/>
    </row>
    <row r="147" spans="3:4" ht="15" x14ac:dyDescent="0.25">
      <c r="C147" s="1"/>
      <c r="D147" s="1"/>
    </row>
    <row r="148" spans="3:4" ht="15" x14ac:dyDescent="0.25">
      <c r="C148" s="1"/>
      <c r="D148" s="1"/>
    </row>
    <row r="152" spans="3:4" ht="15" x14ac:dyDescent="0.25">
      <c r="C152" s="1"/>
      <c r="D152" s="1"/>
    </row>
    <row r="153" spans="3:4" ht="15" x14ac:dyDescent="0.25">
      <c r="C153" s="1"/>
      <c r="D153" s="1"/>
    </row>
    <row r="154" spans="3:4" ht="15" x14ac:dyDescent="0.25">
      <c r="C154" s="1"/>
      <c r="D154" s="1"/>
    </row>
    <row r="155" spans="3:4" ht="15" x14ac:dyDescent="0.25">
      <c r="C155" s="1"/>
      <c r="D155" s="1"/>
    </row>
    <row r="156" spans="3:4" ht="15" x14ac:dyDescent="0.25">
      <c r="C156" s="1"/>
      <c r="D156" s="1"/>
    </row>
    <row r="157" spans="3:4" ht="15" x14ac:dyDescent="0.25">
      <c r="C157" s="1"/>
      <c r="D157" s="1"/>
    </row>
    <row r="158" spans="3:4" ht="15" x14ac:dyDescent="0.25">
      <c r="C158" s="1"/>
      <c r="D158" s="1"/>
    </row>
    <row r="162" spans="3:4" ht="15" x14ac:dyDescent="0.25">
      <c r="C162" s="1"/>
      <c r="D162" s="1"/>
    </row>
    <row r="163" spans="3:4" ht="15" x14ac:dyDescent="0.25">
      <c r="C163" s="1"/>
      <c r="D163" s="1"/>
    </row>
    <row r="164" spans="3:4" ht="15" x14ac:dyDescent="0.25">
      <c r="C164" s="1"/>
      <c r="D164" s="1"/>
    </row>
    <row r="165" spans="3:4" ht="15" x14ac:dyDescent="0.25">
      <c r="C165" s="1"/>
      <c r="D165" s="1"/>
    </row>
    <row r="166" spans="3:4" ht="15" x14ac:dyDescent="0.25">
      <c r="C166" s="1"/>
      <c r="D166" s="1"/>
    </row>
    <row r="167" spans="3:4" ht="15" x14ac:dyDescent="0.25">
      <c r="C167" s="1"/>
      <c r="D167" s="1"/>
    </row>
    <row r="168" spans="3:4" ht="15" x14ac:dyDescent="0.25">
      <c r="C168" s="1"/>
      <c r="D168" s="1"/>
    </row>
    <row r="172" spans="3:4" ht="15" x14ac:dyDescent="0.25">
      <c r="C172" s="1"/>
      <c r="D172" s="1"/>
    </row>
    <row r="173" spans="3:4" ht="15" x14ac:dyDescent="0.25">
      <c r="C173" s="1"/>
      <c r="D173" s="1"/>
    </row>
    <row r="174" spans="3:4" ht="15" x14ac:dyDescent="0.25">
      <c r="C174" s="1"/>
      <c r="D174" s="1"/>
    </row>
    <row r="175" spans="3:4" ht="15" x14ac:dyDescent="0.25">
      <c r="C175" s="1"/>
      <c r="D175" s="1"/>
    </row>
    <row r="176" spans="3:4" ht="15" x14ac:dyDescent="0.25">
      <c r="C176" s="1"/>
      <c r="D176" s="1"/>
    </row>
    <row r="177" spans="3:4" ht="15" x14ac:dyDescent="0.25">
      <c r="C177" s="1"/>
      <c r="D177" s="1"/>
    </row>
    <row r="178" spans="3:4" ht="15" x14ac:dyDescent="0.25">
      <c r="C178" s="1"/>
      <c r="D178" s="1"/>
    </row>
    <row r="182" spans="3:4" ht="15" x14ac:dyDescent="0.25">
      <c r="C182" s="1"/>
      <c r="D182" s="1"/>
    </row>
    <row r="183" spans="3:4" ht="15" x14ac:dyDescent="0.25">
      <c r="C183" s="1"/>
      <c r="D183" s="1"/>
    </row>
    <row r="184" spans="3:4" ht="15" x14ac:dyDescent="0.25">
      <c r="C184" s="1"/>
      <c r="D184" s="1"/>
    </row>
    <row r="185" spans="3:4" ht="15" x14ac:dyDescent="0.25">
      <c r="C185" s="1"/>
      <c r="D185" s="1"/>
    </row>
    <row r="186" spans="3:4" ht="15" x14ac:dyDescent="0.25">
      <c r="C186" s="1"/>
      <c r="D186" s="1"/>
    </row>
    <row r="187" spans="3:4" ht="15" x14ac:dyDescent="0.25">
      <c r="C187" s="1"/>
      <c r="D187" s="1"/>
    </row>
    <row r="188" spans="3:4" ht="15" x14ac:dyDescent="0.25">
      <c r="C188" s="1"/>
      <c r="D188" s="1"/>
    </row>
    <row r="190" spans="3:4" ht="15" x14ac:dyDescent="0.25">
      <c r="C190" s="2"/>
    </row>
    <row r="192" spans="3:4" ht="15" x14ac:dyDescent="0.25">
      <c r="C192" s="1"/>
      <c r="D192" s="1"/>
    </row>
    <row r="193" spans="3:4" ht="15" x14ac:dyDescent="0.25">
      <c r="C193" s="1"/>
      <c r="D193" s="1"/>
    </row>
    <row r="194" spans="3:4" ht="15" x14ac:dyDescent="0.25">
      <c r="C194" s="1"/>
      <c r="D194" s="1"/>
    </row>
    <row r="195" spans="3:4" ht="15" x14ac:dyDescent="0.25">
      <c r="C195" s="1"/>
      <c r="D195" s="1"/>
    </row>
    <row r="196" spans="3:4" ht="15" x14ac:dyDescent="0.25">
      <c r="C196" s="1"/>
      <c r="D196" s="1"/>
    </row>
    <row r="197" spans="3:4" ht="15" x14ac:dyDescent="0.25">
      <c r="C197" s="1"/>
      <c r="D197" s="1"/>
    </row>
    <row r="198" spans="3:4" ht="15" x14ac:dyDescent="0.25">
      <c r="C198" s="1"/>
      <c r="D198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2021-04-06T19:03:26Z</cp:lastPrinted>
  <dcterms:created xsi:type="dcterms:W3CDTF">2009-10-08T17:52:09Z</dcterms:created>
  <dcterms:modified xsi:type="dcterms:W3CDTF">2021-04-06T19:06:08Z</dcterms:modified>
</cp:coreProperties>
</file>