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bookViews>
    <workbookView xWindow="0" yWindow="0" windowWidth="23040" windowHeight="8760"/>
  </bookViews>
  <sheets>
    <sheet name="Arbeitsblatt" sheetId="1" r:id="rId1"/>
    <sheet name="Daten1" sheetId="2" r:id="rId2"/>
    <sheet name="Daten2" sheetId="3" r:id="rId3"/>
  </sheets>
  <definedNames>
    <definedName name="_xlnm.Print_Area" localSheetId="0">Arbeitsblatt!$A$1:$R$113</definedName>
  </definedNames>
  <calcPr calcId="162913"/>
</workbook>
</file>

<file path=xl/calcChain.xml><?xml version="1.0" encoding="utf-8"?>
<calcChain xmlns="http://schemas.openxmlformats.org/spreadsheetml/2006/main">
  <c r="D37" i="1" l="1"/>
  <c r="D35" i="1"/>
  <c r="E33" i="1"/>
  <c r="D33" i="1"/>
  <c r="E31" i="1"/>
  <c r="D31" i="1"/>
  <c r="D29" i="1"/>
  <c r="E19" i="1"/>
  <c r="D19" i="1"/>
  <c r="D17" i="1"/>
  <c r="D15" i="1"/>
  <c r="D13" i="1"/>
  <c r="D11" i="1"/>
  <c r="J91" i="1"/>
  <c r="J103" i="1" s="1"/>
  <c r="A91" i="1"/>
  <c r="B91" i="1" s="1"/>
  <c r="J80" i="1"/>
  <c r="J81" i="1" s="1"/>
  <c r="K79" i="1"/>
  <c r="A80" i="1"/>
  <c r="A81" i="1" s="1"/>
  <c r="B79" i="1"/>
  <c r="C27" i="3"/>
  <c r="D27" i="3"/>
  <c r="E27" i="3"/>
  <c r="F27" i="3"/>
  <c r="G27" i="3" s="1"/>
  <c r="H27" i="3" s="1"/>
  <c r="I27" i="3" s="1"/>
  <c r="J27" i="3" s="1"/>
  <c r="K27" i="3" s="1"/>
  <c r="L27" i="3" s="1"/>
  <c r="M27" i="3" s="1"/>
  <c r="N27" i="3" s="1"/>
  <c r="O27" i="3" s="1"/>
  <c r="P27" i="3" s="1"/>
  <c r="Q27" i="3" s="1"/>
  <c r="R27" i="3" s="1"/>
  <c r="S27" i="3" s="1"/>
  <c r="T27" i="3" s="1"/>
  <c r="U27" i="3" s="1"/>
  <c r="V27" i="3" s="1"/>
  <c r="B27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" i="3"/>
  <c r="E25" i="3"/>
  <c r="D25" i="3"/>
  <c r="T25" i="3" s="1"/>
  <c r="C25" i="3"/>
  <c r="B25" i="3"/>
  <c r="E24" i="3"/>
  <c r="D24" i="3"/>
  <c r="T24" i="3" s="1"/>
  <c r="C24" i="3"/>
  <c r="P24" i="3" s="1"/>
  <c r="B24" i="3"/>
  <c r="E23" i="3"/>
  <c r="D23" i="3"/>
  <c r="T23" i="3" s="1"/>
  <c r="C23" i="3"/>
  <c r="P23" i="3" s="1"/>
  <c r="B23" i="3"/>
  <c r="E22" i="3"/>
  <c r="D22" i="3"/>
  <c r="T22" i="3" s="1"/>
  <c r="C22" i="3"/>
  <c r="P22" i="3" s="1"/>
  <c r="B22" i="3"/>
  <c r="E21" i="3"/>
  <c r="D21" i="3"/>
  <c r="T21" i="3" s="1"/>
  <c r="C21" i="3"/>
  <c r="B21" i="3"/>
  <c r="E20" i="3"/>
  <c r="D20" i="3"/>
  <c r="T20" i="3" s="1"/>
  <c r="C20" i="3"/>
  <c r="P20" i="3" s="1"/>
  <c r="B20" i="3"/>
  <c r="E19" i="3"/>
  <c r="D19" i="3"/>
  <c r="T19" i="3" s="1"/>
  <c r="C19" i="3"/>
  <c r="P19" i="3" s="1"/>
  <c r="B19" i="3"/>
  <c r="E18" i="3"/>
  <c r="D18" i="3"/>
  <c r="T18" i="3" s="1"/>
  <c r="C18" i="3"/>
  <c r="P18" i="3" s="1"/>
  <c r="B18" i="3"/>
  <c r="E17" i="3"/>
  <c r="D17" i="3"/>
  <c r="T17" i="3" s="1"/>
  <c r="C17" i="3"/>
  <c r="B17" i="3"/>
  <c r="E16" i="3"/>
  <c r="D16" i="3"/>
  <c r="T16" i="3" s="1"/>
  <c r="C16" i="3"/>
  <c r="P16" i="3" s="1"/>
  <c r="B16" i="3"/>
  <c r="E15" i="3"/>
  <c r="D15" i="3"/>
  <c r="T15" i="3" s="1"/>
  <c r="C15" i="3"/>
  <c r="P15" i="3" s="1"/>
  <c r="B15" i="3"/>
  <c r="E14" i="3"/>
  <c r="D14" i="3"/>
  <c r="T14" i="3" s="1"/>
  <c r="C14" i="3"/>
  <c r="P14" i="3" s="1"/>
  <c r="B14" i="3"/>
  <c r="E13" i="3"/>
  <c r="D13" i="3"/>
  <c r="T13" i="3" s="1"/>
  <c r="C13" i="3"/>
  <c r="B13" i="3"/>
  <c r="E12" i="3"/>
  <c r="D12" i="3"/>
  <c r="T12" i="3" s="1"/>
  <c r="C12" i="3"/>
  <c r="P12" i="3" s="1"/>
  <c r="B12" i="3"/>
  <c r="E11" i="3"/>
  <c r="D11" i="3"/>
  <c r="T11" i="3" s="1"/>
  <c r="C11" i="3"/>
  <c r="P11" i="3" s="1"/>
  <c r="B11" i="3"/>
  <c r="E10" i="3"/>
  <c r="D10" i="3"/>
  <c r="T10" i="3" s="1"/>
  <c r="C10" i="3"/>
  <c r="P10" i="3" s="1"/>
  <c r="B10" i="3"/>
  <c r="E9" i="3"/>
  <c r="D9" i="3"/>
  <c r="T9" i="3" s="1"/>
  <c r="C9" i="3"/>
  <c r="B9" i="3"/>
  <c r="E8" i="3"/>
  <c r="D8" i="3"/>
  <c r="T8" i="3" s="1"/>
  <c r="C8" i="3"/>
  <c r="P8" i="3" s="1"/>
  <c r="B8" i="3"/>
  <c r="E7" i="3"/>
  <c r="D7" i="3"/>
  <c r="C7" i="3"/>
  <c r="P7" i="3" s="1"/>
  <c r="B7" i="3"/>
  <c r="E6" i="3"/>
  <c r="D6" i="3"/>
  <c r="T6" i="3" s="1"/>
  <c r="C6" i="3"/>
  <c r="P6" i="3" s="1"/>
  <c r="B6" i="3"/>
  <c r="E5" i="3"/>
  <c r="D5" i="3"/>
  <c r="T5" i="3" s="1"/>
  <c r="C5" i="3"/>
  <c r="B5" i="3"/>
  <c r="E4" i="3"/>
  <c r="D4" i="3"/>
  <c r="T4" i="3" s="1"/>
  <c r="C4" i="3"/>
  <c r="P4" i="3" s="1"/>
  <c r="B4" i="3"/>
  <c r="E3" i="3"/>
  <c r="D3" i="3"/>
  <c r="T3" i="3" s="1"/>
  <c r="C3" i="3"/>
  <c r="P3" i="3" s="1"/>
  <c r="B3" i="3"/>
  <c r="E2" i="3"/>
  <c r="D2" i="3"/>
  <c r="T2" i="3" s="1"/>
  <c r="C2" i="3"/>
  <c r="P2" i="3" s="1"/>
  <c r="B2" i="3"/>
  <c r="E27" i="1"/>
  <c r="J60" i="1"/>
  <c r="K60" i="1" s="1"/>
  <c r="A60" i="1"/>
  <c r="B60" i="1" s="1"/>
  <c r="A61" i="1"/>
  <c r="A62" i="1" s="1"/>
  <c r="J52" i="1"/>
  <c r="J53" i="1" s="1"/>
  <c r="K51" i="1"/>
  <c r="A52" i="1"/>
  <c r="A53" i="1" s="1"/>
  <c r="A54" i="1" s="1"/>
  <c r="A55" i="1" s="1"/>
  <c r="A56" i="1" s="1"/>
  <c r="A57" i="1" s="1"/>
  <c r="A58" i="1" s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" i="2"/>
  <c r="D3" i="2"/>
  <c r="L3" i="2" s="1"/>
  <c r="D4" i="2"/>
  <c r="L4" i="2" s="1"/>
  <c r="D5" i="2"/>
  <c r="L5" i="2" s="1"/>
  <c r="D6" i="2"/>
  <c r="L6" i="2" s="1"/>
  <c r="D7" i="2"/>
  <c r="L7" i="2" s="1"/>
  <c r="D8" i="2"/>
  <c r="L8" i="2" s="1"/>
  <c r="D9" i="2"/>
  <c r="L9" i="2" s="1"/>
  <c r="D10" i="2"/>
  <c r="L10" i="2" s="1"/>
  <c r="D11" i="2"/>
  <c r="L11" i="2" s="1"/>
  <c r="D12" i="2"/>
  <c r="L12" i="2" s="1"/>
  <c r="D13" i="2"/>
  <c r="L13" i="2" s="1"/>
  <c r="D14" i="2"/>
  <c r="L14" i="2" s="1"/>
  <c r="D15" i="2"/>
  <c r="L15" i="2" s="1"/>
  <c r="D16" i="2"/>
  <c r="L16" i="2" s="1"/>
  <c r="D17" i="2"/>
  <c r="L17" i="2" s="1"/>
  <c r="D18" i="2"/>
  <c r="L18" i="2" s="1"/>
  <c r="D19" i="2"/>
  <c r="L19" i="2" s="1"/>
  <c r="D20" i="2"/>
  <c r="L20" i="2" s="1"/>
  <c r="D21" i="2"/>
  <c r="L21" i="2" s="1"/>
  <c r="D22" i="2"/>
  <c r="L22" i="2" s="1"/>
  <c r="D23" i="2"/>
  <c r="L23" i="2" s="1"/>
  <c r="D24" i="2"/>
  <c r="L24" i="2" s="1"/>
  <c r="D25" i="2"/>
  <c r="L25" i="2" s="1"/>
  <c r="D2" i="2"/>
  <c r="L2" i="2" s="1"/>
  <c r="C3" i="2"/>
  <c r="H3" i="2" s="1"/>
  <c r="C4" i="2"/>
  <c r="H4" i="2" s="1"/>
  <c r="C5" i="2"/>
  <c r="H5" i="2" s="1"/>
  <c r="C6" i="2"/>
  <c r="H6" i="2" s="1"/>
  <c r="C7" i="2"/>
  <c r="H7" i="2" s="1"/>
  <c r="C8" i="2"/>
  <c r="H8" i="2" s="1"/>
  <c r="C9" i="2"/>
  <c r="H9" i="2" s="1"/>
  <c r="C10" i="2"/>
  <c r="H10" i="2" s="1"/>
  <c r="C11" i="2"/>
  <c r="H11" i="2" s="1"/>
  <c r="C12" i="2"/>
  <c r="H12" i="2" s="1"/>
  <c r="C13" i="2"/>
  <c r="H13" i="2" s="1"/>
  <c r="C14" i="2"/>
  <c r="H14" i="2" s="1"/>
  <c r="C15" i="2"/>
  <c r="H15" i="2" s="1"/>
  <c r="C16" i="2"/>
  <c r="H16" i="2" s="1"/>
  <c r="C17" i="2"/>
  <c r="H17" i="2" s="1"/>
  <c r="C18" i="2"/>
  <c r="H18" i="2" s="1"/>
  <c r="C19" i="2"/>
  <c r="H19" i="2" s="1"/>
  <c r="C20" i="2"/>
  <c r="H20" i="2" s="1"/>
  <c r="C21" i="2"/>
  <c r="H21" i="2" s="1"/>
  <c r="C22" i="2"/>
  <c r="H22" i="2" s="1"/>
  <c r="C23" i="2"/>
  <c r="H23" i="2" s="1"/>
  <c r="C24" i="2"/>
  <c r="H24" i="2" s="1"/>
  <c r="C25" i="2"/>
  <c r="H25" i="2" s="1"/>
  <c r="C2" i="2"/>
  <c r="H2" i="2" s="1"/>
  <c r="M22" i="2" l="1"/>
  <c r="M18" i="2"/>
  <c r="M14" i="2"/>
  <c r="M10" i="2"/>
  <c r="M6" i="2"/>
  <c r="M25" i="2"/>
  <c r="M21" i="2"/>
  <c r="M17" i="2"/>
  <c r="M13" i="2"/>
  <c r="M9" i="2"/>
  <c r="M5" i="2"/>
  <c r="M24" i="2"/>
  <c r="M20" i="2"/>
  <c r="M16" i="2"/>
  <c r="M12" i="2"/>
  <c r="M8" i="2"/>
  <c r="M4" i="2"/>
  <c r="M23" i="2"/>
  <c r="M19" i="2"/>
  <c r="M15" i="2"/>
  <c r="M11" i="2"/>
  <c r="M7" i="2"/>
  <c r="M3" i="2"/>
  <c r="M2" i="2"/>
  <c r="E37" i="1"/>
  <c r="E35" i="1"/>
  <c r="E29" i="1"/>
  <c r="E17" i="1"/>
  <c r="E15" i="1"/>
  <c r="E13" i="1"/>
  <c r="E11" i="1"/>
  <c r="K91" i="1"/>
  <c r="J61" i="1"/>
  <c r="J62" i="1" s="1"/>
  <c r="A69" i="1"/>
  <c r="A92" i="1"/>
  <c r="A93" i="1" s="1"/>
  <c r="A103" i="1"/>
  <c r="J69" i="1"/>
  <c r="J70" i="1" s="1"/>
  <c r="J71" i="1" s="1"/>
  <c r="J92" i="1"/>
  <c r="K69" i="1"/>
  <c r="K103" i="1"/>
  <c r="J104" i="1"/>
  <c r="J93" i="1"/>
  <c r="J82" i="1"/>
  <c r="J83" i="1" s="1"/>
  <c r="J84" i="1" s="1"/>
  <c r="U5" i="3"/>
  <c r="U9" i="3"/>
  <c r="U13" i="3"/>
  <c r="U17" i="3"/>
  <c r="U21" i="3"/>
  <c r="U25" i="3"/>
  <c r="U22" i="3"/>
  <c r="U18" i="3"/>
  <c r="U14" i="3"/>
  <c r="U10" i="3"/>
  <c r="U24" i="3"/>
  <c r="U20" i="3"/>
  <c r="U16" i="3"/>
  <c r="U12" i="3"/>
  <c r="U8" i="3"/>
  <c r="U4" i="3"/>
  <c r="U6" i="3"/>
  <c r="U23" i="3"/>
  <c r="U19" i="3"/>
  <c r="U15" i="3"/>
  <c r="U11" i="3"/>
  <c r="U7" i="3"/>
  <c r="U3" i="3"/>
  <c r="U2" i="3"/>
  <c r="P25" i="3"/>
  <c r="P21" i="3"/>
  <c r="P17" i="3"/>
  <c r="P13" i="3"/>
  <c r="P9" i="3"/>
  <c r="P5" i="3"/>
  <c r="A82" i="1"/>
  <c r="A83" i="1" s="1"/>
  <c r="A84" i="1" s="1"/>
  <c r="A85" i="1" s="1"/>
  <c r="A86" i="1" s="1"/>
  <c r="A87" i="1" s="1"/>
  <c r="A88" i="1" s="1"/>
  <c r="A89" i="1" s="1"/>
  <c r="I4" i="3"/>
  <c r="I8" i="3"/>
  <c r="I12" i="3"/>
  <c r="I16" i="3"/>
  <c r="I20" i="3"/>
  <c r="I24" i="3"/>
  <c r="J24" i="3" s="1"/>
  <c r="I25" i="3"/>
  <c r="I21" i="3"/>
  <c r="I17" i="3"/>
  <c r="I13" i="3"/>
  <c r="I9" i="3"/>
  <c r="I5" i="3"/>
  <c r="I6" i="3"/>
  <c r="I10" i="3"/>
  <c r="I14" i="3"/>
  <c r="I18" i="3"/>
  <c r="I22" i="3"/>
  <c r="I23" i="3"/>
  <c r="I19" i="3"/>
  <c r="I15" i="3"/>
  <c r="I11" i="3"/>
  <c r="I7" i="3"/>
  <c r="I3" i="3"/>
  <c r="I2" i="3"/>
  <c r="A2" i="3"/>
  <c r="A6" i="3"/>
  <c r="F18" i="3"/>
  <c r="G18" i="3" s="1"/>
  <c r="F19" i="3"/>
  <c r="G19" i="3" s="1"/>
  <c r="F23" i="3"/>
  <c r="G23" i="3" s="1"/>
  <c r="F24" i="3"/>
  <c r="R24" i="3" s="1"/>
  <c r="A7" i="3"/>
  <c r="F8" i="3"/>
  <c r="S8" i="3" s="1"/>
  <c r="F12" i="3"/>
  <c r="S12" i="3" s="1"/>
  <c r="F21" i="3"/>
  <c r="R21" i="3" s="1"/>
  <c r="F2" i="3"/>
  <c r="S2" i="3" s="1"/>
  <c r="A9" i="3"/>
  <c r="F9" i="3"/>
  <c r="R9" i="3" s="1"/>
  <c r="F16" i="3"/>
  <c r="R16" i="3" s="1"/>
  <c r="F22" i="3"/>
  <c r="S22" i="3" s="1"/>
  <c r="F5" i="3"/>
  <c r="G5" i="3" s="1"/>
  <c r="F13" i="3"/>
  <c r="R13" i="3" s="1"/>
  <c r="F20" i="3"/>
  <c r="S20" i="3" s="1"/>
  <c r="F6" i="3"/>
  <c r="A20" i="3"/>
  <c r="A16" i="3"/>
  <c r="A12" i="3"/>
  <c r="A8" i="3"/>
  <c r="A24" i="3"/>
  <c r="A3" i="3"/>
  <c r="A22" i="3"/>
  <c r="A18" i="3"/>
  <c r="A14" i="3"/>
  <c r="A10" i="3"/>
  <c r="F3" i="3"/>
  <c r="A4" i="3"/>
  <c r="F4" i="3"/>
  <c r="A5" i="3"/>
  <c r="A17" i="3"/>
  <c r="A23" i="3"/>
  <c r="T7" i="3"/>
  <c r="F7" i="3"/>
  <c r="A11" i="3"/>
  <c r="A21" i="3"/>
  <c r="A15" i="3"/>
  <c r="A19" i="3"/>
  <c r="A13" i="3"/>
  <c r="A25" i="3"/>
  <c r="F17" i="3"/>
  <c r="F25" i="3"/>
  <c r="F10" i="3"/>
  <c r="G10" i="3" s="1"/>
  <c r="F14" i="3"/>
  <c r="F11" i="3"/>
  <c r="F15" i="3"/>
  <c r="A63" i="1"/>
  <c r="J63" i="1"/>
  <c r="J54" i="1"/>
  <c r="F22" i="2"/>
  <c r="K22" i="2" s="1"/>
  <c r="F18" i="2"/>
  <c r="K18" i="2" s="1"/>
  <c r="F14" i="2"/>
  <c r="K14" i="2" s="1"/>
  <c r="F10" i="2"/>
  <c r="K10" i="2" s="1"/>
  <c r="F6" i="2"/>
  <c r="K6" i="2" s="1"/>
  <c r="F25" i="2"/>
  <c r="K25" i="2" s="1"/>
  <c r="F21" i="2"/>
  <c r="K21" i="2" s="1"/>
  <c r="F17" i="2"/>
  <c r="K17" i="2" s="1"/>
  <c r="F13" i="2"/>
  <c r="K13" i="2" s="1"/>
  <c r="F9" i="2"/>
  <c r="K9" i="2" s="1"/>
  <c r="F5" i="2"/>
  <c r="K5" i="2" s="1"/>
  <c r="F24" i="2"/>
  <c r="K24" i="2" s="1"/>
  <c r="F20" i="2"/>
  <c r="K20" i="2" s="1"/>
  <c r="F16" i="2"/>
  <c r="K16" i="2" s="1"/>
  <c r="F12" i="2"/>
  <c r="K12" i="2" s="1"/>
  <c r="F8" i="2"/>
  <c r="K8" i="2" s="1"/>
  <c r="F4" i="2"/>
  <c r="K4" i="2" s="1"/>
  <c r="F23" i="2"/>
  <c r="K23" i="2" s="1"/>
  <c r="F19" i="2"/>
  <c r="K19" i="2" s="1"/>
  <c r="F15" i="2"/>
  <c r="K15" i="2" s="1"/>
  <c r="F11" i="2"/>
  <c r="K11" i="2" s="1"/>
  <c r="F7" i="2"/>
  <c r="K7" i="2" s="1"/>
  <c r="F3" i="2"/>
  <c r="K3" i="2" s="1"/>
  <c r="F2" i="2"/>
  <c r="K2" i="2" s="1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B103" i="1" l="1"/>
  <c r="A104" i="1"/>
  <c r="A105" i="1" s="1"/>
  <c r="A106" i="1" s="1"/>
  <c r="A107" i="1" s="1"/>
  <c r="A108" i="1" s="1"/>
  <c r="B69" i="1"/>
  <c r="A70" i="1"/>
  <c r="A71" i="1" s="1"/>
  <c r="A72" i="1" s="1"/>
  <c r="A73" i="1" s="1"/>
  <c r="J72" i="1"/>
  <c r="D106" i="1"/>
  <c r="C103" i="1"/>
  <c r="L104" i="1"/>
  <c r="J105" i="1"/>
  <c r="L103" i="1"/>
  <c r="A94" i="1"/>
  <c r="A95" i="1" s="1"/>
  <c r="A96" i="1" s="1"/>
  <c r="D94" i="1"/>
  <c r="M82" i="1"/>
  <c r="L91" i="1"/>
  <c r="C91" i="1"/>
  <c r="L92" i="1"/>
  <c r="M94" i="1"/>
  <c r="J94" i="1"/>
  <c r="J95" i="1" s="1"/>
  <c r="J96" i="1" s="1"/>
  <c r="C92" i="1"/>
  <c r="J85" i="1"/>
  <c r="L84" i="1"/>
  <c r="L79" i="1"/>
  <c r="L80" i="1"/>
  <c r="D82" i="1"/>
  <c r="O24" i="3"/>
  <c r="N24" i="3"/>
  <c r="C80" i="1"/>
  <c r="C79" i="1"/>
  <c r="C84" i="1"/>
  <c r="K24" i="3"/>
  <c r="J9" i="3"/>
  <c r="J7" i="3"/>
  <c r="J23" i="3"/>
  <c r="J10" i="3"/>
  <c r="J13" i="3"/>
  <c r="J12" i="3"/>
  <c r="J3" i="3"/>
  <c r="J19" i="3"/>
  <c r="J25" i="3"/>
  <c r="J11" i="3"/>
  <c r="J22" i="3"/>
  <c r="J6" i="3"/>
  <c r="J17" i="3"/>
  <c r="J8" i="3"/>
  <c r="J14" i="3"/>
  <c r="J16" i="3"/>
  <c r="J15" i="3"/>
  <c r="J18" i="3"/>
  <c r="J5" i="3"/>
  <c r="J21" i="3"/>
  <c r="J20" i="3"/>
  <c r="J4" i="3"/>
  <c r="J2" i="3"/>
  <c r="O2" i="3" s="1"/>
  <c r="S23" i="3"/>
  <c r="S24" i="3"/>
  <c r="G16" i="3"/>
  <c r="G24" i="3"/>
  <c r="G12" i="3"/>
  <c r="S16" i="3"/>
  <c r="S18" i="3"/>
  <c r="R18" i="3"/>
  <c r="R12" i="3"/>
  <c r="S9" i="3"/>
  <c r="G8" i="3"/>
  <c r="S13" i="3"/>
  <c r="R23" i="3"/>
  <c r="S21" i="3"/>
  <c r="S19" i="3"/>
  <c r="G21" i="3"/>
  <c r="G20" i="3"/>
  <c r="G22" i="3"/>
  <c r="R19" i="3"/>
  <c r="R8" i="3"/>
  <c r="G2" i="3"/>
  <c r="R22" i="3"/>
  <c r="R2" i="3"/>
  <c r="R20" i="3"/>
  <c r="G9" i="3"/>
  <c r="G13" i="3"/>
  <c r="R5" i="3"/>
  <c r="S5" i="3"/>
  <c r="G15" i="3"/>
  <c r="S15" i="3"/>
  <c r="R15" i="3"/>
  <c r="G7" i="3"/>
  <c r="S7" i="3"/>
  <c r="R7" i="3"/>
  <c r="G11" i="3"/>
  <c r="S11" i="3"/>
  <c r="R11" i="3"/>
  <c r="S14" i="3"/>
  <c r="R14" i="3"/>
  <c r="R25" i="3"/>
  <c r="S25" i="3"/>
  <c r="S4" i="3"/>
  <c r="R4" i="3"/>
  <c r="R17" i="3"/>
  <c r="S17" i="3"/>
  <c r="G17" i="3"/>
  <c r="G25" i="3"/>
  <c r="G4" i="3"/>
  <c r="G14" i="3"/>
  <c r="G3" i="3"/>
  <c r="R3" i="3"/>
  <c r="S3" i="3"/>
  <c r="S6" i="3"/>
  <c r="R6" i="3"/>
  <c r="S10" i="3"/>
  <c r="R10" i="3"/>
  <c r="G6" i="3"/>
  <c r="J64" i="1"/>
  <c r="A64" i="1"/>
  <c r="J55" i="1"/>
  <c r="J2" i="2"/>
  <c r="G10" i="2"/>
  <c r="N10" i="2" s="1"/>
  <c r="J10" i="2"/>
  <c r="G3" i="2"/>
  <c r="N3" i="2" s="1"/>
  <c r="J3" i="2"/>
  <c r="G19" i="2"/>
  <c r="N19" i="2" s="1"/>
  <c r="J19" i="2"/>
  <c r="G12" i="2"/>
  <c r="N12" i="2" s="1"/>
  <c r="J12" i="2"/>
  <c r="G5" i="2"/>
  <c r="N5" i="2" s="1"/>
  <c r="J5" i="2"/>
  <c r="G21" i="2"/>
  <c r="N21" i="2" s="1"/>
  <c r="J21" i="2"/>
  <c r="G14" i="2"/>
  <c r="N14" i="2" s="1"/>
  <c r="J14" i="2"/>
  <c r="G8" i="2"/>
  <c r="N8" i="2" s="1"/>
  <c r="J8" i="2"/>
  <c r="G17" i="2"/>
  <c r="N17" i="2" s="1"/>
  <c r="J17" i="2"/>
  <c r="G7" i="2"/>
  <c r="N7" i="2" s="1"/>
  <c r="J7" i="2"/>
  <c r="G23" i="2"/>
  <c r="N23" i="2" s="1"/>
  <c r="J23" i="2"/>
  <c r="G16" i="2"/>
  <c r="N16" i="2" s="1"/>
  <c r="J16" i="2"/>
  <c r="G9" i="2"/>
  <c r="N9" i="2" s="1"/>
  <c r="J9" i="2"/>
  <c r="G25" i="2"/>
  <c r="N25" i="2" s="1"/>
  <c r="J25" i="2"/>
  <c r="G18" i="2"/>
  <c r="N18" i="2" s="1"/>
  <c r="J18" i="2"/>
  <c r="G15" i="2"/>
  <c r="N15" i="2" s="1"/>
  <c r="J15" i="2"/>
  <c r="G24" i="2"/>
  <c r="N24" i="2" s="1"/>
  <c r="J24" i="2"/>
  <c r="G11" i="2"/>
  <c r="N11" i="2" s="1"/>
  <c r="J11" i="2"/>
  <c r="G4" i="2"/>
  <c r="N4" i="2" s="1"/>
  <c r="J4" i="2"/>
  <c r="G20" i="2"/>
  <c r="N20" i="2" s="1"/>
  <c r="J20" i="2"/>
  <c r="G13" i="2"/>
  <c r="N13" i="2" s="1"/>
  <c r="J13" i="2"/>
  <c r="G6" i="2"/>
  <c r="N6" i="2" s="1"/>
  <c r="J6" i="2"/>
  <c r="G22" i="2"/>
  <c r="N22" i="2" s="1"/>
  <c r="J22" i="2"/>
  <c r="G2" i="2"/>
  <c r="N2" i="2" s="1"/>
  <c r="A5" i="2"/>
  <c r="A2" i="2"/>
  <c r="A4" i="2"/>
  <c r="A6" i="2"/>
  <c r="A7" i="2"/>
  <c r="A24" i="2"/>
  <c r="A20" i="2"/>
  <c r="A16" i="2"/>
  <c r="A12" i="2"/>
  <c r="A8" i="2"/>
  <c r="A23" i="2"/>
  <c r="A19" i="2"/>
  <c r="A15" i="2"/>
  <c r="A11" i="2"/>
  <c r="A3" i="2"/>
  <c r="A17" i="2"/>
  <c r="A13" i="2"/>
  <c r="A14" i="2"/>
  <c r="A21" i="2"/>
  <c r="A22" i="2"/>
  <c r="A10" i="2"/>
  <c r="A18" i="2"/>
  <c r="A25" i="2"/>
  <c r="A9" i="2"/>
  <c r="F19" i="1" l="1"/>
  <c r="F17" i="1"/>
  <c r="F13" i="1"/>
  <c r="F15" i="1"/>
  <c r="F11" i="1"/>
  <c r="C104" i="1"/>
  <c r="L71" i="1"/>
  <c r="C73" i="1"/>
  <c r="A74" i="1"/>
  <c r="C72" i="1"/>
  <c r="C69" i="1"/>
  <c r="L69" i="1"/>
  <c r="C71" i="1"/>
  <c r="L72" i="1"/>
  <c r="J73" i="1"/>
  <c r="C108" i="1"/>
  <c r="A109" i="1"/>
  <c r="M106" i="1"/>
  <c r="J106" i="1"/>
  <c r="J107" i="1" s="1"/>
  <c r="J108" i="1" s="1"/>
  <c r="J97" i="1"/>
  <c r="L96" i="1"/>
  <c r="C96" i="1"/>
  <c r="A97" i="1"/>
  <c r="J86" i="1"/>
  <c r="L85" i="1"/>
  <c r="O4" i="3"/>
  <c r="N4" i="3"/>
  <c r="N18" i="3"/>
  <c r="O18" i="3"/>
  <c r="O8" i="3"/>
  <c r="N8" i="3"/>
  <c r="N11" i="3"/>
  <c r="O11" i="3"/>
  <c r="O12" i="3"/>
  <c r="N12" i="3"/>
  <c r="N7" i="3"/>
  <c r="O7" i="3"/>
  <c r="N22" i="3"/>
  <c r="O22" i="3"/>
  <c r="O20" i="3"/>
  <c r="N20" i="3"/>
  <c r="N15" i="3"/>
  <c r="O15" i="3"/>
  <c r="N17" i="3"/>
  <c r="O17" i="3"/>
  <c r="O25" i="3"/>
  <c r="N25" i="3"/>
  <c r="N13" i="3"/>
  <c r="O13" i="3"/>
  <c r="O9" i="3"/>
  <c r="N9" i="3"/>
  <c r="N5" i="3"/>
  <c r="O5" i="3"/>
  <c r="N14" i="3"/>
  <c r="O14" i="3"/>
  <c r="N3" i="3"/>
  <c r="O3" i="3"/>
  <c r="N23" i="3"/>
  <c r="O23" i="3"/>
  <c r="O21" i="3"/>
  <c r="N21" i="3"/>
  <c r="O16" i="3"/>
  <c r="N16" i="3"/>
  <c r="N6" i="3"/>
  <c r="O6" i="3"/>
  <c r="N19" i="3"/>
  <c r="O19" i="3"/>
  <c r="N10" i="3"/>
  <c r="O10" i="3"/>
  <c r="C85" i="1"/>
  <c r="V24" i="3"/>
  <c r="K4" i="3"/>
  <c r="V4" i="3" s="1"/>
  <c r="K18" i="3"/>
  <c r="V18" i="3" s="1"/>
  <c r="K8" i="3"/>
  <c r="V8" i="3" s="1"/>
  <c r="K11" i="3"/>
  <c r="V11" i="3" s="1"/>
  <c r="K12" i="3"/>
  <c r="V12" i="3" s="1"/>
  <c r="K7" i="3"/>
  <c r="V7" i="3" s="1"/>
  <c r="K20" i="3"/>
  <c r="V20" i="3" s="1"/>
  <c r="K15" i="3"/>
  <c r="V15" i="3" s="1"/>
  <c r="K17" i="3"/>
  <c r="V17" i="3" s="1"/>
  <c r="K25" i="3"/>
  <c r="V25" i="3" s="1"/>
  <c r="K13" i="3"/>
  <c r="V13" i="3" s="1"/>
  <c r="K9" i="3"/>
  <c r="V9" i="3" s="1"/>
  <c r="K21" i="3"/>
  <c r="V21" i="3" s="1"/>
  <c r="K16" i="3"/>
  <c r="V16" i="3" s="1"/>
  <c r="K6" i="3"/>
  <c r="V6" i="3" s="1"/>
  <c r="K19" i="3"/>
  <c r="V19" i="3" s="1"/>
  <c r="K10" i="3"/>
  <c r="V10" i="3" s="1"/>
  <c r="K5" i="3"/>
  <c r="V5" i="3" s="1"/>
  <c r="K14" i="3"/>
  <c r="V14" i="3" s="1"/>
  <c r="K22" i="3"/>
  <c r="V22" i="3" s="1"/>
  <c r="K3" i="3"/>
  <c r="V3" i="3" s="1"/>
  <c r="K23" i="3"/>
  <c r="V23" i="3" s="1"/>
  <c r="N2" i="3"/>
  <c r="K2" i="3"/>
  <c r="V2" i="3" s="1"/>
  <c r="F9" i="1"/>
  <c r="L64" i="1"/>
  <c r="J65" i="1"/>
  <c r="C64" i="1"/>
  <c r="A65" i="1"/>
  <c r="L60" i="1"/>
  <c r="C60" i="1"/>
  <c r="C62" i="1"/>
  <c r="L62" i="1"/>
  <c r="C63" i="1"/>
  <c r="L63" i="1"/>
  <c r="L51" i="1"/>
  <c r="L53" i="1"/>
  <c r="L54" i="1"/>
  <c r="J56" i="1"/>
  <c r="L55" i="1"/>
  <c r="C54" i="1"/>
  <c r="C51" i="1"/>
  <c r="C53" i="1"/>
  <c r="A59" i="1"/>
  <c r="B51" i="1"/>
  <c r="E9" i="1"/>
  <c r="F37" i="1" l="1"/>
  <c r="F33" i="1"/>
  <c r="F35" i="1"/>
  <c r="F31" i="1"/>
  <c r="F29" i="1"/>
  <c r="J74" i="1"/>
  <c r="L73" i="1"/>
  <c r="L105" i="1"/>
  <c r="C74" i="1"/>
  <c r="A75" i="1"/>
  <c r="A76" i="1" s="1"/>
  <c r="D76" i="1" s="1"/>
  <c r="C105" i="1"/>
  <c r="C109" i="1"/>
  <c r="A110" i="1"/>
  <c r="L108" i="1"/>
  <c r="J109" i="1"/>
  <c r="L93" i="1"/>
  <c r="C93" i="1"/>
  <c r="L81" i="1"/>
  <c r="C97" i="1"/>
  <c r="A98" i="1"/>
  <c r="J98" i="1"/>
  <c r="L97" i="1"/>
  <c r="J87" i="1"/>
  <c r="L86" i="1"/>
  <c r="C81" i="1"/>
  <c r="F27" i="1"/>
  <c r="C65" i="1"/>
  <c r="A66" i="1"/>
  <c r="A67" i="1" s="1"/>
  <c r="D67" i="1" s="1"/>
  <c r="J66" i="1"/>
  <c r="J67" i="1" s="1"/>
  <c r="M67" i="1" s="1"/>
  <c r="L65" i="1"/>
  <c r="J57" i="1"/>
  <c r="J58" i="1" s="1"/>
  <c r="M58" i="1" s="1"/>
  <c r="L56" i="1"/>
  <c r="J75" i="1" l="1"/>
  <c r="J76" i="1" s="1"/>
  <c r="M76" i="1" s="1"/>
  <c r="L74" i="1"/>
  <c r="C110" i="1"/>
  <c r="A111" i="1"/>
  <c r="L109" i="1"/>
  <c r="J110" i="1"/>
  <c r="L98" i="1"/>
  <c r="J99" i="1"/>
  <c r="C98" i="1"/>
  <c r="A99" i="1"/>
  <c r="M89" i="1"/>
  <c r="L87" i="1"/>
  <c r="J88" i="1"/>
  <c r="J89" i="1" s="1"/>
  <c r="C87" i="1"/>
  <c r="D89" i="1"/>
  <c r="C86" i="1"/>
  <c r="A68" i="1"/>
  <c r="C111" i="1" l="1"/>
  <c r="A112" i="1"/>
  <c r="A113" i="1" s="1"/>
  <c r="D113" i="1"/>
  <c r="J111" i="1"/>
  <c r="L110" i="1"/>
  <c r="C99" i="1"/>
  <c r="A100" i="1"/>
  <c r="A101" i="1" s="1"/>
  <c r="D101" i="1"/>
  <c r="M101" i="1"/>
  <c r="J100" i="1"/>
  <c r="J101" i="1" s="1"/>
  <c r="L99" i="1"/>
  <c r="A90" i="1"/>
  <c r="M113" i="1" l="1"/>
  <c r="J112" i="1"/>
  <c r="J113" i="1" s="1"/>
  <c r="L111" i="1"/>
  <c r="C55" i="1"/>
  <c r="A102" i="1"/>
  <c r="D58" i="1" l="1"/>
  <c r="C56" i="1"/>
</calcChain>
</file>

<file path=xl/sharedStrings.xml><?xml version="1.0" encoding="utf-8"?>
<sst xmlns="http://schemas.openxmlformats.org/spreadsheetml/2006/main" count="141" uniqueCount="25">
  <si>
    <t>Für neue Zufallswerte</t>
  </si>
  <si>
    <t>F9 drücken</t>
  </si>
  <si>
    <t>www.schlauistwow.de</t>
  </si>
  <si>
    <t xml:space="preserve">Ein Erklärvideo zum Thema findest du unter dem folgenden Link. </t>
  </si>
  <si>
    <t>Lineare Funktionen: Funktionsgleichung aufstellen</t>
  </si>
  <si>
    <t>Aufgabe 1:</t>
  </si>
  <si>
    <t xml:space="preserve">Gib die Funktionsgleichung an. </t>
  </si>
  <si>
    <t>Eine lineare Funktion hat die angegebene Steigung und verläuft durch den Punkt P.</t>
  </si>
  <si>
    <t>m</t>
  </si>
  <si>
    <t>b</t>
  </si>
  <si>
    <t>x1</t>
  </si>
  <si>
    <t>y1</t>
  </si>
  <si>
    <t>P1</t>
  </si>
  <si>
    <t>Einsetzen von Punkt P</t>
  </si>
  <si>
    <t>Þ</t>
  </si>
  <si>
    <t>Aufgabe 2:</t>
  </si>
  <si>
    <t>Eine lineare Funktion hat die angegebenen Punkte P und Q.</t>
  </si>
  <si>
    <t>t</t>
  </si>
  <si>
    <t>x2</t>
  </si>
  <si>
    <t>y2</t>
  </si>
  <si>
    <t>P2</t>
  </si>
  <si>
    <t>Steigung berechnen</t>
  </si>
  <si>
    <t>m = (y2-y1) : (x2-x1)</t>
  </si>
  <si>
    <t>Aufgabe 2</t>
  </si>
  <si>
    <t>Aufgabe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</si>
</sst>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2"/>
      <name val="Arial"/>
      <family val="2"/>
    </font>
    <font>
      <sz val="11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0"/>
      <name val="Calibri"/>
      <family val="2"/>
    </font>
    <font>
      <b/>
      <u/>
      <sz val="11"/>
      <name val="Arial"/>
      <family val="2"/>
    </font>
    <font>
      <sz val="1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0" fontId="0" fillId="3" borderId="0" xfId="0" applyFill="1"/>
    <xf numFmtId="0" fontId="2" fillId="0" borderId="0" xfId="0" applyFont="1"/>
    <xf numFmtId="0" fontId="4" fillId="0" borderId="0" xfId="0" applyFont="1"/>
    <xf numFmtId="0" fontId="1" fillId="0" borderId="0" xfId="0" applyFont="1" applyBorder="1"/>
    <xf numFmtId="0" fontId="5" fillId="0" borderId="0" xfId="0" applyFont="1"/>
    <xf numFmtId="0" fontId="5" fillId="0" borderId="0" xfId="0" applyFont="1" applyBorder="1"/>
    <xf numFmtId="0" fontId="0" fillId="0" borderId="2" xfId="0" applyBorder="1"/>
    <xf numFmtId="0" fontId="6" fillId="0" borderId="2" xfId="0" applyFont="1" applyBorder="1"/>
    <xf numFmtId="0" fontId="0" fillId="0" borderId="2" xfId="0" applyBorder="1" applyAlignment="1">
      <alignment horizontal="left"/>
    </xf>
    <xf numFmtId="0" fontId="6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7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 applyBorder="1"/>
    <xf numFmtId="0" fontId="4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7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41</xdr:row>
      <xdr:rowOff>38100</xdr:rowOff>
    </xdr:from>
    <xdr:to>
      <xdr:col>17</xdr:col>
      <xdr:colOff>250984</xdr:colOff>
      <xdr:row>47</xdr:row>
      <xdr:rowOff>167164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70120" y="7985760"/>
          <a:ext cx="1317784" cy="13177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3"/>
  <sheetViews>
    <sheetView tabSelected="1" topLeftCell="A26" zoomScaleNormal="100" workbookViewId="0">
      <selection activeCell="U32" sqref="U32"/>
    </sheetView>
  </sheetViews>
  <sheetFormatPr baseColWidth="10" defaultRowHeight="13.2" x14ac:dyDescent="0.25"/>
  <cols>
    <col min="1" max="1" width="2.44140625" customWidth="1"/>
    <col min="2" max="2" width="3.88671875" customWidth="1"/>
    <col min="3" max="3" width="6" customWidth="1"/>
    <col min="4" max="4" width="2.109375" customWidth="1"/>
    <col min="5" max="5" width="8.109375" customWidth="1"/>
    <col min="6" max="6" width="10.33203125" bestFit="1" customWidth="1"/>
    <col min="7" max="7" width="8.109375" customWidth="1"/>
    <col min="8" max="8" width="5.33203125" customWidth="1"/>
    <col min="9" max="9" width="5" customWidth="1"/>
    <col min="10" max="10" width="1.44140625" customWidth="1"/>
    <col min="11" max="11" width="3" customWidth="1"/>
    <col min="12" max="12" width="4.6640625" customWidth="1"/>
    <col min="13" max="13" width="2" customWidth="1"/>
    <col min="14" max="14" width="6" customWidth="1"/>
    <col min="15" max="15" width="5" customWidth="1"/>
    <col min="16" max="16" width="7.109375" customWidth="1"/>
    <col min="17" max="17" width="4.5546875" customWidth="1"/>
    <col min="18" max="18" width="4" customWidth="1"/>
  </cols>
  <sheetData>
    <row r="1" spans="1:21" ht="22.2" customHeight="1" x14ac:dyDescent="0.25">
      <c r="A1" s="20" t="s">
        <v>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21" s="1" customFormat="1" ht="15" x14ac:dyDescent="0.25"/>
    <row r="3" spans="1:21" s="1" customFormat="1" ht="15.6" x14ac:dyDescent="0.3">
      <c r="A3" s="5" t="s">
        <v>5</v>
      </c>
      <c r="I3" s="6"/>
      <c r="J3" s="6"/>
      <c r="K3" s="5"/>
    </row>
    <row r="4" spans="1:21" s="1" customFormat="1" ht="15.6" x14ac:dyDescent="0.3">
      <c r="B4"/>
      <c r="I4" s="6"/>
      <c r="J4" s="6"/>
      <c r="K4" s="5"/>
    </row>
    <row r="5" spans="1:21" s="1" customFormat="1" ht="15.6" x14ac:dyDescent="0.3">
      <c r="B5" s="1" t="s">
        <v>7</v>
      </c>
      <c r="I5" s="6"/>
      <c r="J5" s="6"/>
      <c r="T5" s="19" t="s">
        <v>0</v>
      </c>
      <c r="U5" s="19"/>
    </row>
    <row r="6" spans="1:21" s="1" customFormat="1" ht="15.6" x14ac:dyDescent="0.3">
      <c r="B6" s="1" t="s">
        <v>6</v>
      </c>
      <c r="T6" s="19" t="s">
        <v>1</v>
      </c>
      <c r="U6" s="19"/>
    </row>
    <row r="7" spans="1:21" s="1" customFormat="1" ht="15" x14ac:dyDescent="0.25"/>
    <row r="8" spans="1:21" s="1" customFormat="1" ht="15" x14ac:dyDescent="0.25">
      <c r="I8" s="6"/>
      <c r="J8" s="8">
        <v>2</v>
      </c>
      <c r="M8" s="17"/>
    </row>
    <row r="9" spans="1:21" s="1" customFormat="1" ht="15" x14ac:dyDescent="0.25">
      <c r="A9" s="7"/>
      <c r="D9" s="17">
        <v>1</v>
      </c>
      <c r="E9" s="1" t="str">
        <f>CHAR(D9+96)&amp;")"</f>
        <v>a)</v>
      </c>
      <c r="F9" s="1" t="str">
        <f ca="1">VLOOKUP(D9,Daten1!$A$2:$U$25,14,FALSE)</f>
        <v xml:space="preserve"> m = -1, P = (-4|9)</v>
      </c>
      <c r="I9" s="6"/>
      <c r="J9" s="6"/>
      <c r="M9" s="17"/>
    </row>
    <row r="10" spans="1:21" s="1" customFormat="1" ht="15" x14ac:dyDescent="0.25">
      <c r="A10" s="7"/>
      <c r="D10" s="17"/>
      <c r="I10" s="6"/>
      <c r="J10" s="6"/>
      <c r="M10" s="17"/>
    </row>
    <row r="11" spans="1:21" s="1" customFormat="1" ht="15" x14ac:dyDescent="0.25">
      <c r="A11" s="7"/>
      <c r="D11" s="17">
        <f>D9+1</f>
        <v>2</v>
      </c>
      <c r="E11" s="1" t="str">
        <f>CHAR(D11+96)&amp;")"</f>
        <v>b)</v>
      </c>
      <c r="F11" s="1" t="str">
        <f ca="1">VLOOKUP(D11,Daten1!$A$2:$U$25,14,FALSE)</f>
        <v xml:space="preserve"> m = 0,5, P = (-9|-7,5)</v>
      </c>
      <c r="I11" s="6"/>
      <c r="J11" s="6"/>
      <c r="M11" s="17"/>
    </row>
    <row r="12" spans="1:21" s="1" customFormat="1" ht="15" x14ac:dyDescent="0.25">
      <c r="A12" s="7"/>
      <c r="D12" s="17"/>
      <c r="I12" s="6"/>
      <c r="J12" s="6"/>
      <c r="M12" s="17"/>
    </row>
    <row r="13" spans="1:21" s="1" customFormat="1" ht="15" x14ac:dyDescent="0.25">
      <c r="A13" s="7"/>
      <c r="D13" s="17">
        <f>D11+1</f>
        <v>3</v>
      </c>
      <c r="E13" s="1" t="str">
        <f>CHAR(D13+96)&amp;")"</f>
        <v>c)</v>
      </c>
      <c r="F13" s="1" t="str">
        <f ca="1">VLOOKUP(D13,Daten1!$A$2:$U$25,14,FALSE)</f>
        <v xml:space="preserve"> m = 1,5, P = (6|12)</v>
      </c>
      <c r="I13" s="6"/>
      <c r="J13" s="6"/>
      <c r="M13" s="17"/>
    </row>
    <row r="14" spans="1:21" s="1" customFormat="1" ht="15" x14ac:dyDescent="0.25">
      <c r="A14" s="7"/>
      <c r="D14" s="17"/>
      <c r="I14" s="6"/>
      <c r="J14" s="6"/>
      <c r="M14" s="17"/>
    </row>
    <row r="15" spans="1:21" s="1" customFormat="1" ht="15" x14ac:dyDescent="0.25">
      <c r="A15" s="7"/>
      <c r="D15" s="17">
        <f>D13+1</f>
        <v>4</v>
      </c>
      <c r="E15" s="1" t="str">
        <f>CHAR(D15+96)&amp;")"</f>
        <v>d)</v>
      </c>
      <c r="F15" s="1" t="str">
        <f ca="1">VLOOKUP(D15,Daten1!$A$2:$U$25,14,FALSE)</f>
        <v xml:space="preserve"> m = 1, P = (-1|1,5)</v>
      </c>
      <c r="I15" s="6"/>
      <c r="J15" s="6"/>
      <c r="M15" s="17"/>
    </row>
    <row r="16" spans="1:21" s="1" customFormat="1" ht="15" x14ac:dyDescent="0.25">
      <c r="A16" s="7"/>
      <c r="D16" s="17"/>
      <c r="I16" s="6"/>
      <c r="J16" s="6"/>
      <c r="M16" s="17"/>
    </row>
    <row r="17" spans="1:13" s="1" customFormat="1" ht="15" x14ac:dyDescent="0.25">
      <c r="A17" s="7"/>
      <c r="D17" s="17">
        <f>D15+1</f>
        <v>5</v>
      </c>
      <c r="E17" s="1" t="str">
        <f>CHAR(D17+96)&amp;")"</f>
        <v>e)</v>
      </c>
      <c r="F17" s="1" t="str">
        <f ca="1">VLOOKUP(D17,Daten1!$A$2:$U$25,14,FALSE)</f>
        <v xml:space="preserve"> m = 3,5, P = (-7|-22)</v>
      </c>
      <c r="I17" s="6"/>
      <c r="J17" s="6"/>
      <c r="M17" s="17"/>
    </row>
    <row r="18" spans="1:13" s="1" customFormat="1" ht="15" x14ac:dyDescent="0.25">
      <c r="A18" s="7"/>
      <c r="D18" s="17"/>
      <c r="I18" s="6"/>
      <c r="J18" s="6"/>
      <c r="M18" s="17"/>
    </row>
    <row r="19" spans="1:13" s="1" customFormat="1" ht="15" x14ac:dyDescent="0.25">
      <c r="A19" s="7"/>
      <c r="D19" s="17">
        <f>D17+1</f>
        <v>6</v>
      </c>
      <c r="E19" s="1" t="str">
        <f>CHAR(D19+96)&amp;")"</f>
        <v>f)</v>
      </c>
      <c r="F19" s="1" t="str">
        <f ca="1">VLOOKUP(D19,Daten1!$A$2:$U$25,14,FALSE)</f>
        <v xml:space="preserve"> m = -1, P = (5|-6,5)</v>
      </c>
      <c r="I19" s="6"/>
      <c r="J19" s="6"/>
      <c r="M19" s="17"/>
    </row>
    <row r="20" spans="1:13" s="1" customFormat="1" ht="15" x14ac:dyDescent="0.25">
      <c r="A20" s="7"/>
      <c r="D20" s="17"/>
      <c r="I20" s="6"/>
      <c r="J20" s="6"/>
      <c r="M20" s="17"/>
    </row>
    <row r="21" spans="1:13" s="1" customFormat="1" ht="15.6" x14ac:dyDescent="0.3">
      <c r="A21" s="5" t="s">
        <v>15</v>
      </c>
      <c r="I21" s="6"/>
      <c r="J21" s="6"/>
      <c r="M21" s="17"/>
    </row>
    <row r="22" spans="1:13" s="1" customFormat="1" ht="15" x14ac:dyDescent="0.25">
      <c r="B22"/>
      <c r="I22" s="6"/>
      <c r="J22" s="6"/>
      <c r="M22" s="17"/>
    </row>
    <row r="23" spans="1:13" s="1" customFormat="1" ht="15" x14ac:dyDescent="0.25">
      <c r="B23" s="1" t="s">
        <v>16</v>
      </c>
      <c r="I23" s="6"/>
      <c r="J23" s="6"/>
      <c r="M23" s="17"/>
    </row>
    <row r="24" spans="1:13" s="1" customFormat="1" ht="15" x14ac:dyDescent="0.25">
      <c r="B24" s="1" t="s">
        <v>6</v>
      </c>
      <c r="I24" s="6"/>
      <c r="J24" s="6"/>
      <c r="M24" s="17"/>
    </row>
    <row r="25" spans="1:13" s="1" customFormat="1" ht="15" x14ac:dyDescent="0.25">
      <c r="I25" s="6"/>
      <c r="J25" s="6"/>
      <c r="M25" s="17"/>
    </row>
    <row r="26" spans="1:13" s="1" customFormat="1" ht="15" x14ac:dyDescent="0.25">
      <c r="I26" s="6"/>
      <c r="J26" s="6"/>
      <c r="M26" s="17"/>
    </row>
    <row r="27" spans="1:13" s="1" customFormat="1" ht="15" x14ac:dyDescent="0.25">
      <c r="A27" s="7"/>
      <c r="D27" s="17">
        <v>1</v>
      </c>
      <c r="E27" s="1" t="str">
        <f>CHAR(D27+96)&amp;")"</f>
        <v>a)</v>
      </c>
      <c r="F27" s="1" t="str">
        <f ca="1">VLOOKUP(D27,Daten2!$A$2:$V$25,22,FALSE)</f>
        <v>P = (7|-25,5), Q = (2|-8)</v>
      </c>
      <c r="I27" s="6"/>
      <c r="J27" s="6"/>
      <c r="M27" s="17"/>
    </row>
    <row r="28" spans="1:13" s="1" customFormat="1" ht="15" x14ac:dyDescent="0.25">
      <c r="A28" s="7"/>
      <c r="D28" s="17"/>
      <c r="I28" s="6"/>
      <c r="J28" s="6"/>
      <c r="M28" s="17"/>
    </row>
    <row r="29" spans="1:13" s="1" customFormat="1" ht="15" x14ac:dyDescent="0.25">
      <c r="A29" s="7"/>
      <c r="D29" s="17">
        <f>D27+1</f>
        <v>2</v>
      </c>
      <c r="E29" s="1" t="str">
        <f>CHAR(D29+96)&amp;")"</f>
        <v>b)</v>
      </c>
      <c r="F29" s="1" t="str">
        <f ca="1">VLOOKUP(D29,Daten2!$A$2:$V$25,22,FALSE)</f>
        <v>P = (6|-31), Q = (7|-35,5)</v>
      </c>
      <c r="I29" s="6"/>
      <c r="J29" s="6"/>
      <c r="M29" s="17"/>
    </row>
    <row r="30" spans="1:13" s="1" customFormat="1" ht="15" x14ac:dyDescent="0.25">
      <c r="A30" s="7"/>
      <c r="D30" s="17"/>
      <c r="I30" s="6"/>
      <c r="J30" s="6"/>
      <c r="M30" s="17"/>
    </row>
    <row r="31" spans="1:13" s="1" customFormat="1" ht="15" x14ac:dyDescent="0.25">
      <c r="A31" s="7"/>
      <c r="D31" s="17">
        <f>D29+1</f>
        <v>3</v>
      </c>
      <c r="E31" s="1" t="str">
        <f>CHAR(D31+96)&amp;")"</f>
        <v>c)</v>
      </c>
      <c r="F31" s="1" t="str">
        <f ca="1">VLOOKUP(D31,Daten2!$A$2:$V$25,22,FALSE)</f>
        <v>P = (6|22), Q = (-6|-32)</v>
      </c>
      <c r="I31" s="6"/>
      <c r="J31" s="6"/>
      <c r="M31" s="17"/>
    </row>
    <row r="32" spans="1:13" s="1" customFormat="1" ht="15" x14ac:dyDescent="0.25">
      <c r="A32" s="7"/>
      <c r="D32" s="17"/>
      <c r="I32" s="6"/>
      <c r="J32" s="6"/>
      <c r="M32" s="17"/>
    </row>
    <row r="33" spans="1:18" s="1" customFormat="1" ht="15" x14ac:dyDescent="0.25">
      <c r="A33" s="7"/>
      <c r="D33" s="17">
        <f>D31+1</f>
        <v>4</v>
      </c>
      <c r="E33" s="1" t="str">
        <f>CHAR(D33+96)&amp;")"</f>
        <v>d)</v>
      </c>
      <c r="F33" s="1" t="str">
        <f ca="1">VLOOKUP(D33,Daten2!$A$2:$V$25,22,FALSE)</f>
        <v>P = (-1|1,5), Q = (7|-30,5)</v>
      </c>
      <c r="I33" s="6"/>
      <c r="J33" s="6"/>
      <c r="M33" s="17"/>
    </row>
    <row r="34" spans="1:18" s="1" customFormat="1" ht="15" x14ac:dyDescent="0.25">
      <c r="A34" s="7"/>
      <c r="D34" s="17"/>
      <c r="I34" s="6"/>
      <c r="J34" s="6"/>
      <c r="M34" s="17"/>
    </row>
    <row r="35" spans="1:18" s="1" customFormat="1" ht="15" x14ac:dyDescent="0.25">
      <c r="A35" s="7"/>
      <c r="D35" s="17">
        <f>D33+1</f>
        <v>5</v>
      </c>
      <c r="E35" s="1" t="str">
        <f>CHAR(D35+96)&amp;")"</f>
        <v>e)</v>
      </c>
      <c r="F35" s="1" t="str">
        <f ca="1">VLOOKUP(D35,Daten2!$A$2:$V$25,22,FALSE)</f>
        <v>P = (3|-15), Q = (9|-39)</v>
      </c>
      <c r="I35" s="6"/>
      <c r="J35" s="6"/>
      <c r="M35" s="17"/>
    </row>
    <row r="36" spans="1:18" s="1" customFormat="1" ht="15" x14ac:dyDescent="0.25">
      <c r="A36" s="7"/>
      <c r="D36" s="17"/>
      <c r="I36" s="6"/>
      <c r="J36" s="6"/>
      <c r="M36" s="17"/>
    </row>
    <row r="37" spans="1:18" s="1" customFormat="1" ht="15" x14ac:dyDescent="0.25">
      <c r="A37" s="7"/>
      <c r="D37" s="17">
        <f>D35+1</f>
        <v>6</v>
      </c>
      <c r="E37" s="1" t="str">
        <f>CHAR(D37+96)&amp;")"</f>
        <v>f)</v>
      </c>
      <c r="F37" s="1" t="str">
        <f ca="1">VLOOKUP(D37,Daten2!$A$2:$V$25,22,FALSE)</f>
        <v>P = (6|27,5), Q = (-6|-20,5)</v>
      </c>
      <c r="I37" s="6"/>
      <c r="J37" s="6"/>
      <c r="M37" s="17"/>
    </row>
    <row r="38" spans="1:18" s="1" customFormat="1" ht="15" x14ac:dyDescent="0.25">
      <c r="A38" s="7"/>
      <c r="I38" s="6"/>
      <c r="J38" s="6"/>
      <c r="M38" s="17"/>
    </row>
    <row r="39" spans="1:18" s="1" customFormat="1" ht="15" x14ac:dyDescent="0.25">
      <c r="A39" s="7"/>
      <c r="D39" s="17"/>
      <c r="I39" s="6"/>
      <c r="J39" s="6"/>
      <c r="M39" s="17"/>
    </row>
    <row r="40" spans="1:18" s="1" customFormat="1" ht="15" x14ac:dyDescent="0.25">
      <c r="A40" s="7"/>
      <c r="I40" s="6"/>
      <c r="J40" s="6"/>
      <c r="M40" s="17"/>
    </row>
    <row r="41" spans="1:18" s="1" customFormat="1" ht="15.6" thickBot="1" x14ac:dyDescent="0.3">
      <c r="A41" s="9"/>
      <c r="B41" s="9"/>
      <c r="C41" s="9"/>
      <c r="D41" s="9"/>
      <c r="E41" s="10"/>
      <c r="F41" s="10"/>
      <c r="G41" s="9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</row>
    <row r="42" spans="1:18" s="1" customFormat="1" ht="15" x14ac:dyDescent="0.25">
      <c r="A42"/>
      <c r="C42"/>
      <c r="D42"/>
      <c r="E42" s="12"/>
      <c r="F42" s="12"/>
      <c r="G42"/>
      <c r="H42" s="13"/>
      <c r="I42"/>
      <c r="J42" s="14"/>
      <c r="K42" s="14"/>
      <c r="L42"/>
      <c r="M42"/>
      <c r="N42"/>
      <c r="O42"/>
      <c r="P42"/>
      <c r="Q42"/>
      <c r="R42"/>
    </row>
    <row r="43" spans="1:18" s="1" customFormat="1" ht="15" x14ac:dyDescent="0.25">
      <c r="A43"/>
      <c r="B43" s="1" t="s">
        <v>3</v>
      </c>
      <c r="C43"/>
      <c r="D43"/>
      <c r="E43" s="12"/>
      <c r="F43" s="12"/>
      <c r="G43"/>
      <c r="H43" s="13"/>
      <c r="I43"/>
      <c r="J43" s="14"/>
      <c r="K43" s="14"/>
      <c r="L43" s="15"/>
      <c r="M43"/>
      <c r="N43" s="16"/>
      <c r="O43" s="16"/>
      <c r="P43" s="16"/>
      <c r="Q43" s="16"/>
      <c r="R43" s="16"/>
    </row>
    <row r="44" spans="1:18" s="1" customFormat="1" ht="15" x14ac:dyDescent="0.25">
      <c r="A44"/>
      <c r="B44"/>
      <c r="C44"/>
      <c r="D44"/>
      <c r="E44" s="12"/>
      <c r="F44" s="12"/>
      <c r="G44"/>
      <c r="H44" s="13"/>
      <c r="I44"/>
      <c r="J44" s="14"/>
      <c r="K44" s="14"/>
      <c r="L44"/>
      <c r="M44"/>
      <c r="N44" s="16"/>
      <c r="O44" s="16"/>
      <c r="P44" s="16"/>
      <c r="Q44" s="16"/>
      <c r="R44" s="16"/>
    </row>
    <row r="45" spans="1:18" s="1" customFormat="1" ht="15" x14ac:dyDescent="0.25">
      <c r="A45"/>
      <c r="B45"/>
      <c r="C45"/>
      <c r="D45"/>
      <c r="E45" s="12"/>
      <c r="F45" s="12"/>
      <c r="G45"/>
      <c r="H45" s="13"/>
      <c r="I45"/>
      <c r="J45" s="14"/>
      <c r="K45" s="14"/>
      <c r="L45" s="14"/>
      <c r="M45"/>
      <c r="N45" s="16"/>
      <c r="O45" s="16"/>
      <c r="P45" s="16"/>
      <c r="Q45" s="16"/>
      <c r="R45" s="16"/>
    </row>
    <row r="46" spans="1:18" s="1" customFormat="1" ht="15" x14ac:dyDescent="0.25">
      <c r="A46"/>
      <c r="B46"/>
      <c r="C46"/>
      <c r="D46"/>
      <c r="E46" s="12"/>
      <c r="F46" s="12"/>
      <c r="G46"/>
      <c r="H46" s="13"/>
      <c r="I46"/>
      <c r="J46" s="14"/>
      <c r="K46" s="14"/>
      <c r="L46" s="14"/>
      <c r="M46"/>
      <c r="N46" s="16"/>
      <c r="O46" s="16"/>
      <c r="P46" s="16"/>
      <c r="Q46" s="16"/>
      <c r="R46" s="16"/>
    </row>
    <row r="47" spans="1:18" s="1" customFormat="1" ht="18.600000000000001" customHeight="1" x14ac:dyDescent="0.25">
      <c r="A47"/>
      <c r="B47"/>
      <c r="C47"/>
      <c r="D47"/>
      <c r="E47" s="12"/>
      <c r="F47" s="12"/>
      <c r="G47"/>
      <c r="H47"/>
      <c r="I47"/>
      <c r="J47" s="14"/>
      <c r="K47" s="14"/>
      <c r="L47" s="14"/>
      <c r="M47"/>
      <c r="N47" s="16"/>
      <c r="O47" s="16"/>
      <c r="P47" s="16"/>
      <c r="Q47" s="16"/>
      <c r="R47" s="16"/>
    </row>
    <row r="48" spans="1:18" s="1" customFormat="1" ht="15" x14ac:dyDescent="0.25">
      <c r="A48"/>
      <c r="B48"/>
      <c r="C48"/>
      <c r="D48"/>
      <c r="E48" s="12"/>
      <c r="F48" s="12"/>
      <c r="G48"/>
      <c r="H48"/>
      <c r="I48"/>
      <c r="J48" s="14"/>
      <c r="K48" s="14"/>
      <c r="L48" s="14"/>
      <c r="M48"/>
      <c r="N48" s="16"/>
      <c r="O48" s="16"/>
      <c r="P48" s="16"/>
      <c r="Q48" s="16"/>
      <c r="R48" s="16"/>
    </row>
    <row r="49" spans="1:18" s="1" customFormat="1" ht="19.2" customHeight="1" x14ac:dyDescent="0.25">
      <c r="A49" s="21" t="s">
        <v>2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</row>
    <row r="50" spans="1:18" ht="13.8" x14ac:dyDescent="0.25">
      <c r="A50" s="18"/>
      <c r="B50" s="4"/>
      <c r="C50" s="25"/>
      <c r="D50" s="4"/>
      <c r="G50" s="24" t="s">
        <v>24</v>
      </c>
      <c r="J50" s="18"/>
      <c r="K50" s="4"/>
      <c r="L50" s="25"/>
      <c r="M50" s="4"/>
    </row>
    <row r="51" spans="1:18" ht="13.8" x14ac:dyDescent="0.25">
      <c r="A51" s="18">
        <v>1</v>
      </c>
      <c r="B51" s="4" t="str">
        <f>CHAR(A51+96)&amp;")"</f>
        <v>a)</v>
      </c>
      <c r="C51" s="4" t="str">
        <f ca="1">IF(VLOOKUP(A51,Daten1!$A$2:$W$25,8,FALSE)&lt;&gt;0,VLOOKUP(A51,Daten1!$A$2:$W$25,8,FALSE),"")</f>
        <v>y = -1x + b</v>
      </c>
      <c r="J51" s="18">
        <v>2</v>
      </c>
      <c r="K51" s="4" t="str">
        <f>CHAR(J51+96)&amp;")"</f>
        <v>b)</v>
      </c>
      <c r="L51" s="4" t="str">
        <f ca="1">IF(VLOOKUP(J51,Daten1!$A$2:$W$25,8,FALSE)&lt;&gt;0,VLOOKUP(J51,Daten1!$A$2:$W$25,8,FALSE),"")</f>
        <v>y = 0,5x + b</v>
      </c>
    </row>
    <row r="52" spans="1:18" ht="5.4" customHeight="1" x14ac:dyDescent="0.25">
      <c r="A52" s="18">
        <f>A51</f>
        <v>1</v>
      </c>
      <c r="B52" s="4"/>
      <c r="C52" s="4"/>
      <c r="J52" s="18">
        <f>J51</f>
        <v>2</v>
      </c>
      <c r="K52" s="4"/>
      <c r="L52" s="4"/>
    </row>
    <row r="53" spans="1:18" ht="13.8" x14ac:dyDescent="0.25">
      <c r="A53" s="18">
        <f t="shared" ref="A53:A58" si="0">A52</f>
        <v>1</v>
      </c>
      <c r="B53" s="4"/>
      <c r="C53" s="24" t="str">
        <f ca="1">IF(VLOOKUP(A53,Daten1!$A$2:$W$25,9,FALSE)&lt;&gt;0,VLOOKUP(A53,Daten1!$A$2:$W$25,9,FALSE),"")</f>
        <v>Einsetzen von Punkt P</v>
      </c>
      <c r="J53" s="18">
        <f t="shared" ref="J53:J58" si="1">J52</f>
        <v>2</v>
      </c>
      <c r="K53" s="4"/>
      <c r="L53" s="24" t="str">
        <f ca="1">IF(VLOOKUP(J53,Daten1!$A$2:$W$25,9,FALSE)&lt;&gt;0,VLOOKUP(J53,Daten1!$A$2:$W$25,9,FALSE),"")</f>
        <v>Einsetzen von Punkt P</v>
      </c>
    </row>
    <row r="54" spans="1:18" ht="13.8" x14ac:dyDescent="0.25">
      <c r="A54" s="18">
        <f t="shared" si="0"/>
        <v>1</v>
      </c>
      <c r="B54" s="4"/>
      <c r="C54" s="4" t="str">
        <f ca="1">IF(VLOOKUP(A54,Daten1!$A$2:$W$25,10,FALSE)&lt;&gt;0,VLOOKUP(A54,Daten1!$A$2:$W$25,10,FALSE),"")</f>
        <v>9 = -1 · (-4) + b</v>
      </c>
      <c r="J54" s="18">
        <f t="shared" si="1"/>
        <v>2</v>
      </c>
      <c r="K54" s="4"/>
      <c r="L54" s="4" t="str">
        <f ca="1">IF(VLOOKUP(J54,Daten1!$A$2:$W$25,10,FALSE)&lt;&gt;0,VLOOKUP(J54,Daten1!$A$2:$W$25,10,FALSE),"")</f>
        <v>-7,5 = 0,5 · (-9) + b</v>
      </c>
    </row>
    <row r="55" spans="1:18" ht="13.8" x14ac:dyDescent="0.25">
      <c r="A55" s="18">
        <f t="shared" si="0"/>
        <v>1</v>
      </c>
      <c r="B55" s="4"/>
      <c r="C55" s="4" t="str">
        <f ca="1">IF(VLOOKUP(A55,Daten1!$A$2:$W$25,11,FALSE)&lt;&gt;0,VLOOKUP(A55,Daten1!$A$2:$W$25,11,FALSE),"")</f>
        <v>9 = 4 + b    | - 4</v>
      </c>
      <c r="J55" s="18">
        <f t="shared" si="1"/>
        <v>2</v>
      </c>
      <c r="K55" s="4"/>
      <c r="L55" s="4" t="str">
        <f ca="1">IF(VLOOKUP(J55,Daten1!$A$2:$W$25,11,FALSE)&lt;&gt;0,VLOOKUP(J55,Daten1!$A$2:$W$25,11,FALSE),"")</f>
        <v>-7,5 = -4,5 + b    | + 4,5</v>
      </c>
    </row>
    <row r="56" spans="1:18" ht="13.8" x14ac:dyDescent="0.25">
      <c r="A56" s="18">
        <f t="shared" si="0"/>
        <v>1</v>
      </c>
      <c r="B56" s="4"/>
      <c r="C56" s="4" t="str">
        <f ca="1">IF(VLOOKUP(A56,Daten1!$A$2:$W$25,12,FALSE)&lt;&gt;0,VLOOKUP(A56,Daten1!$A$2:$W$25,12,FALSE),"")</f>
        <v>5 = b</v>
      </c>
      <c r="J56" s="18">
        <f t="shared" si="1"/>
        <v>2</v>
      </c>
      <c r="K56" s="4"/>
      <c r="L56" s="4" t="str">
        <f ca="1">IF(VLOOKUP(J56,Daten1!$A$2:$W$25,12,FALSE)&lt;&gt;0,VLOOKUP(J56,Daten1!$A$2:$W$25,12,FALSE),"")</f>
        <v>-3 = b</v>
      </c>
    </row>
    <row r="57" spans="1:18" ht="6" customHeight="1" x14ac:dyDescent="0.25">
      <c r="A57" s="18">
        <f t="shared" si="0"/>
        <v>1</v>
      </c>
      <c r="B57" s="4"/>
      <c r="C57" s="4"/>
      <c r="J57" s="18">
        <f t="shared" si="1"/>
        <v>2</v>
      </c>
      <c r="K57" s="4"/>
      <c r="L57" s="4"/>
    </row>
    <row r="58" spans="1:18" ht="13.8" x14ac:dyDescent="0.25">
      <c r="A58" s="18">
        <f t="shared" si="0"/>
        <v>1</v>
      </c>
      <c r="B58" s="4"/>
      <c r="C58" s="25" t="s">
        <v>14</v>
      </c>
      <c r="D58" s="4" t="str">
        <f ca="1">IF(VLOOKUP(A58,Daten1!$A$2:$W$25,13,FALSE)&lt;&gt;0,VLOOKUP(A58,Daten1!$A$2:$W$25,13,FALSE),"")</f>
        <v>y = -1x + 5</v>
      </c>
      <c r="J58" s="18">
        <f t="shared" si="1"/>
        <v>2</v>
      </c>
      <c r="K58" s="4"/>
      <c r="L58" s="25" t="s">
        <v>14</v>
      </c>
      <c r="M58" s="4" t="str">
        <f ca="1">IF(VLOOKUP(J58,Daten1!$A$2:$W$25,13,FALSE)&lt;&gt;0,VLOOKUP(J58,Daten1!$A$2:$W$25,13,FALSE),"")</f>
        <v>y = 0,5x - 3</v>
      </c>
    </row>
    <row r="59" spans="1:18" ht="13.8" x14ac:dyDescent="0.25">
      <c r="A59" s="18">
        <f>A51+2</f>
        <v>3</v>
      </c>
      <c r="B59" s="4"/>
      <c r="C59" s="4"/>
      <c r="J59" s="18"/>
      <c r="K59" s="4"/>
      <c r="L59" s="4"/>
    </row>
    <row r="60" spans="1:18" ht="13.8" x14ac:dyDescent="0.25">
      <c r="A60" s="18">
        <f>A51+2</f>
        <v>3</v>
      </c>
      <c r="B60" s="4" t="str">
        <f>CHAR(A60+96)&amp;")"</f>
        <v>c)</v>
      </c>
      <c r="C60" s="4" t="str">
        <f ca="1">IF(VLOOKUP(A60,Daten1!$A$2:$W$25,8,FALSE)&lt;&gt;0,VLOOKUP(A60,Daten1!$A$2:$W$25,8,FALSE),"")</f>
        <v>y = 1,5x + b</v>
      </c>
      <c r="J60" s="18">
        <f>J51+2</f>
        <v>4</v>
      </c>
      <c r="K60" s="4" t="str">
        <f>CHAR(J60+96)&amp;")"</f>
        <v>d)</v>
      </c>
      <c r="L60" s="4" t="str">
        <f ca="1">IF(VLOOKUP(J60,Daten1!$A$2:$W$25,8,FALSE)&lt;&gt;0,VLOOKUP(J60,Daten1!$A$2:$W$25,8,FALSE),"")</f>
        <v>y = 1x + b</v>
      </c>
    </row>
    <row r="61" spans="1:18" ht="5.4" customHeight="1" x14ac:dyDescent="0.25">
      <c r="A61" s="18">
        <f>A60</f>
        <v>3</v>
      </c>
      <c r="B61" s="4"/>
      <c r="C61" s="4"/>
      <c r="J61" s="18">
        <f>J60</f>
        <v>4</v>
      </c>
      <c r="K61" s="4"/>
      <c r="L61" s="4"/>
    </row>
    <row r="62" spans="1:18" ht="13.8" x14ac:dyDescent="0.25">
      <c r="A62" s="18">
        <f t="shared" ref="A62:A67" si="2">A61</f>
        <v>3</v>
      </c>
      <c r="B62" s="4"/>
      <c r="C62" s="24" t="str">
        <f ca="1">IF(VLOOKUP(A62,Daten1!$A$2:$W$25,9,FALSE)&lt;&gt;0,VLOOKUP(A62,Daten1!$A$2:$W$25,9,FALSE),"")</f>
        <v>Einsetzen von Punkt P</v>
      </c>
      <c r="J62" s="18">
        <f t="shared" ref="J62:J67" si="3">J61</f>
        <v>4</v>
      </c>
      <c r="K62" s="4"/>
      <c r="L62" s="24" t="str">
        <f ca="1">IF(VLOOKUP(J62,Daten1!$A$2:$W$25,9,FALSE)&lt;&gt;0,VLOOKUP(J62,Daten1!$A$2:$W$25,9,FALSE),"")</f>
        <v>Einsetzen von Punkt P</v>
      </c>
    </row>
    <row r="63" spans="1:18" ht="13.8" x14ac:dyDescent="0.25">
      <c r="A63" s="18">
        <f t="shared" si="2"/>
        <v>3</v>
      </c>
      <c r="B63" s="4"/>
      <c r="C63" s="4" t="str">
        <f ca="1">IF(VLOOKUP(A63,Daten1!$A$2:$W$25,10,FALSE)&lt;&gt;0,VLOOKUP(A63,Daten1!$A$2:$W$25,10,FALSE),"")</f>
        <v>12 = 1,5 · 6 + b</v>
      </c>
      <c r="J63" s="18">
        <f t="shared" si="3"/>
        <v>4</v>
      </c>
      <c r="K63" s="4"/>
      <c r="L63" s="4" t="str">
        <f ca="1">IF(VLOOKUP(J63,Daten1!$A$2:$W$25,10,FALSE)&lt;&gt;0,VLOOKUP(J63,Daten1!$A$2:$W$25,10,FALSE),"")</f>
        <v>1,5 = 1 · (-1) + b</v>
      </c>
    </row>
    <row r="64" spans="1:18" ht="13.8" x14ac:dyDescent="0.25">
      <c r="A64" s="18">
        <f t="shared" si="2"/>
        <v>3</v>
      </c>
      <c r="B64" s="4"/>
      <c r="C64" s="4" t="str">
        <f ca="1">IF(VLOOKUP(A64,Daten1!$A$2:$W$25,11,FALSE)&lt;&gt;0,VLOOKUP(A64,Daten1!$A$2:$W$25,11,FALSE),"")</f>
        <v>12 = 9 + b    | - 9</v>
      </c>
      <c r="J64" s="18">
        <f t="shared" si="3"/>
        <v>4</v>
      </c>
      <c r="K64" s="4"/>
      <c r="L64" s="4" t="str">
        <f ca="1">IF(VLOOKUP(J64,Daten1!$A$2:$W$25,11,FALSE)&lt;&gt;0,VLOOKUP(J64,Daten1!$A$2:$W$25,11,FALSE),"")</f>
        <v>1,5 = -1 + b    | + 1</v>
      </c>
    </row>
    <row r="65" spans="1:13" ht="13.8" x14ac:dyDescent="0.25">
      <c r="A65" s="18">
        <f t="shared" si="2"/>
        <v>3</v>
      </c>
      <c r="B65" s="4"/>
      <c r="C65" s="4" t="str">
        <f ca="1">IF(VLOOKUP(A65,Daten1!$A$2:$W$25,12,FALSE)&lt;&gt;0,VLOOKUP(A65,Daten1!$A$2:$W$25,12,FALSE),"")</f>
        <v>3 = b</v>
      </c>
      <c r="J65" s="18">
        <f t="shared" si="3"/>
        <v>4</v>
      </c>
      <c r="K65" s="4"/>
      <c r="L65" s="4" t="str">
        <f ca="1">IF(VLOOKUP(J65,Daten1!$A$2:$W$25,12,FALSE)&lt;&gt;0,VLOOKUP(J65,Daten1!$A$2:$W$25,12,FALSE),"")</f>
        <v>2,5 = b</v>
      </c>
    </row>
    <row r="66" spans="1:13" ht="6" customHeight="1" x14ac:dyDescent="0.25">
      <c r="A66" s="18">
        <f t="shared" si="2"/>
        <v>3</v>
      </c>
      <c r="B66" s="4"/>
      <c r="C66" s="4"/>
      <c r="J66" s="18">
        <f t="shared" si="3"/>
        <v>4</v>
      </c>
      <c r="K66" s="4"/>
      <c r="L66" s="4"/>
    </row>
    <row r="67" spans="1:13" ht="13.8" x14ac:dyDescent="0.25">
      <c r="A67" s="18">
        <f t="shared" si="2"/>
        <v>3</v>
      </c>
      <c r="B67" s="4"/>
      <c r="C67" s="25" t="s">
        <v>14</v>
      </c>
      <c r="D67" s="4" t="str">
        <f ca="1">IF(VLOOKUP(A67,Daten1!$A$2:$W$25,13,FALSE)&lt;&gt;0,VLOOKUP(A67,Daten1!$A$2:$W$25,13,FALSE),"")</f>
        <v>y = 1,5x + 3</v>
      </c>
      <c r="J67" s="18">
        <f t="shared" si="3"/>
        <v>4</v>
      </c>
      <c r="K67" s="4"/>
      <c r="L67" s="25" t="s">
        <v>14</v>
      </c>
      <c r="M67" s="4" t="str">
        <f ca="1">IF(VLOOKUP(J67,Daten1!$A$2:$W$25,13,FALSE)&lt;&gt;0,VLOOKUP(J67,Daten1!$A$2:$W$25,13,FALSE),"")</f>
        <v>y = 1x + 2,5</v>
      </c>
    </row>
    <row r="68" spans="1:13" ht="13.8" x14ac:dyDescent="0.25">
      <c r="A68" s="18">
        <f>A67</f>
        <v>3</v>
      </c>
      <c r="B68" s="4"/>
      <c r="C68" s="4"/>
      <c r="J68" s="18"/>
      <c r="K68" s="4"/>
      <c r="L68" s="4"/>
    </row>
    <row r="69" spans="1:13" ht="13.8" x14ac:dyDescent="0.25">
      <c r="A69" s="18">
        <f>A60+2</f>
        <v>5</v>
      </c>
      <c r="B69" s="4" t="str">
        <f>CHAR(A69+96)&amp;")"</f>
        <v>e)</v>
      </c>
      <c r="C69" s="4" t="str">
        <f ca="1">IF(VLOOKUP(A69,Daten1!$A$2:$W$25,8,FALSE)&lt;&gt;0,VLOOKUP(A69,Daten1!$A$2:$W$25,8,FALSE),"")</f>
        <v>y = 3,5x + b</v>
      </c>
      <c r="J69" s="18">
        <f>J60+2</f>
        <v>6</v>
      </c>
      <c r="K69" s="4" t="str">
        <f>CHAR(J69+96)&amp;")"</f>
        <v>f)</v>
      </c>
      <c r="L69" s="4" t="str">
        <f ca="1">IF(VLOOKUP(J69,Daten1!$A$2:$W$25,8,FALSE)&lt;&gt;0,VLOOKUP(J69,Daten1!$A$2:$W$25,8,FALSE),"")</f>
        <v>y = -1x + b</v>
      </c>
    </row>
    <row r="70" spans="1:13" ht="5.4" customHeight="1" x14ac:dyDescent="0.25">
      <c r="A70" s="18">
        <f>A69</f>
        <v>5</v>
      </c>
      <c r="B70" s="4"/>
      <c r="C70" s="4"/>
      <c r="J70" s="18">
        <f>J69</f>
        <v>6</v>
      </c>
      <c r="K70" s="4"/>
      <c r="L70" s="4"/>
    </row>
    <row r="71" spans="1:13" ht="13.8" x14ac:dyDescent="0.25">
      <c r="A71" s="18">
        <f t="shared" ref="A71:A76" si="4">A70</f>
        <v>5</v>
      </c>
      <c r="B71" s="4"/>
      <c r="C71" s="24" t="str">
        <f ca="1">IF(VLOOKUP(A71,Daten1!$A$2:$W$25,9,FALSE)&lt;&gt;0,VLOOKUP(A71,Daten1!$A$2:$W$25,9,FALSE),"")</f>
        <v>Einsetzen von Punkt P</v>
      </c>
      <c r="J71" s="18">
        <f t="shared" ref="J71:J76" si="5">J70</f>
        <v>6</v>
      </c>
      <c r="K71" s="4"/>
      <c r="L71" s="24" t="str">
        <f ca="1">IF(VLOOKUP(J71,Daten1!$A$2:$W$25,9,FALSE)&lt;&gt;0,VLOOKUP(J71,Daten1!$A$2:$W$25,9,FALSE),"")</f>
        <v>Einsetzen von Punkt P</v>
      </c>
    </row>
    <row r="72" spans="1:13" ht="13.8" x14ac:dyDescent="0.25">
      <c r="A72" s="18">
        <f t="shared" si="4"/>
        <v>5</v>
      </c>
      <c r="B72" s="4"/>
      <c r="C72" s="4" t="str">
        <f ca="1">IF(VLOOKUP(A72,Daten1!$A$2:$W$25,10,FALSE)&lt;&gt;0,VLOOKUP(A72,Daten1!$A$2:$W$25,10,FALSE),"")</f>
        <v>-22 = 3,5 · (-7) + b</v>
      </c>
      <c r="J72" s="18">
        <f t="shared" si="5"/>
        <v>6</v>
      </c>
      <c r="K72" s="4"/>
      <c r="L72" s="4" t="str">
        <f ca="1">IF(VLOOKUP(J72,Daten1!$A$2:$W$25,10,FALSE)&lt;&gt;0,VLOOKUP(J72,Daten1!$A$2:$W$25,10,FALSE),"")</f>
        <v>-6,5 = -1 · 5 + b</v>
      </c>
    </row>
    <row r="73" spans="1:13" ht="13.8" x14ac:dyDescent="0.25">
      <c r="A73" s="18">
        <f t="shared" si="4"/>
        <v>5</v>
      </c>
      <c r="B73" s="4"/>
      <c r="C73" s="4" t="str">
        <f ca="1">IF(VLOOKUP(A73,Daten1!$A$2:$W$25,11,FALSE)&lt;&gt;0,VLOOKUP(A73,Daten1!$A$2:$W$25,11,FALSE),"")</f>
        <v>-22 = -24,5 + b    | + 24,5</v>
      </c>
      <c r="J73" s="18">
        <f t="shared" si="5"/>
        <v>6</v>
      </c>
      <c r="K73" s="4"/>
      <c r="L73" s="4" t="str">
        <f ca="1">IF(VLOOKUP(J73,Daten1!$A$2:$W$25,11,FALSE)&lt;&gt;0,VLOOKUP(J73,Daten1!$A$2:$W$25,11,FALSE),"")</f>
        <v>-6,5 = -5 + b    | + 5</v>
      </c>
    </row>
    <row r="74" spans="1:13" ht="13.8" x14ac:dyDescent="0.25">
      <c r="A74" s="18">
        <f t="shared" si="4"/>
        <v>5</v>
      </c>
      <c r="B74" s="4"/>
      <c r="C74" s="4" t="str">
        <f ca="1">IF(VLOOKUP(A74,Daten1!$A$2:$W$25,12,FALSE)&lt;&gt;0,VLOOKUP(A74,Daten1!$A$2:$W$25,12,FALSE),"")</f>
        <v>2,5 = b</v>
      </c>
      <c r="J74" s="18">
        <f t="shared" si="5"/>
        <v>6</v>
      </c>
      <c r="K74" s="4"/>
      <c r="L74" s="4" t="str">
        <f ca="1">IF(VLOOKUP(J74,Daten1!$A$2:$W$25,12,FALSE)&lt;&gt;0,VLOOKUP(J74,Daten1!$A$2:$W$25,12,FALSE),"")</f>
        <v>-1,5 = b</v>
      </c>
    </row>
    <row r="75" spans="1:13" ht="6" customHeight="1" x14ac:dyDescent="0.25">
      <c r="A75" s="18">
        <f t="shared" si="4"/>
        <v>5</v>
      </c>
      <c r="B75" s="4"/>
      <c r="C75" s="4"/>
      <c r="J75" s="18">
        <f t="shared" si="5"/>
        <v>6</v>
      </c>
      <c r="K75" s="4"/>
      <c r="L75" s="4"/>
    </row>
    <row r="76" spans="1:13" ht="13.8" x14ac:dyDescent="0.25">
      <c r="A76" s="18">
        <f t="shared" si="4"/>
        <v>5</v>
      </c>
      <c r="B76" s="4"/>
      <c r="C76" s="25" t="s">
        <v>14</v>
      </c>
      <c r="D76" s="4" t="str">
        <f ca="1">IF(VLOOKUP(A76,Daten1!$A$2:$W$25,13,FALSE)&lt;&gt;0,VLOOKUP(A76,Daten1!$A$2:$W$25,13,FALSE),"")</f>
        <v>y = 3,5x + 2,5</v>
      </c>
      <c r="J76" s="18">
        <f t="shared" si="5"/>
        <v>6</v>
      </c>
      <c r="K76" s="4"/>
      <c r="L76" s="25" t="s">
        <v>14</v>
      </c>
      <c r="M76" s="4" t="str">
        <f ca="1">IF(VLOOKUP(J76,Daten1!$A$2:$W$25,13,FALSE)&lt;&gt;0,VLOOKUP(J76,Daten1!$A$2:$W$25,13,FALSE),"")</f>
        <v>y = -1x - 1,5</v>
      </c>
    </row>
    <row r="78" spans="1:13" ht="13.8" x14ac:dyDescent="0.25">
      <c r="B78" s="4"/>
      <c r="C78" s="4"/>
      <c r="G78" s="24" t="s">
        <v>23</v>
      </c>
      <c r="J78" s="18"/>
      <c r="K78" s="4"/>
      <c r="L78" s="4"/>
    </row>
    <row r="79" spans="1:13" ht="13.8" x14ac:dyDescent="0.25">
      <c r="A79" s="18">
        <v>1</v>
      </c>
      <c r="B79" s="4" t="str">
        <f>CHAR(A79+96)&amp;")"</f>
        <v>a)</v>
      </c>
      <c r="C79" s="24" t="str">
        <f ca="1">IF(VLOOKUP(A79,Daten2!$A$2:$W$25,12,FALSE)&lt;&gt;0,VLOOKUP(A79,Daten2!$A$2:$W$25,12,FALSE),"")</f>
        <v>Steigung berechnen</v>
      </c>
      <c r="J79" s="18">
        <v>2</v>
      </c>
      <c r="K79" s="4" t="str">
        <f>CHAR(J79+96)&amp;")"</f>
        <v>b)</v>
      </c>
      <c r="L79" s="24" t="str">
        <f ca="1">IF(VLOOKUP(J79,Daten2!$A$2:$W$25,12,FALSE)&lt;&gt;0,VLOOKUP(J79,Daten2!$A$2:$W$25,12,FALSE),"")</f>
        <v>Steigung berechnen</v>
      </c>
    </row>
    <row r="80" spans="1:13" ht="13.8" x14ac:dyDescent="0.25">
      <c r="A80" s="18">
        <f>A79</f>
        <v>1</v>
      </c>
      <c r="B80" s="4"/>
      <c r="C80" s="4" t="str">
        <f ca="1">IF(VLOOKUP(A80,Daten2!$A$2:$W$25,13,FALSE)&lt;&gt;0,VLOOKUP(A80,Daten2!$A$2:$W$25,13,FALSE),"")</f>
        <v>m = (y2-y1) : (x2-x1)</v>
      </c>
      <c r="J80" s="18">
        <f>J79</f>
        <v>2</v>
      </c>
      <c r="K80" s="4"/>
      <c r="L80" s="4" t="str">
        <f ca="1">IF(VLOOKUP(J80,Daten2!$A$2:$W$25,13,FALSE)&lt;&gt;0,VLOOKUP(J80,Daten2!$A$2:$W$25,13,FALSE),"")</f>
        <v>m = (y2-y1) : (x2-x1)</v>
      </c>
    </row>
    <row r="81" spans="1:13" ht="13.8" x14ac:dyDescent="0.25">
      <c r="A81" s="18">
        <f t="shared" ref="A81:A89" si="6">A80</f>
        <v>1</v>
      </c>
      <c r="B81" s="4"/>
      <c r="C81" s="4" t="str">
        <f ca="1">IF(VLOOKUP(A81,Daten2!$A$2:$W$25,15,FALSE)&lt;&gt;0,VLOOKUP(A81,Daten2!$A$2:$W$25,15,FALSE),"")</f>
        <v>17,5 : (-5) = -3,5</v>
      </c>
      <c r="J81" s="18">
        <f t="shared" ref="J81:J89" si="7">J80</f>
        <v>2</v>
      </c>
      <c r="K81" s="4"/>
      <c r="L81" s="4" t="str">
        <f ca="1">IF(VLOOKUP(J81,Daten2!$A$2:$W$25,15,FALSE)&lt;&gt;0,VLOOKUP(J81,Daten2!$A$2:$W$25,15,FALSE),"")</f>
        <v>-4,5 : 1 = -4,5</v>
      </c>
    </row>
    <row r="82" spans="1:13" ht="13.8" x14ac:dyDescent="0.25">
      <c r="A82" s="18">
        <f t="shared" si="6"/>
        <v>1</v>
      </c>
      <c r="B82" s="4"/>
      <c r="C82" s="25" t="s">
        <v>14</v>
      </c>
      <c r="D82" s="4" t="str">
        <f ca="1">IF(VLOOKUP(A81,Daten2!$A$2:$W$25,16,FALSE)&lt;&gt;0,VLOOKUP(A81,Daten2!$A$2:$W$25,16,FALSE),"")</f>
        <v>y = -3,5x + b</v>
      </c>
      <c r="J82" s="18">
        <f t="shared" si="7"/>
        <v>2</v>
      </c>
      <c r="K82" s="4"/>
      <c r="L82" s="25" t="s">
        <v>14</v>
      </c>
      <c r="M82" s="4" t="str">
        <f ca="1">IF(VLOOKUP(J81,Daten2!$A$2:$W$25,16,FALSE)&lt;&gt;0,VLOOKUP(J81,Daten2!$A$2:$W$25,16,FALSE),"")</f>
        <v>y = -4,5x + b</v>
      </c>
    </row>
    <row r="83" spans="1:13" ht="4.2" customHeight="1" x14ac:dyDescent="0.25">
      <c r="A83" s="18">
        <f t="shared" si="6"/>
        <v>1</v>
      </c>
      <c r="B83" s="4"/>
      <c r="C83" s="25"/>
      <c r="D83" s="4"/>
      <c r="J83" s="18">
        <f t="shared" si="7"/>
        <v>2</v>
      </c>
      <c r="K83" s="4"/>
      <c r="L83" s="25"/>
      <c r="M83" s="4"/>
    </row>
    <row r="84" spans="1:13" ht="13.8" x14ac:dyDescent="0.25">
      <c r="A84" s="18">
        <f t="shared" si="6"/>
        <v>1</v>
      </c>
      <c r="B84" s="4"/>
      <c r="C84" s="24" t="str">
        <f ca="1">IF(VLOOKUP(A84,Daten2!$A$2:$W$25,17,FALSE)&lt;&gt;0,VLOOKUP(A84,Daten2!$A$2:$W$25,17,FALSE),"")</f>
        <v>Einsetzen von Punkt P</v>
      </c>
      <c r="J84" s="18">
        <f t="shared" si="7"/>
        <v>2</v>
      </c>
      <c r="K84" s="4"/>
      <c r="L84" s="24" t="str">
        <f ca="1">IF(VLOOKUP(J84,Daten2!$A$2:$W$25,17,FALSE)&lt;&gt;0,VLOOKUP(J84,Daten2!$A$2:$W$25,17,FALSE),"")</f>
        <v>Einsetzen von Punkt P</v>
      </c>
    </row>
    <row r="85" spans="1:13" ht="13.8" x14ac:dyDescent="0.25">
      <c r="A85" s="18">
        <f t="shared" si="6"/>
        <v>1</v>
      </c>
      <c r="B85" s="4"/>
      <c r="C85" s="4" t="str">
        <f ca="1">IF(VLOOKUP(A85,Daten2!$A$2:$W$25,18,FALSE)&lt;&gt;0,VLOOKUP(A85,Daten2!$A$2:$W$25,18,FALSE),"")</f>
        <v>-25,5 = -3,5 · 7 + b</v>
      </c>
      <c r="J85" s="18">
        <f t="shared" si="7"/>
        <v>2</v>
      </c>
      <c r="K85" s="4"/>
      <c r="L85" s="4" t="str">
        <f ca="1">IF(VLOOKUP(J85,Daten2!$A$2:$W$25,18,FALSE)&lt;&gt;0,VLOOKUP(J85,Daten2!$A$2:$W$25,18,FALSE),"")</f>
        <v>-31 = -4,5 · 6 + b</v>
      </c>
    </row>
    <row r="86" spans="1:13" ht="13.8" x14ac:dyDescent="0.25">
      <c r="A86" s="18">
        <f t="shared" si="6"/>
        <v>1</v>
      </c>
      <c r="B86" s="4"/>
      <c r="C86" s="4" t="str">
        <f ca="1">IF(VLOOKUP(A86,Daten2!$A$2:$W$25,19,FALSE)&lt;&gt;0,VLOOKUP(A86,Daten2!$A$2:$W$25,19,FALSE),"")</f>
        <v>-25,5 = -24,5 + b    | + 24,5</v>
      </c>
      <c r="J86" s="18">
        <f t="shared" si="7"/>
        <v>2</v>
      </c>
      <c r="K86" s="4"/>
      <c r="L86" s="4" t="str">
        <f ca="1">IF(VLOOKUP(J86,Daten2!$A$2:$W$25,19,FALSE)&lt;&gt;0,VLOOKUP(J86,Daten2!$A$2:$W$25,19,FALSE),"")</f>
        <v>-31 = -27 + b    | + 27</v>
      </c>
    </row>
    <row r="87" spans="1:13" ht="13.8" x14ac:dyDescent="0.25">
      <c r="A87" s="18">
        <f t="shared" si="6"/>
        <v>1</v>
      </c>
      <c r="B87" s="4"/>
      <c r="C87" s="4" t="str">
        <f ca="1">IF(VLOOKUP(A87,Daten2!$A$2:$W$25,20,FALSE)&lt;&gt;0,VLOOKUP(A87,Daten2!$A$2:$W$25,20,FALSE),"")</f>
        <v>-1 = b</v>
      </c>
      <c r="J87" s="18">
        <f t="shared" si="7"/>
        <v>2</v>
      </c>
      <c r="K87" s="4"/>
      <c r="L87" s="4" t="str">
        <f ca="1">IF(VLOOKUP(J87,Daten2!$A$2:$W$25,20,FALSE)&lt;&gt;0,VLOOKUP(J87,Daten2!$A$2:$W$25,20,FALSE),"")</f>
        <v>-4 = b</v>
      </c>
    </row>
    <row r="88" spans="1:13" ht="4.2" customHeight="1" x14ac:dyDescent="0.25">
      <c r="A88" s="18">
        <f t="shared" si="6"/>
        <v>1</v>
      </c>
      <c r="B88" s="4"/>
      <c r="C88" s="4"/>
      <c r="J88" s="18">
        <f t="shared" si="7"/>
        <v>2</v>
      </c>
      <c r="K88" s="4"/>
      <c r="L88" s="4"/>
    </row>
    <row r="89" spans="1:13" ht="13.8" x14ac:dyDescent="0.25">
      <c r="A89" s="18">
        <f t="shared" si="6"/>
        <v>1</v>
      </c>
      <c r="B89" s="4"/>
      <c r="C89" s="25" t="s">
        <v>14</v>
      </c>
      <c r="D89" s="4" t="str">
        <f ca="1">IF(VLOOKUP(A87,Daten2!$A$2:$W$25,21,FALSE)&lt;&gt;0,VLOOKUP(A87,Daten2!$A$2:$W$25,21,FALSE),"")</f>
        <v>y = -3,5x  - 1</v>
      </c>
      <c r="J89" s="18">
        <f t="shared" si="7"/>
        <v>2</v>
      </c>
      <c r="K89" s="4"/>
      <c r="L89" s="25" t="s">
        <v>14</v>
      </c>
      <c r="M89" s="4" t="str">
        <f ca="1">IF(VLOOKUP(J87,Daten2!$A$2:$W$25,21,FALSE)&lt;&gt;0,VLOOKUP(J87,Daten2!$A$2:$W$25,21,FALSE),"")</f>
        <v>y = -4,5x  - 4</v>
      </c>
    </row>
    <row r="90" spans="1:13" ht="13.8" x14ac:dyDescent="0.25">
      <c r="A90" s="18">
        <f>A89</f>
        <v>1</v>
      </c>
      <c r="B90" s="4"/>
      <c r="C90" s="4"/>
      <c r="J90" s="18"/>
      <c r="K90" s="4"/>
      <c r="L90" s="4"/>
    </row>
    <row r="91" spans="1:13" ht="13.8" x14ac:dyDescent="0.25">
      <c r="A91" s="18">
        <f>A79+2</f>
        <v>3</v>
      </c>
      <c r="B91" s="4" t="str">
        <f>CHAR(A91+96)&amp;")"</f>
        <v>c)</v>
      </c>
      <c r="C91" s="24" t="str">
        <f ca="1">IF(VLOOKUP(A91,Daten2!$A$2:$W$25,12,FALSE)&lt;&gt;0,VLOOKUP(A91,Daten2!$A$2:$W$25,12,FALSE),"")</f>
        <v>Steigung berechnen</v>
      </c>
      <c r="J91" s="18">
        <f>J79+2</f>
        <v>4</v>
      </c>
      <c r="K91" s="4" t="str">
        <f>CHAR(J91+96)&amp;")"</f>
        <v>d)</v>
      </c>
      <c r="L91" s="24" t="str">
        <f ca="1">IF(VLOOKUP(J91,Daten2!$A$2:$W$25,12,FALSE)&lt;&gt;0,VLOOKUP(J91,Daten2!$A$2:$W$25,12,FALSE),"")</f>
        <v>Steigung berechnen</v>
      </c>
    </row>
    <row r="92" spans="1:13" ht="13.8" x14ac:dyDescent="0.25">
      <c r="A92" s="18">
        <f>A91</f>
        <v>3</v>
      </c>
      <c r="B92" s="4"/>
      <c r="C92" s="4" t="str">
        <f ca="1">IF(VLOOKUP(A92,Daten2!$A$2:$W$25,13,FALSE)&lt;&gt;0,VLOOKUP(A92,Daten2!$A$2:$W$25,13,FALSE),"")</f>
        <v>m = (y2-y1) : (x2-x1)</v>
      </c>
      <c r="J92" s="18">
        <f>J91</f>
        <v>4</v>
      </c>
      <c r="K92" s="4"/>
      <c r="L92" s="4" t="str">
        <f ca="1">IF(VLOOKUP(J92,Daten2!$A$2:$W$25,13,FALSE)&lt;&gt;0,VLOOKUP(J92,Daten2!$A$2:$W$25,13,FALSE),"")</f>
        <v>m = (y2-y1) : (x2-x1)</v>
      </c>
    </row>
    <row r="93" spans="1:13" ht="13.8" x14ac:dyDescent="0.25">
      <c r="A93" s="18">
        <f t="shared" ref="A93:A101" si="8">A92</f>
        <v>3</v>
      </c>
      <c r="B93" s="4"/>
      <c r="C93" s="4" t="str">
        <f ca="1">IF(VLOOKUP(A93,Daten2!$A$2:$W$25,15,FALSE)&lt;&gt;0,VLOOKUP(A93,Daten2!$A$2:$W$25,15,FALSE),"")</f>
        <v>-54 : (-12) = 4,5</v>
      </c>
      <c r="J93" s="18">
        <f t="shared" ref="J93:J101" si="9">J92</f>
        <v>4</v>
      </c>
      <c r="K93" s="4"/>
      <c r="L93" s="4" t="str">
        <f ca="1">IF(VLOOKUP(J93,Daten2!$A$2:$W$25,15,FALSE)&lt;&gt;0,VLOOKUP(J93,Daten2!$A$2:$W$25,15,FALSE),"")</f>
        <v>-32 : 8 = -4</v>
      </c>
    </row>
    <row r="94" spans="1:13" ht="13.8" x14ac:dyDescent="0.25">
      <c r="A94" s="18">
        <f t="shared" si="8"/>
        <v>3</v>
      </c>
      <c r="B94" s="4"/>
      <c r="C94" s="25" t="s">
        <v>14</v>
      </c>
      <c r="D94" s="4" t="str">
        <f ca="1">IF(VLOOKUP(A93,Daten2!$A$2:$W$25,16,FALSE)&lt;&gt;0,VLOOKUP(A93,Daten2!$A$2:$W$25,16,FALSE),"")</f>
        <v>y = 4,5x + b</v>
      </c>
      <c r="J94" s="18">
        <f t="shared" si="9"/>
        <v>4</v>
      </c>
      <c r="K94" s="4"/>
      <c r="L94" s="25" t="s">
        <v>14</v>
      </c>
      <c r="M94" s="4" t="str">
        <f ca="1">IF(VLOOKUP(J93,Daten2!$A$2:$W$25,16,FALSE)&lt;&gt;0,VLOOKUP(J93,Daten2!$A$2:$W$25,16,FALSE),"")</f>
        <v>y = -4x + b</v>
      </c>
    </row>
    <row r="95" spans="1:13" ht="4.2" customHeight="1" x14ac:dyDescent="0.25">
      <c r="A95" s="18">
        <f t="shared" si="8"/>
        <v>3</v>
      </c>
      <c r="B95" s="4"/>
      <c r="C95" s="25"/>
      <c r="D95" s="4"/>
      <c r="J95" s="18">
        <f t="shared" si="9"/>
        <v>4</v>
      </c>
      <c r="K95" s="4"/>
      <c r="L95" s="25"/>
      <c r="M95" s="4"/>
    </row>
    <row r="96" spans="1:13" ht="13.8" x14ac:dyDescent="0.25">
      <c r="A96" s="18">
        <f t="shared" si="8"/>
        <v>3</v>
      </c>
      <c r="B96" s="4"/>
      <c r="C96" s="24" t="str">
        <f ca="1">IF(VLOOKUP(A96,Daten2!$A$2:$W$25,17,FALSE)&lt;&gt;0,VLOOKUP(A96,Daten2!$A$2:$W$25,17,FALSE),"")</f>
        <v>Einsetzen von Punkt P</v>
      </c>
      <c r="J96" s="18">
        <f t="shared" si="9"/>
        <v>4</v>
      </c>
      <c r="K96" s="4"/>
      <c r="L96" s="24" t="str">
        <f ca="1">IF(VLOOKUP(J96,Daten2!$A$2:$W$25,17,FALSE)&lt;&gt;0,VLOOKUP(J96,Daten2!$A$2:$W$25,17,FALSE),"")</f>
        <v>Einsetzen von Punkt P</v>
      </c>
    </row>
    <row r="97" spans="1:13" ht="13.8" x14ac:dyDescent="0.25">
      <c r="A97" s="18">
        <f t="shared" si="8"/>
        <v>3</v>
      </c>
      <c r="B97" s="4"/>
      <c r="C97" s="4" t="str">
        <f ca="1">IF(VLOOKUP(A97,Daten2!$A$2:$W$25,18,FALSE)&lt;&gt;0,VLOOKUP(A97,Daten2!$A$2:$W$25,18,FALSE),"")</f>
        <v>22 = 4,5 · 6 + b</v>
      </c>
      <c r="J97" s="18">
        <f t="shared" si="9"/>
        <v>4</v>
      </c>
      <c r="K97" s="4"/>
      <c r="L97" s="4" t="str">
        <f ca="1">IF(VLOOKUP(J97,Daten2!$A$2:$W$25,18,FALSE)&lt;&gt;0,VLOOKUP(J97,Daten2!$A$2:$W$25,18,FALSE),"")</f>
        <v>1,5 = -4 · (-1) + b</v>
      </c>
    </row>
    <row r="98" spans="1:13" ht="13.8" x14ac:dyDescent="0.25">
      <c r="A98" s="18">
        <f t="shared" si="8"/>
        <v>3</v>
      </c>
      <c r="B98" s="4"/>
      <c r="C98" s="4" t="str">
        <f ca="1">IF(VLOOKUP(A98,Daten2!$A$2:$W$25,19,FALSE)&lt;&gt;0,VLOOKUP(A98,Daten2!$A$2:$W$25,19,FALSE),"")</f>
        <v>22 = 27 + b    | - 27</v>
      </c>
      <c r="J98" s="18">
        <f t="shared" si="9"/>
        <v>4</v>
      </c>
      <c r="K98" s="4"/>
      <c r="L98" s="4" t="str">
        <f ca="1">IF(VLOOKUP(J98,Daten2!$A$2:$W$25,19,FALSE)&lt;&gt;0,VLOOKUP(J98,Daten2!$A$2:$W$25,19,FALSE),"")</f>
        <v>1,5 = 4 + b    | - 4</v>
      </c>
    </row>
    <row r="99" spans="1:13" ht="13.8" x14ac:dyDescent="0.25">
      <c r="A99" s="18">
        <f t="shared" si="8"/>
        <v>3</v>
      </c>
      <c r="B99" s="4"/>
      <c r="C99" s="4" t="str">
        <f ca="1">IF(VLOOKUP(A99,Daten2!$A$2:$W$25,20,FALSE)&lt;&gt;0,VLOOKUP(A99,Daten2!$A$2:$W$25,20,FALSE),"")</f>
        <v>-5 = b</v>
      </c>
      <c r="J99" s="18">
        <f t="shared" si="9"/>
        <v>4</v>
      </c>
      <c r="K99" s="4"/>
      <c r="L99" s="4" t="str">
        <f ca="1">IF(VLOOKUP(J99,Daten2!$A$2:$W$25,20,FALSE)&lt;&gt;0,VLOOKUP(J99,Daten2!$A$2:$W$25,20,FALSE),"")</f>
        <v>-2,5 = b</v>
      </c>
    </row>
    <row r="100" spans="1:13" ht="4.2" customHeight="1" x14ac:dyDescent="0.25">
      <c r="A100" s="18">
        <f t="shared" si="8"/>
        <v>3</v>
      </c>
      <c r="B100" s="4"/>
      <c r="C100" s="4"/>
      <c r="J100" s="18">
        <f t="shared" si="9"/>
        <v>4</v>
      </c>
      <c r="K100" s="4"/>
      <c r="L100" s="4"/>
    </row>
    <row r="101" spans="1:13" ht="13.8" x14ac:dyDescent="0.25">
      <c r="A101" s="18">
        <f t="shared" si="8"/>
        <v>3</v>
      </c>
      <c r="B101" s="4"/>
      <c r="C101" s="25" t="s">
        <v>14</v>
      </c>
      <c r="D101" s="4" t="str">
        <f ca="1">IF(VLOOKUP(A99,Daten2!$A$2:$W$25,21,FALSE)&lt;&gt;0,VLOOKUP(A99,Daten2!$A$2:$W$25,21,FALSE),"")</f>
        <v>y = 4,5x  - 5</v>
      </c>
      <c r="J101" s="18">
        <f t="shared" si="9"/>
        <v>4</v>
      </c>
      <c r="K101" s="4"/>
      <c r="L101" s="25" t="s">
        <v>14</v>
      </c>
      <c r="M101" s="4" t="str">
        <f ca="1">IF(VLOOKUP(J99,Daten2!$A$2:$W$25,21,FALSE)&lt;&gt;0,VLOOKUP(J99,Daten2!$A$2:$W$25,21,FALSE),"")</f>
        <v>y = -4x  - 2,5</v>
      </c>
    </row>
    <row r="102" spans="1:13" ht="13.8" x14ac:dyDescent="0.25">
      <c r="A102" s="18">
        <f>A101</f>
        <v>3</v>
      </c>
      <c r="B102" s="4"/>
      <c r="C102" s="4"/>
      <c r="J102" s="18"/>
      <c r="K102" s="4"/>
      <c r="L102" s="4"/>
    </row>
    <row r="103" spans="1:13" ht="13.8" x14ac:dyDescent="0.25">
      <c r="A103" s="18">
        <f>A91+2</f>
        <v>5</v>
      </c>
      <c r="B103" s="4" t="str">
        <f>CHAR(A103+96)&amp;")"</f>
        <v>e)</v>
      </c>
      <c r="C103" s="24" t="str">
        <f ca="1">IF(VLOOKUP(A103,Daten2!$A$2:$W$25,12,FALSE)&lt;&gt;0,VLOOKUP(A103,Daten2!$A$2:$W$25,12,FALSE),"")</f>
        <v>Steigung berechnen</v>
      </c>
      <c r="J103" s="18">
        <f>J91+2</f>
        <v>6</v>
      </c>
      <c r="K103" s="4" t="str">
        <f>CHAR(J103+96)&amp;")"</f>
        <v>f)</v>
      </c>
      <c r="L103" s="24" t="str">
        <f ca="1">IF(VLOOKUP(J103,Daten2!$A$2:$W$25,12,FALSE)&lt;&gt;0,VLOOKUP(J103,Daten2!$A$2:$W$25,12,FALSE),"")</f>
        <v>Steigung berechnen</v>
      </c>
    </row>
    <row r="104" spans="1:13" ht="13.8" x14ac:dyDescent="0.25">
      <c r="A104" s="18">
        <f>A103</f>
        <v>5</v>
      </c>
      <c r="B104" s="4"/>
      <c r="C104" s="4" t="str">
        <f ca="1">IF(VLOOKUP(A104,Daten2!$A$2:$W$25,13,FALSE)&lt;&gt;0,VLOOKUP(A104,Daten2!$A$2:$W$25,13,FALSE),"")</f>
        <v>m = (y2-y1) : (x2-x1)</v>
      </c>
      <c r="J104" s="18">
        <f>J103</f>
        <v>6</v>
      </c>
      <c r="K104" s="4"/>
      <c r="L104" s="4" t="str">
        <f ca="1">IF(VLOOKUP(J104,Daten2!$A$2:$W$25,13,FALSE)&lt;&gt;0,VLOOKUP(J104,Daten2!$A$2:$W$25,13,FALSE),"")</f>
        <v>m = (y2-y1) : (x2-x1)</v>
      </c>
    </row>
    <row r="105" spans="1:13" ht="13.8" x14ac:dyDescent="0.25">
      <c r="A105" s="18">
        <f t="shared" ref="A105:A113" si="10">A104</f>
        <v>5</v>
      </c>
      <c r="B105" s="4"/>
      <c r="C105" s="4" t="str">
        <f ca="1">IF(VLOOKUP(A105,Daten2!$A$2:$W$25,15,FALSE)&lt;&gt;0,VLOOKUP(A105,Daten2!$A$2:$W$25,15,FALSE),"")</f>
        <v>-24 : 6 = -4</v>
      </c>
      <c r="J105" s="18">
        <f t="shared" ref="J105:J113" si="11">J104</f>
        <v>6</v>
      </c>
      <c r="K105" s="4"/>
      <c r="L105" s="4" t="str">
        <f ca="1">IF(VLOOKUP(J105,Daten2!$A$2:$W$25,15,FALSE)&lt;&gt;0,VLOOKUP(J105,Daten2!$A$2:$W$25,15,FALSE),"")</f>
        <v>-48 : (-12) = 4</v>
      </c>
    </row>
    <row r="106" spans="1:13" ht="13.8" x14ac:dyDescent="0.25">
      <c r="A106" s="18">
        <f t="shared" si="10"/>
        <v>5</v>
      </c>
      <c r="B106" s="4"/>
      <c r="C106" s="25" t="s">
        <v>14</v>
      </c>
      <c r="D106" s="4" t="str">
        <f ca="1">IF(VLOOKUP(A105,Daten2!$A$2:$W$25,16,FALSE)&lt;&gt;0,VLOOKUP(A105,Daten2!$A$2:$W$25,16,FALSE),"")</f>
        <v>y = -4x + b</v>
      </c>
      <c r="J106" s="18">
        <f t="shared" si="11"/>
        <v>6</v>
      </c>
      <c r="K106" s="4"/>
      <c r="L106" s="25" t="s">
        <v>14</v>
      </c>
      <c r="M106" s="4" t="str">
        <f ca="1">IF(VLOOKUP(J105,Daten2!$A$2:$W$25,16,FALSE)&lt;&gt;0,VLOOKUP(J105,Daten2!$A$2:$W$25,16,FALSE),"")</f>
        <v>y = 4x + b</v>
      </c>
    </row>
    <row r="107" spans="1:13" ht="4.2" customHeight="1" x14ac:dyDescent="0.25">
      <c r="A107" s="18">
        <f t="shared" si="10"/>
        <v>5</v>
      </c>
      <c r="B107" s="4"/>
      <c r="C107" s="25"/>
      <c r="D107" s="4"/>
      <c r="J107" s="18">
        <f t="shared" si="11"/>
        <v>6</v>
      </c>
      <c r="K107" s="4"/>
      <c r="L107" s="25"/>
      <c r="M107" s="4"/>
    </row>
    <row r="108" spans="1:13" ht="13.8" x14ac:dyDescent="0.25">
      <c r="A108" s="18">
        <f t="shared" si="10"/>
        <v>5</v>
      </c>
      <c r="B108" s="4"/>
      <c r="C108" s="24" t="str">
        <f ca="1">IF(VLOOKUP(A108,Daten2!$A$2:$W$25,17,FALSE)&lt;&gt;0,VLOOKUP(A108,Daten2!$A$2:$W$25,17,FALSE),"")</f>
        <v>Einsetzen von Punkt P</v>
      </c>
      <c r="J108" s="18">
        <f t="shared" si="11"/>
        <v>6</v>
      </c>
      <c r="K108" s="4"/>
      <c r="L108" s="24" t="str">
        <f ca="1">IF(VLOOKUP(J108,Daten2!$A$2:$W$25,17,FALSE)&lt;&gt;0,VLOOKUP(J108,Daten2!$A$2:$W$25,17,FALSE),"")</f>
        <v>Einsetzen von Punkt P</v>
      </c>
    </row>
    <row r="109" spans="1:13" ht="13.8" x14ac:dyDescent="0.25">
      <c r="A109" s="18">
        <f t="shared" si="10"/>
        <v>5</v>
      </c>
      <c r="B109" s="4"/>
      <c r="C109" s="4" t="str">
        <f ca="1">IF(VLOOKUP(A109,Daten2!$A$2:$W$25,18,FALSE)&lt;&gt;0,VLOOKUP(A109,Daten2!$A$2:$W$25,18,FALSE),"")</f>
        <v>-15 = -4 · 3 + b</v>
      </c>
      <c r="J109" s="18">
        <f t="shared" si="11"/>
        <v>6</v>
      </c>
      <c r="K109" s="4"/>
      <c r="L109" s="4" t="str">
        <f ca="1">IF(VLOOKUP(J109,Daten2!$A$2:$W$25,18,FALSE)&lt;&gt;0,VLOOKUP(J109,Daten2!$A$2:$W$25,18,FALSE),"")</f>
        <v>27,5 = 4 · 6 + b</v>
      </c>
    </row>
    <row r="110" spans="1:13" ht="13.8" x14ac:dyDescent="0.25">
      <c r="A110" s="18">
        <f t="shared" si="10"/>
        <v>5</v>
      </c>
      <c r="B110" s="4"/>
      <c r="C110" s="4" t="str">
        <f ca="1">IF(VLOOKUP(A110,Daten2!$A$2:$W$25,19,FALSE)&lt;&gt;0,VLOOKUP(A110,Daten2!$A$2:$W$25,19,FALSE),"")</f>
        <v>-15 = -12 + b    | + 12</v>
      </c>
      <c r="J110" s="18">
        <f t="shared" si="11"/>
        <v>6</v>
      </c>
      <c r="K110" s="4"/>
      <c r="L110" s="4" t="str">
        <f ca="1">IF(VLOOKUP(J110,Daten2!$A$2:$W$25,19,FALSE)&lt;&gt;0,VLOOKUP(J110,Daten2!$A$2:$W$25,19,FALSE),"")</f>
        <v>27,5 = 24 + b    | - 24</v>
      </c>
    </row>
    <row r="111" spans="1:13" ht="13.8" x14ac:dyDescent="0.25">
      <c r="A111" s="18">
        <f t="shared" si="10"/>
        <v>5</v>
      </c>
      <c r="B111" s="4"/>
      <c r="C111" s="4" t="str">
        <f ca="1">IF(VLOOKUP(A111,Daten2!$A$2:$W$25,20,FALSE)&lt;&gt;0,VLOOKUP(A111,Daten2!$A$2:$W$25,20,FALSE),"")</f>
        <v>-3 = b</v>
      </c>
      <c r="J111" s="18">
        <f t="shared" si="11"/>
        <v>6</v>
      </c>
      <c r="K111" s="4"/>
      <c r="L111" s="4" t="str">
        <f ca="1">IF(VLOOKUP(J111,Daten2!$A$2:$W$25,20,FALSE)&lt;&gt;0,VLOOKUP(J111,Daten2!$A$2:$W$25,20,FALSE),"")</f>
        <v>3,5 = b</v>
      </c>
    </row>
    <row r="112" spans="1:13" ht="4.2" customHeight="1" x14ac:dyDescent="0.25">
      <c r="A112" s="18">
        <f t="shared" si="10"/>
        <v>5</v>
      </c>
      <c r="B112" s="4"/>
      <c r="C112" s="4"/>
      <c r="J112" s="18">
        <f t="shared" si="11"/>
        <v>6</v>
      </c>
      <c r="K112" s="4"/>
      <c r="L112" s="4"/>
    </row>
    <row r="113" spans="1:13" ht="13.8" x14ac:dyDescent="0.25">
      <c r="A113" s="18">
        <f t="shared" si="10"/>
        <v>5</v>
      </c>
      <c r="B113" s="4"/>
      <c r="C113" s="25" t="s">
        <v>14</v>
      </c>
      <c r="D113" s="4" t="str">
        <f ca="1">IF(VLOOKUP(A111,Daten2!$A$2:$W$25,21,FALSE)&lt;&gt;0,VLOOKUP(A111,Daten2!$A$2:$W$25,21,FALSE),"")</f>
        <v>y = -4x  - 3</v>
      </c>
      <c r="J113" s="18">
        <f t="shared" si="11"/>
        <v>6</v>
      </c>
      <c r="K113" s="4"/>
      <c r="L113" s="25" t="s">
        <v>14</v>
      </c>
      <c r="M113" s="4" t="str">
        <f ca="1">IF(VLOOKUP(J111,Daten2!$A$2:$W$25,21,FALSE)&lt;&gt;0,VLOOKUP(J111,Daten2!$A$2:$W$25,21,FALSE),"")</f>
        <v>y = 4x  + 3,5</v>
      </c>
    </row>
  </sheetData>
  <mergeCells count="4">
    <mergeCell ref="T5:U5"/>
    <mergeCell ref="T6:U6"/>
    <mergeCell ref="A1:R1"/>
    <mergeCell ref="A49:R49"/>
  </mergeCells>
  <phoneticPr fontId="0" type="noConversion"/>
  <pageMargins left="0.7" right="0.7" top="0.75" bottom="0.75" header="0.3" footer="0.3"/>
  <pageSetup paperSize="9" orientation="portrait" r:id="rId1"/>
  <headerFooter alignWithMargins="0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5"/>
  <sheetViews>
    <sheetView zoomScaleNormal="100" workbookViewId="0">
      <selection activeCell="M2" sqref="M2:M25"/>
    </sheetView>
  </sheetViews>
  <sheetFormatPr baseColWidth="10" defaultRowHeight="13.2" x14ac:dyDescent="0.25"/>
  <cols>
    <col min="3" max="4" width="4.6640625" bestFit="1" customWidth="1"/>
    <col min="5" max="6" width="5.109375" customWidth="1"/>
    <col min="7" max="7" width="11.5546875" bestFit="1" customWidth="1"/>
    <col min="8" max="8" width="14.109375" customWidth="1"/>
    <col min="9" max="9" width="19.21875" bestFit="1" customWidth="1"/>
    <col min="10" max="10" width="19.21875" customWidth="1"/>
    <col min="11" max="11" width="25.44140625" customWidth="1"/>
    <col min="12" max="12" width="10.5546875" customWidth="1"/>
    <col min="13" max="13" width="17" customWidth="1"/>
    <col min="14" max="16" width="5.109375" customWidth="1"/>
    <col min="17" max="17" width="39.44140625" customWidth="1"/>
    <col min="18" max="18" width="35.33203125" customWidth="1"/>
    <col min="19" max="19" width="38.44140625" customWidth="1"/>
    <col min="20" max="20" width="47.33203125" bestFit="1" customWidth="1"/>
    <col min="21" max="21" width="19.33203125" bestFit="1" customWidth="1"/>
    <col min="22" max="22" width="5.5546875" bestFit="1" customWidth="1"/>
    <col min="24" max="24" width="3.109375" bestFit="1" customWidth="1"/>
    <col min="25" max="25" width="5" bestFit="1" customWidth="1"/>
    <col min="26" max="26" width="6.5546875" bestFit="1" customWidth="1"/>
    <col min="27" max="27" width="3.5546875" bestFit="1" customWidth="1"/>
    <col min="258" max="259" width="35" customWidth="1"/>
    <col min="260" max="260" width="2.5546875" bestFit="1" customWidth="1"/>
    <col min="261" max="261" width="5" bestFit="1" customWidth="1"/>
    <col min="262" max="263" width="2" bestFit="1" customWidth="1"/>
    <col min="264" max="265" width="2.109375" bestFit="1" customWidth="1"/>
    <col min="266" max="267" width="2.5546875" bestFit="1" customWidth="1"/>
    <col min="268" max="268" width="2.5546875" customWidth="1"/>
    <col min="269" max="269" width="4" bestFit="1" customWidth="1"/>
    <col min="270" max="270" width="4" customWidth="1"/>
    <col min="271" max="271" width="4.33203125" customWidth="1"/>
    <col min="272" max="272" width="3" bestFit="1" customWidth="1"/>
    <col min="273" max="273" width="39.44140625" customWidth="1"/>
    <col min="274" max="274" width="35.33203125" customWidth="1"/>
    <col min="275" max="275" width="38.44140625" customWidth="1"/>
    <col min="276" max="276" width="47.33203125" bestFit="1" customWidth="1"/>
    <col min="277" max="277" width="19.33203125" bestFit="1" customWidth="1"/>
    <col min="278" max="278" width="5.5546875" bestFit="1" customWidth="1"/>
    <col min="280" max="280" width="3.109375" bestFit="1" customWidth="1"/>
    <col min="281" max="281" width="5" bestFit="1" customWidth="1"/>
    <col min="282" max="282" width="6.5546875" bestFit="1" customWidth="1"/>
    <col min="283" max="283" width="3.5546875" bestFit="1" customWidth="1"/>
    <col min="514" max="515" width="35" customWidth="1"/>
    <col min="516" max="516" width="2.5546875" bestFit="1" customWidth="1"/>
    <col min="517" max="517" width="5" bestFit="1" customWidth="1"/>
    <col min="518" max="519" width="2" bestFit="1" customWidth="1"/>
    <col min="520" max="521" width="2.109375" bestFit="1" customWidth="1"/>
    <col min="522" max="523" width="2.5546875" bestFit="1" customWidth="1"/>
    <col min="524" max="524" width="2.5546875" customWidth="1"/>
    <col min="525" max="525" width="4" bestFit="1" customWidth="1"/>
    <col min="526" max="526" width="4" customWidth="1"/>
    <col min="527" max="527" width="4.33203125" customWidth="1"/>
    <col min="528" max="528" width="3" bestFit="1" customWidth="1"/>
    <col min="529" max="529" width="39.44140625" customWidth="1"/>
    <col min="530" max="530" width="35.33203125" customWidth="1"/>
    <col min="531" max="531" width="38.44140625" customWidth="1"/>
    <col min="532" max="532" width="47.33203125" bestFit="1" customWidth="1"/>
    <col min="533" max="533" width="19.33203125" bestFit="1" customWidth="1"/>
    <col min="534" max="534" width="5.5546875" bestFit="1" customWidth="1"/>
    <col min="536" max="536" width="3.109375" bestFit="1" customWidth="1"/>
    <col min="537" max="537" width="5" bestFit="1" customWidth="1"/>
    <col min="538" max="538" width="6.5546875" bestFit="1" customWidth="1"/>
    <col min="539" max="539" width="3.5546875" bestFit="1" customWidth="1"/>
    <col min="770" max="771" width="35" customWidth="1"/>
    <col min="772" max="772" width="2.5546875" bestFit="1" customWidth="1"/>
    <col min="773" max="773" width="5" bestFit="1" customWidth="1"/>
    <col min="774" max="775" width="2" bestFit="1" customWidth="1"/>
    <col min="776" max="777" width="2.109375" bestFit="1" customWidth="1"/>
    <col min="778" max="779" width="2.5546875" bestFit="1" customWidth="1"/>
    <col min="780" max="780" width="2.5546875" customWidth="1"/>
    <col min="781" max="781" width="4" bestFit="1" customWidth="1"/>
    <col min="782" max="782" width="4" customWidth="1"/>
    <col min="783" max="783" width="4.33203125" customWidth="1"/>
    <col min="784" max="784" width="3" bestFit="1" customWidth="1"/>
    <col min="785" max="785" width="39.44140625" customWidth="1"/>
    <col min="786" max="786" width="35.33203125" customWidth="1"/>
    <col min="787" max="787" width="38.44140625" customWidth="1"/>
    <col min="788" max="788" width="47.33203125" bestFit="1" customWidth="1"/>
    <col min="789" max="789" width="19.33203125" bestFit="1" customWidth="1"/>
    <col min="790" max="790" width="5.5546875" bestFit="1" customWidth="1"/>
    <col min="792" max="792" width="3.109375" bestFit="1" customWidth="1"/>
    <col min="793" max="793" width="5" bestFit="1" customWidth="1"/>
    <col min="794" max="794" width="6.5546875" bestFit="1" customWidth="1"/>
    <col min="795" max="795" width="3.5546875" bestFit="1" customWidth="1"/>
    <col min="1026" max="1027" width="35" customWidth="1"/>
    <col min="1028" max="1028" width="2.5546875" bestFit="1" customWidth="1"/>
    <col min="1029" max="1029" width="5" bestFit="1" customWidth="1"/>
    <col min="1030" max="1031" width="2" bestFit="1" customWidth="1"/>
    <col min="1032" max="1033" width="2.109375" bestFit="1" customWidth="1"/>
    <col min="1034" max="1035" width="2.5546875" bestFit="1" customWidth="1"/>
    <col min="1036" max="1036" width="2.5546875" customWidth="1"/>
    <col min="1037" max="1037" width="4" bestFit="1" customWidth="1"/>
    <col min="1038" max="1038" width="4" customWidth="1"/>
    <col min="1039" max="1039" width="4.33203125" customWidth="1"/>
    <col min="1040" max="1040" width="3" bestFit="1" customWidth="1"/>
    <col min="1041" max="1041" width="39.44140625" customWidth="1"/>
    <col min="1042" max="1042" width="35.33203125" customWidth="1"/>
    <col min="1043" max="1043" width="38.44140625" customWidth="1"/>
    <col min="1044" max="1044" width="47.33203125" bestFit="1" customWidth="1"/>
    <col min="1045" max="1045" width="19.33203125" bestFit="1" customWidth="1"/>
    <col min="1046" max="1046" width="5.5546875" bestFit="1" customWidth="1"/>
    <col min="1048" max="1048" width="3.109375" bestFit="1" customWidth="1"/>
    <col min="1049" max="1049" width="5" bestFit="1" customWidth="1"/>
    <col min="1050" max="1050" width="6.5546875" bestFit="1" customWidth="1"/>
    <col min="1051" max="1051" width="3.5546875" bestFit="1" customWidth="1"/>
    <col min="1282" max="1283" width="35" customWidth="1"/>
    <col min="1284" max="1284" width="2.5546875" bestFit="1" customWidth="1"/>
    <col min="1285" max="1285" width="5" bestFit="1" customWidth="1"/>
    <col min="1286" max="1287" width="2" bestFit="1" customWidth="1"/>
    <col min="1288" max="1289" width="2.109375" bestFit="1" customWidth="1"/>
    <col min="1290" max="1291" width="2.5546875" bestFit="1" customWidth="1"/>
    <col min="1292" max="1292" width="2.5546875" customWidth="1"/>
    <col min="1293" max="1293" width="4" bestFit="1" customWidth="1"/>
    <col min="1294" max="1294" width="4" customWidth="1"/>
    <col min="1295" max="1295" width="4.33203125" customWidth="1"/>
    <col min="1296" max="1296" width="3" bestFit="1" customWidth="1"/>
    <col min="1297" max="1297" width="39.44140625" customWidth="1"/>
    <col min="1298" max="1298" width="35.33203125" customWidth="1"/>
    <col min="1299" max="1299" width="38.44140625" customWidth="1"/>
    <col min="1300" max="1300" width="47.33203125" bestFit="1" customWidth="1"/>
    <col min="1301" max="1301" width="19.33203125" bestFit="1" customWidth="1"/>
    <col min="1302" max="1302" width="5.5546875" bestFit="1" customWidth="1"/>
    <col min="1304" max="1304" width="3.109375" bestFit="1" customWidth="1"/>
    <col min="1305" max="1305" width="5" bestFit="1" customWidth="1"/>
    <col min="1306" max="1306" width="6.5546875" bestFit="1" customWidth="1"/>
    <col min="1307" max="1307" width="3.5546875" bestFit="1" customWidth="1"/>
    <col min="1538" max="1539" width="35" customWidth="1"/>
    <col min="1540" max="1540" width="2.5546875" bestFit="1" customWidth="1"/>
    <col min="1541" max="1541" width="5" bestFit="1" customWidth="1"/>
    <col min="1542" max="1543" width="2" bestFit="1" customWidth="1"/>
    <col min="1544" max="1545" width="2.109375" bestFit="1" customWidth="1"/>
    <col min="1546" max="1547" width="2.5546875" bestFit="1" customWidth="1"/>
    <col min="1548" max="1548" width="2.5546875" customWidth="1"/>
    <col min="1549" max="1549" width="4" bestFit="1" customWidth="1"/>
    <col min="1550" max="1550" width="4" customWidth="1"/>
    <col min="1551" max="1551" width="4.33203125" customWidth="1"/>
    <col min="1552" max="1552" width="3" bestFit="1" customWidth="1"/>
    <col min="1553" max="1553" width="39.44140625" customWidth="1"/>
    <col min="1554" max="1554" width="35.33203125" customWidth="1"/>
    <col min="1555" max="1555" width="38.44140625" customWidth="1"/>
    <col min="1556" max="1556" width="47.33203125" bestFit="1" customWidth="1"/>
    <col min="1557" max="1557" width="19.33203125" bestFit="1" customWidth="1"/>
    <col min="1558" max="1558" width="5.5546875" bestFit="1" customWidth="1"/>
    <col min="1560" max="1560" width="3.109375" bestFit="1" customWidth="1"/>
    <col min="1561" max="1561" width="5" bestFit="1" customWidth="1"/>
    <col min="1562" max="1562" width="6.5546875" bestFit="1" customWidth="1"/>
    <col min="1563" max="1563" width="3.5546875" bestFit="1" customWidth="1"/>
    <col min="1794" max="1795" width="35" customWidth="1"/>
    <col min="1796" max="1796" width="2.5546875" bestFit="1" customWidth="1"/>
    <col min="1797" max="1797" width="5" bestFit="1" customWidth="1"/>
    <col min="1798" max="1799" width="2" bestFit="1" customWidth="1"/>
    <col min="1800" max="1801" width="2.109375" bestFit="1" customWidth="1"/>
    <col min="1802" max="1803" width="2.5546875" bestFit="1" customWidth="1"/>
    <col min="1804" max="1804" width="2.5546875" customWidth="1"/>
    <col min="1805" max="1805" width="4" bestFit="1" customWidth="1"/>
    <col min="1806" max="1806" width="4" customWidth="1"/>
    <col min="1807" max="1807" width="4.33203125" customWidth="1"/>
    <col min="1808" max="1808" width="3" bestFit="1" customWidth="1"/>
    <col min="1809" max="1809" width="39.44140625" customWidth="1"/>
    <col min="1810" max="1810" width="35.33203125" customWidth="1"/>
    <col min="1811" max="1811" width="38.44140625" customWidth="1"/>
    <col min="1812" max="1812" width="47.33203125" bestFit="1" customWidth="1"/>
    <col min="1813" max="1813" width="19.33203125" bestFit="1" customWidth="1"/>
    <col min="1814" max="1814" width="5.5546875" bestFit="1" customWidth="1"/>
    <col min="1816" max="1816" width="3.109375" bestFit="1" customWidth="1"/>
    <col min="1817" max="1817" width="5" bestFit="1" customWidth="1"/>
    <col min="1818" max="1818" width="6.5546875" bestFit="1" customWidth="1"/>
    <col min="1819" max="1819" width="3.5546875" bestFit="1" customWidth="1"/>
    <col min="2050" max="2051" width="35" customWidth="1"/>
    <col min="2052" max="2052" width="2.5546875" bestFit="1" customWidth="1"/>
    <col min="2053" max="2053" width="5" bestFit="1" customWidth="1"/>
    <col min="2054" max="2055" width="2" bestFit="1" customWidth="1"/>
    <col min="2056" max="2057" width="2.109375" bestFit="1" customWidth="1"/>
    <col min="2058" max="2059" width="2.5546875" bestFit="1" customWidth="1"/>
    <col min="2060" max="2060" width="2.5546875" customWidth="1"/>
    <col min="2061" max="2061" width="4" bestFit="1" customWidth="1"/>
    <col min="2062" max="2062" width="4" customWidth="1"/>
    <col min="2063" max="2063" width="4.33203125" customWidth="1"/>
    <col min="2064" max="2064" width="3" bestFit="1" customWidth="1"/>
    <col min="2065" max="2065" width="39.44140625" customWidth="1"/>
    <col min="2066" max="2066" width="35.33203125" customWidth="1"/>
    <col min="2067" max="2067" width="38.44140625" customWidth="1"/>
    <col min="2068" max="2068" width="47.33203125" bestFit="1" customWidth="1"/>
    <col min="2069" max="2069" width="19.33203125" bestFit="1" customWidth="1"/>
    <col min="2070" max="2070" width="5.5546875" bestFit="1" customWidth="1"/>
    <col min="2072" max="2072" width="3.109375" bestFit="1" customWidth="1"/>
    <col min="2073" max="2073" width="5" bestFit="1" customWidth="1"/>
    <col min="2074" max="2074" width="6.5546875" bestFit="1" customWidth="1"/>
    <col min="2075" max="2075" width="3.5546875" bestFit="1" customWidth="1"/>
    <col min="2306" max="2307" width="35" customWidth="1"/>
    <col min="2308" max="2308" width="2.5546875" bestFit="1" customWidth="1"/>
    <col min="2309" max="2309" width="5" bestFit="1" customWidth="1"/>
    <col min="2310" max="2311" width="2" bestFit="1" customWidth="1"/>
    <col min="2312" max="2313" width="2.109375" bestFit="1" customWidth="1"/>
    <col min="2314" max="2315" width="2.5546875" bestFit="1" customWidth="1"/>
    <col min="2316" max="2316" width="2.5546875" customWidth="1"/>
    <col min="2317" max="2317" width="4" bestFit="1" customWidth="1"/>
    <col min="2318" max="2318" width="4" customWidth="1"/>
    <col min="2319" max="2319" width="4.33203125" customWidth="1"/>
    <col min="2320" max="2320" width="3" bestFit="1" customWidth="1"/>
    <col min="2321" max="2321" width="39.44140625" customWidth="1"/>
    <col min="2322" max="2322" width="35.33203125" customWidth="1"/>
    <col min="2323" max="2323" width="38.44140625" customWidth="1"/>
    <col min="2324" max="2324" width="47.33203125" bestFit="1" customWidth="1"/>
    <col min="2325" max="2325" width="19.33203125" bestFit="1" customWidth="1"/>
    <col min="2326" max="2326" width="5.5546875" bestFit="1" customWidth="1"/>
    <col min="2328" max="2328" width="3.109375" bestFit="1" customWidth="1"/>
    <col min="2329" max="2329" width="5" bestFit="1" customWidth="1"/>
    <col min="2330" max="2330" width="6.5546875" bestFit="1" customWidth="1"/>
    <col min="2331" max="2331" width="3.5546875" bestFit="1" customWidth="1"/>
    <col min="2562" max="2563" width="35" customWidth="1"/>
    <col min="2564" max="2564" width="2.5546875" bestFit="1" customWidth="1"/>
    <col min="2565" max="2565" width="5" bestFit="1" customWidth="1"/>
    <col min="2566" max="2567" width="2" bestFit="1" customWidth="1"/>
    <col min="2568" max="2569" width="2.109375" bestFit="1" customWidth="1"/>
    <col min="2570" max="2571" width="2.5546875" bestFit="1" customWidth="1"/>
    <col min="2572" max="2572" width="2.5546875" customWidth="1"/>
    <col min="2573" max="2573" width="4" bestFit="1" customWidth="1"/>
    <col min="2574" max="2574" width="4" customWidth="1"/>
    <col min="2575" max="2575" width="4.33203125" customWidth="1"/>
    <col min="2576" max="2576" width="3" bestFit="1" customWidth="1"/>
    <col min="2577" max="2577" width="39.44140625" customWidth="1"/>
    <col min="2578" max="2578" width="35.33203125" customWidth="1"/>
    <col min="2579" max="2579" width="38.44140625" customWidth="1"/>
    <col min="2580" max="2580" width="47.33203125" bestFit="1" customWidth="1"/>
    <col min="2581" max="2581" width="19.33203125" bestFit="1" customWidth="1"/>
    <col min="2582" max="2582" width="5.5546875" bestFit="1" customWidth="1"/>
    <col min="2584" max="2584" width="3.109375" bestFit="1" customWidth="1"/>
    <col min="2585" max="2585" width="5" bestFit="1" customWidth="1"/>
    <col min="2586" max="2586" width="6.5546875" bestFit="1" customWidth="1"/>
    <col min="2587" max="2587" width="3.5546875" bestFit="1" customWidth="1"/>
    <col min="2818" max="2819" width="35" customWidth="1"/>
    <col min="2820" max="2820" width="2.5546875" bestFit="1" customWidth="1"/>
    <col min="2821" max="2821" width="5" bestFit="1" customWidth="1"/>
    <col min="2822" max="2823" width="2" bestFit="1" customWidth="1"/>
    <col min="2824" max="2825" width="2.109375" bestFit="1" customWidth="1"/>
    <col min="2826" max="2827" width="2.5546875" bestFit="1" customWidth="1"/>
    <col min="2828" max="2828" width="2.5546875" customWidth="1"/>
    <col min="2829" max="2829" width="4" bestFit="1" customWidth="1"/>
    <col min="2830" max="2830" width="4" customWidth="1"/>
    <col min="2831" max="2831" width="4.33203125" customWidth="1"/>
    <col min="2832" max="2832" width="3" bestFit="1" customWidth="1"/>
    <col min="2833" max="2833" width="39.44140625" customWidth="1"/>
    <col min="2834" max="2834" width="35.33203125" customWidth="1"/>
    <col min="2835" max="2835" width="38.44140625" customWidth="1"/>
    <col min="2836" max="2836" width="47.33203125" bestFit="1" customWidth="1"/>
    <col min="2837" max="2837" width="19.33203125" bestFit="1" customWidth="1"/>
    <col min="2838" max="2838" width="5.5546875" bestFit="1" customWidth="1"/>
    <col min="2840" max="2840" width="3.109375" bestFit="1" customWidth="1"/>
    <col min="2841" max="2841" width="5" bestFit="1" customWidth="1"/>
    <col min="2842" max="2842" width="6.5546875" bestFit="1" customWidth="1"/>
    <col min="2843" max="2843" width="3.5546875" bestFit="1" customWidth="1"/>
    <col min="3074" max="3075" width="35" customWidth="1"/>
    <col min="3076" max="3076" width="2.5546875" bestFit="1" customWidth="1"/>
    <col min="3077" max="3077" width="5" bestFit="1" customWidth="1"/>
    <col min="3078" max="3079" width="2" bestFit="1" customWidth="1"/>
    <col min="3080" max="3081" width="2.109375" bestFit="1" customWidth="1"/>
    <col min="3082" max="3083" width="2.5546875" bestFit="1" customWidth="1"/>
    <col min="3084" max="3084" width="2.5546875" customWidth="1"/>
    <col min="3085" max="3085" width="4" bestFit="1" customWidth="1"/>
    <col min="3086" max="3086" width="4" customWidth="1"/>
    <col min="3087" max="3087" width="4.33203125" customWidth="1"/>
    <col min="3088" max="3088" width="3" bestFit="1" customWidth="1"/>
    <col min="3089" max="3089" width="39.44140625" customWidth="1"/>
    <col min="3090" max="3090" width="35.33203125" customWidth="1"/>
    <col min="3091" max="3091" width="38.44140625" customWidth="1"/>
    <col min="3092" max="3092" width="47.33203125" bestFit="1" customWidth="1"/>
    <col min="3093" max="3093" width="19.33203125" bestFit="1" customWidth="1"/>
    <col min="3094" max="3094" width="5.5546875" bestFit="1" customWidth="1"/>
    <col min="3096" max="3096" width="3.109375" bestFit="1" customWidth="1"/>
    <col min="3097" max="3097" width="5" bestFit="1" customWidth="1"/>
    <col min="3098" max="3098" width="6.5546875" bestFit="1" customWidth="1"/>
    <col min="3099" max="3099" width="3.5546875" bestFit="1" customWidth="1"/>
    <col min="3330" max="3331" width="35" customWidth="1"/>
    <col min="3332" max="3332" width="2.5546875" bestFit="1" customWidth="1"/>
    <col min="3333" max="3333" width="5" bestFit="1" customWidth="1"/>
    <col min="3334" max="3335" width="2" bestFit="1" customWidth="1"/>
    <col min="3336" max="3337" width="2.109375" bestFit="1" customWidth="1"/>
    <col min="3338" max="3339" width="2.5546875" bestFit="1" customWidth="1"/>
    <col min="3340" max="3340" width="2.5546875" customWidth="1"/>
    <col min="3341" max="3341" width="4" bestFit="1" customWidth="1"/>
    <col min="3342" max="3342" width="4" customWidth="1"/>
    <col min="3343" max="3343" width="4.33203125" customWidth="1"/>
    <col min="3344" max="3344" width="3" bestFit="1" customWidth="1"/>
    <col min="3345" max="3345" width="39.44140625" customWidth="1"/>
    <col min="3346" max="3346" width="35.33203125" customWidth="1"/>
    <col min="3347" max="3347" width="38.44140625" customWidth="1"/>
    <col min="3348" max="3348" width="47.33203125" bestFit="1" customWidth="1"/>
    <col min="3349" max="3349" width="19.33203125" bestFit="1" customWidth="1"/>
    <col min="3350" max="3350" width="5.5546875" bestFit="1" customWidth="1"/>
    <col min="3352" max="3352" width="3.109375" bestFit="1" customWidth="1"/>
    <col min="3353" max="3353" width="5" bestFit="1" customWidth="1"/>
    <col min="3354" max="3354" width="6.5546875" bestFit="1" customWidth="1"/>
    <col min="3355" max="3355" width="3.5546875" bestFit="1" customWidth="1"/>
    <col min="3586" max="3587" width="35" customWidth="1"/>
    <col min="3588" max="3588" width="2.5546875" bestFit="1" customWidth="1"/>
    <col min="3589" max="3589" width="5" bestFit="1" customWidth="1"/>
    <col min="3590" max="3591" width="2" bestFit="1" customWidth="1"/>
    <col min="3592" max="3593" width="2.109375" bestFit="1" customWidth="1"/>
    <col min="3594" max="3595" width="2.5546875" bestFit="1" customWidth="1"/>
    <col min="3596" max="3596" width="2.5546875" customWidth="1"/>
    <col min="3597" max="3597" width="4" bestFit="1" customWidth="1"/>
    <col min="3598" max="3598" width="4" customWidth="1"/>
    <col min="3599" max="3599" width="4.33203125" customWidth="1"/>
    <col min="3600" max="3600" width="3" bestFit="1" customWidth="1"/>
    <col min="3601" max="3601" width="39.44140625" customWidth="1"/>
    <col min="3602" max="3602" width="35.33203125" customWidth="1"/>
    <col min="3603" max="3603" width="38.44140625" customWidth="1"/>
    <col min="3604" max="3604" width="47.33203125" bestFit="1" customWidth="1"/>
    <col min="3605" max="3605" width="19.33203125" bestFit="1" customWidth="1"/>
    <col min="3606" max="3606" width="5.5546875" bestFit="1" customWidth="1"/>
    <col min="3608" max="3608" width="3.109375" bestFit="1" customWidth="1"/>
    <col min="3609" max="3609" width="5" bestFit="1" customWidth="1"/>
    <col min="3610" max="3610" width="6.5546875" bestFit="1" customWidth="1"/>
    <col min="3611" max="3611" width="3.5546875" bestFit="1" customWidth="1"/>
    <col min="3842" max="3843" width="35" customWidth="1"/>
    <col min="3844" max="3844" width="2.5546875" bestFit="1" customWidth="1"/>
    <col min="3845" max="3845" width="5" bestFit="1" customWidth="1"/>
    <col min="3846" max="3847" width="2" bestFit="1" customWidth="1"/>
    <col min="3848" max="3849" width="2.109375" bestFit="1" customWidth="1"/>
    <col min="3850" max="3851" width="2.5546875" bestFit="1" customWidth="1"/>
    <col min="3852" max="3852" width="2.5546875" customWidth="1"/>
    <col min="3853" max="3853" width="4" bestFit="1" customWidth="1"/>
    <col min="3854" max="3854" width="4" customWidth="1"/>
    <col min="3855" max="3855" width="4.33203125" customWidth="1"/>
    <col min="3856" max="3856" width="3" bestFit="1" customWidth="1"/>
    <col min="3857" max="3857" width="39.44140625" customWidth="1"/>
    <col min="3858" max="3858" width="35.33203125" customWidth="1"/>
    <col min="3859" max="3859" width="38.44140625" customWidth="1"/>
    <col min="3860" max="3860" width="47.33203125" bestFit="1" customWidth="1"/>
    <col min="3861" max="3861" width="19.33203125" bestFit="1" customWidth="1"/>
    <col min="3862" max="3862" width="5.5546875" bestFit="1" customWidth="1"/>
    <col min="3864" max="3864" width="3.109375" bestFit="1" customWidth="1"/>
    <col min="3865" max="3865" width="5" bestFit="1" customWidth="1"/>
    <col min="3866" max="3866" width="6.5546875" bestFit="1" customWidth="1"/>
    <col min="3867" max="3867" width="3.5546875" bestFit="1" customWidth="1"/>
    <col min="4098" max="4099" width="35" customWidth="1"/>
    <col min="4100" max="4100" width="2.5546875" bestFit="1" customWidth="1"/>
    <col min="4101" max="4101" width="5" bestFit="1" customWidth="1"/>
    <col min="4102" max="4103" width="2" bestFit="1" customWidth="1"/>
    <col min="4104" max="4105" width="2.109375" bestFit="1" customWidth="1"/>
    <col min="4106" max="4107" width="2.5546875" bestFit="1" customWidth="1"/>
    <col min="4108" max="4108" width="2.5546875" customWidth="1"/>
    <col min="4109" max="4109" width="4" bestFit="1" customWidth="1"/>
    <col min="4110" max="4110" width="4" customWidth="1"/>
    <col min="4111" max="4111" width="4.33203125" customWidth="1"/>
    <col min="4112" max="4112" width="3" bestFit="1" customWidth="1"/>
    <col min="4113" max="4113" width="39.44140625" customWidth="1"/>
    <col min="4114" max="4114" width="35.33203125" customWidth="1"/>
    <col min="4115" max="4115" width="38.44140625" customWidth="1"/>
    <col min="4116" max="4116" width="47.33203125" bestFit="1" customWidth="1"/>
    <col min="4117" max="4117" width="19.33203125" bestFit="1" customWidth="1"/>
    <col min="4118" max="4118" width="5.5546875" bestFit="1" customWidth="1"/>
    <col min="4120" max="4120" width="3.109375" bestFit="1" customWidth="1"/>
    <col min="4121" max="4121" width="5" bestFit="1" customWidth="1"/>
    <col min="4122" max="4122" width="6.5546875" bestFit="1" customWidth="1"/>
    <col min="4123" max="4123" width="3.5546875" bestFit="1" customWidth="1"/>
    <col min="4354" max="4355" width="35" customWidth="1"/>
    <col min="4356" max="4356" width="2.5546875" bestFit="1" customWidth="1"/>
    <col min="4357" max="4357" width="5" bestFit="1" customWidth="1"/>
    <col min="4358" max="4359" width="2" bestFit="1" customWidth="1"/>
    <col min="4360" max="4361" width="2.109375" bestFit="1" customWidth="1"/>
    <col min="4362" max="4363" width="2.5546875" bestFit="1" customWidth="1"/>
    <col min="4364" max="4364" width="2.5546875" customWidth="1"/>
    <col min="4365" max="4365" width="4" bestFit="1" customWidth="1"/>
    <col min="4366" max="4366" width="4" customWidth="1"/>
    <col min="4367" max="4367" width="4.33203125" customWidth="1"/>
    <col min="4368" max="4368" width="3" bestFit="1" customWidth="1"/>
    <col min="4369" max="4369" width="39.44140625" customWidth="1"/>
    <col min="4370" max="4370" width="35.33203125" customWidth="1"/>
    <col min="4371" max="4371" width="38.44140625" customWidth="1"/>
    <col min="4372" max="4372" width="47.33203125" bestFit="1" customWidth="1"/>
    <col min="4373" max="4373" width="19.33203125" bestFit="1" customWidth="1"/>
    <col min="4374" max="4374" width="5.5546875" bestFit="1" customWidth="1"/>
    <col min="4376" max="4376" width="3.109375" bestFit="1" customWidth="1"/>
    <col min="4377" max="4377" width="5" bestFit="1" customWidth="1"/>
    <col min="4378" max="4378" width="6.5546875" bestFit="1" customWidth="1"/>
    <col min="4379" max="4379" width="3.5546875" bestFit="1" customWidth="1"/>
    <col min="4610" max="4611" width="35" customWidth="1"/>
    <col min="4612" max="4612" width="2.5546875" bestFit="1" customWidth="1"/>
    <col min="4613" max="4613" width="5" bestFit="1" customWidth="1"/>
    <col min="4614" max="4615" width="2" bestFit="1" customWidth="1"/>
    <col min="4616" max="4617" width="2.109375" bestFit="1" customWidth="1"/>
    <col min="4618" max="4619" width="2.5546875" bestFit="1" customWidth="1"/>
    <col min="4620" max="4620" width="2.5546875" customWidth="1"/>
    <col min="4621" max="4621" width="4" bestFit="1" customWidth="1"/>
    <col min="4622" max="4622" width="4" customWidth="1"/>
    <col min="4623" max="4623" width="4.33203125" customWidth="1"/>
    <col min="4624" max="4624" width="3" bestFit="1" customWidth="1"/>
    <col min="4625" max="4625" width="39.44140625" customWidth="1"/>
    <col min="4626" max="4626" width="35.33203125" customWidth="1"/>
    <col min="4627" max="4627" width="38.44140625" customWidth="1"/>
    <col min="4628" max="4628" width="47.33203125" bestFit="1" customWidth="1"/>
    <col min="4629" max="4629" width="19.33203125" bestFit="1" customWidth="1"/>
    <col min="4630" max="4630" width="5.5546875" bestFit="1" customWidth="1"/>
    <col min="4632" max="4632" width="3.109375" bestFit="1" customWidth="1"/>
    <col min="4633" max="4633" width="5" bestFit="1" customWidth="1"/>
    <col min="4634" max="4634" width="6.5546875" bestFit="1" customWidth="1"/>
    <col min="4635" max="4635" width="3.5546875" bestFit="1" customWidth="1"/>
    <col min="4866" max="4867" width="35" customWidth="1"/>
    <col min="4868" max="4868" width="2.5546875" bestFit="1" customWidth="1"/>
    <col min="4869" max="4869" width="5" bestFit="1" customWidth="1"/>
    <col min="4870" max="4871" width="2" bestFit="1" customWidth="1"/>
    <col min="4872" max="4873" width="2.109375" bestFit="1" customWidth="1"/>
    <col min="4874" max="4875" width="2.5546875" bestFit="1" customWidth="1"/>
    <col min="4876" max="4876" width="2.5546875" customWidth="1"/>
    <col min="4877" max="4877" width="4" bestFit="1" customWidth="1"/>
    <col min="4878" max="4878" width="4" customWidth="1"/>
    <col min="4879" max="4879" width="4.33203125" customWidth="1"/>
    <col min="4880" max="4880" width="3" bestFit="1" customWidth="1"/>
    <col min="4881" max="4881" width="39.44140625" customWidth="1"/>
    <col min="4882" max="4882" width="35.33203125" customWidth="1"/>
    <col min="4883" max="4883" width="38.44140625" customWidth="1"/>
    <col min="4884" max="4884" width="47.33203125" bestFit="1" customWidth="1"/>
    <col min="4885" max="4885" width="19.33203125" bestFit="1" customWidth="1"/>
    <col min="4886" max="4886" width="5.5546875" bestFit="1" customWidth="1"/>
    <col min="4888" max="4888" width="3.109375" bestFit="1" customWidth="1"/>
    <col min="4889" max="4889" width="5" bestFit="1" customWidth="1"/>
    <col min="4890" max="4890" width="6.5546875" bestFit="1" customWidth="1"/>
    <col min="4891" max="4891" width="3.5546875" bestFit="1" customWidth="1"/>
    <col min="5122" max="5123" width="35" customWidth="1"/>
    <col min="5124" max="5124" width="2.5546875" bestFit="1" customWidth="1"/>
    <col min="5125" max="5125" width="5" bestFit="1" customWidth="1"/>
    <col min="5126" max="5127" width="2" bestFit="1" customWidth="1"/>
    <col min="5128" max="5129" width="2.109375" bestFit="1" customWidth="1"/>
    <col min="5130" max="5131" width="2.5546875" bestFit="1" customWidth="1"/>
    <col min="5132" max="5132" width="2.5546875" customWidth="1"/>
    <col min="5133" max="5133" width="4" bestFit="1" customWidth="1"/>
    <col min="5134" max="5134" width="4" customWidth="1"/>
    <col min="5135" max="5135" width="4.33203125" customWidth="1"/>
    <col min="5136" max="5136" width="3" bestFit="1" customWidth="1"/>
    <col min="5137" max="5137" width="39.44140625" customWidth="1"/>
    <col min="5138" max="5138" width="35.33203125" customWidth="1"/>
    <col min="5139" max="5139" width="38.44140625" customWidth="1"/>
    <col min="5140" max="5140" width="47.33203125" bestFit="1" customWidth="1"/>
    <col min="5141" max="5141" width="19.33203125" bestFit="1" customWidth="1"/>
    <col min="5142" max="5142" width="5.5546875" bestFit="1" customWidth="1"/>
    <col min="5144" max="5144" width="3.109375" bestFit="1" customWidth="1"/>
    <col min="5145" max="5145" width="5" bestFit="1" customWidth="1"/>
    <col min="5146" max="5146" width="6.5546875" bestFit="1" customWidth="1"/>
    <col min="5147" max="5147" width="3.5546875" bestFit="1" customWidth="1"/>
    <col min="5378" max="5379" width="35" customWidth="1"/>
    <col min="5380" max="5380" width="2.5546875" bestFit="1" customWidth="1"/>
    <col min="5381" max="5381" width="5" bestFit="1" customWidth="1"/>
    <col min="5382" max="5383" width="2" bestFit="1" customWidth="1"/>
    <col min="5384" max="5385" width="2.109375" bestFit="1" customWidth="1"/>
    <col min="5386" max="5387" width="2.5546875" bestFit="1" customWidth="1"/>
    <col min="5388" max="5388" width="2.5546875" customWidth="1"/>
    <col min="5389" max="5389" width="4" bestFit="1" customWidth="1"/>
    <col min="5390" max="5390" width="4" customWidth="1"/>
    <col min="5391" max="5391" width="4.33203125" customWidth="1"/>
    <col min="5392" max="5392" width="3" bestFit="1" customWidth="1"/>
    <col min="5393" max="5393" width="39.44140625" customWidth="1"/>
    <col min="5394" max="5394" width="35.33203125" customWidth="1"/>
    <col min="5395" max="5395" width="38.44140625" customWidth="1"/>
    <col min="5396" max="5396" width="47.33203125" bestFit="1" customWidth="1"/>
    <col min="5397" max="5397" width="19.33203125" bestFit="1" customWidth="1"/>
    <col min="5398" max="5398" width="5.5546875" bestFit="1" customWidth="1"/>
    <col min="5400" max="5400" width="3.109375" bestFit="1" customWidth="1"/>
    <col min="5401" max="5401" width="5" bestFit="1" customWidth="1"/>
    <col min="5402" max="5402" width="6.5546875" bestFit="1" customWidth="1"/>
    <col min="5403" max="5403" width="3.5546875" bestFit="1" customWidth="1"/>
    <col min="5634" max="5635" width="35" customWidth="1"/>
    <col min="5636" max="5636" width="2.5546875" bestFit="1" customWidth="1"/>
    <col min="5637" max="5637" width="5" bestFit="1" customWidth="1"/>
    <col min="5638" max="5639" width="2" bestFit="1" customWidth="1"/>
    <col min="5640" max="5641" width="2.109375" bestFit="1" customWidth="1"/>
    <col min="5642" max="5643" width="2.5546875" bestFit="1" customWidth="1"/>
    <col min="5644" max="5644" width="2.5546875" customWidth="1"/>
    <col min="5645" max="5645" width="4" bestFit="1" customWidth="1"/>
    <col min="5646" max="5646" width="4" customWidth="1"/>
    <col min="5647" max="5647" width="4.33203125" customWidth="1"/>
    <col min="5648" max="5648" width="3" bestFit="1" customWidth="1"/>
    <col min="5649" max="5649" width="39.44140625" customWidth="1"/>
    <col min="5650" max="5650" width="35.33203125" customWidth="1"/>
    <col min="5651" max="5651" width="38.44140625" customWidth="1"/>
    <col min="5652" max="5652" width="47.33203125" bestFit="1" customWidth="1"/>
    <col min="5653" max="5653" width="19.33203125" bestFit="1" customWidth="1"/>
    <col min="5654" max="5654" width="5.5546875" bestFit="1" customWidth="1"/>
    <col min="5656" max="5656" width="3.109375" bestFit="1" customWidth="1"/>
    <col min="5657" max="5657" width="5" bestFit="1" customWidth="1"/>
    <col min="5658" max="5658" width="6.5546875" bestFit="1" customWidth="1"/>
    <col min="5659" max="5659" width="3.5546875" bestFit="1" customWidth="1"/>
    <col min="5890" max="5891" width="35" customWidth="1"/>
    <col min="5892" max="5892" width="2.5546875" bestFit="1" customWidth="1"/>
    <col min="5893" max="5893" width="5" bestFit="1" customWidth="1"/>
    <col min="5894" max="5895" width="2" bestFit="1" customWidth="1"/>
    <col min="5896" max="5897" width="2.109375" bestFit="1" customWidth="1"/>
    <col min="5898" max="5899" width="2.5546875" bestFit="1" customWidth="1"/>
    <col min="5900" max="5900" width="2.5546875" customWidth="1"/>
    <col min="5901" max="5901" width="4" bestFit="1" customWidth="1"/>
    <col min="5902" max="5902" width="4" customWidth="1"/>
    <col min="5903" max="5903" width="4.33203125" customWidth="1"/>
    <col min="5904" max="5904" width="3" bestFit="1" customWidth="1"/>
    <col min="5905" max="5905" width="39.44140625" customWidth="1"/>
    <col min="5906" max="5906" width="35.33203125" customWidth="1"/>
    <col min="5907" max="5907" width="38.44140625" customWidth="1"/>
    <col min="5908" max="5908" width="47.33203125" bestFit="1" customWidth="1"/>
    <col min="5909" max="5909" width="19.33203125" bestFit="1" customWidth="1"/>
    <col min="5910" max="5910" width="5.5546875" bestFit="1" customWidth="1"/>
    <col min="5912" max="5912" width="3.109375" bestFit="1" customWidth="1"/>
    <col min="5913" max="5913" width="5" bestFit="1" customWidth="1"/>
    <col min="5914" max="5914" width="6.5546875" bestFit="1" customWidth="1"/>
    <col min="5915" max="5915" width="3.5546875" bestFit="1" customWidth="1"/>
    <col min="6146" max="6147" width="35" customWidth="1"/>
    <col min="6148" max="6148" width="2.5546875" bestFit="1" customWidth="1"/>
    <col min="6149" max="6149" width="5" bestFit="1" customWidth="1"/>
    <col min="6150" max="6151" width="2" bestFit="1" customWidth="1"/>
    <col min="6152" max="6153" width="2.109375" bestFit="1" customWidth="1"/>
    <col min="6154" max="6155" width="2.5546875" bestFit="1" customWidth="1"/>
    <col min="6156" max="6156" width="2.5546875" customWidth="1"/>
    <col min="6157" max="6157" width="4" bestFit="1" customWidth="1"/>
    <col min="6158" max="6158" width="4" customWidth="1"/>
    <col min="6159" max="6159" width="4.33203125" customWidth="1"/>
    <col min="6160" max="6160" width="3" bestFit="1" customWidth="1"/>
    <col min="6161" max="6161" width="39.44140625" customWidth="1"/>
    <col min="6162" max="6162" width="35.33203125" customWidth="1"/>
    <col min="6163" max="6163" width="38.44140625" customWidth="1"/>
    <col min="6164" max="6164" width="47.33203125" bestFit="1" customWidth="1"/>
    <col min="6165" max="6165" width="19.33203125" bestFit="1" customWidth="1"/>
    <col min="6166" max="6166" width="5.5546875" bestFit="1" customWidth="1"/>
    <col min="6168" max="6168" width="3.109375" bestFit="1" customWidth="1"/>
    <col min="6169" max="6169" width="5" bestFit="1" customWidth="1"/>
    <col min="6170" max="6170" width="6.5546875" bestFit="1" customWidth="1"/>
    <col min="6171" max="6171" width="3.5546875" bestFit="1" customWidth="1"/>
    <col min="6402" max="6403" width="35" customWidth="1"/>
    <col min="6404" max="6404" width="2.5546875" bestFit="1" customWidth="1"/>
    <col min="6405" max="6405" width="5" bestFit="1" customWidth="1"/>
    <col min="6406" max="6407" width="2" bestFit="1" customWidth="1"/>
    <col min="6408" max="6409" width="2.109375" bestFit="1" customWidth="1"/>
    <col min="6410" max="6411" width="2.5546875" bestFit="1" customWidth="1"/>
    <col min="6412" max="6412" width="2.5546875" customWidth="1"/>
    <col min="6413" max="6413" width="4" bestFit="1" customWidth="1"/>
    <col min="6414" max="6414" width="4" customWidth="1"/>
    <col min="6415" max="6415" width="4.33203125" customWidth="1"/>
    <col min="6416" max="6416" width="3" bestFit="1" customWidth="1"/>
    <col min="6417" max="6417" width="39.44140625" customWidth="1"/>
    <col min="6418" max="6418" width="35.33203125" customWidth="1"/>
    <col min="6419" max="6419" width="38.44140625" customWidth="1"/>
    <col min="6420" max="6420" width="47.33203125" bestFit="1" customWidth="1"/>
    <col min="6421" max="6421" width="19.33203125" bestFit="1" customWidth="1"/>
    <col min="6422" max="6422" width="5.5546875" bestFit="1" customWidth="1"/>
    <col min="6424" max="6424" width="3.109375" bestFit="1" customWidth="1"/>
    <col min="6425" max="6425" width="5" bestFit="1" customWidth="1"/>
    <col min="6426" max="6426" width="6.5546875" bestFit="1" customWidth="1"/>
    <col min="6427" max="6427" width="3.5546875" bestFit="1" customWidth="1"/>
    <col min="6658" max="6659" width="35" customWidth="1"/>
    <col min="6660" max="6660" width="2.5546875" bestFit="1" customWidth="1"/>
    <col min="6661" max="6661" width="5" bestFit="1" customWidth="1"/>
    <col min="6662" max="6663" width="2" bestFit="1" customWidth="1"/>
    <col min="6664" max="6665" width="2.109375" bestFit="1" customWidth="1"/>
    <col min="6666" max="6667" width="2.5546875" bestFit="1" customWidth="1"/>
    <col min="6668" max="6668" width="2.5546875" customWidth="1"/>
    <col min="6669" max="6669" width="4" bestFit="1" customWidth="1"/>
    <col min="6670" max="6670" width="4" customWidth="1"/>
    <col min="6671" max="6671" width="4.33203125" customWidth="1"/>
    <col min="6672" max="6672" width="3" bestFit="1" customWidth="1"/>
    <col min="6673" max="6673" width="39.44140625" customWidth="1"/>
    <col min="6674" max="6674" width="35.33203125" customWidth="1"/>
    <col min="6675" max="6675" width="38.44140625" customWidth="1"/>
    <col min="6676" max="6676" width="47.33203125" bestFit="1" customWidth="1"/>
    <col min="6677" max="6677" width="19.33203125" bestFit="1" customWidth="1"/>
    <col min="6678" max="6678" width="5.5546875" bestFit="1" customWidth="1"/>
    <col min="6680" max="6680" width="3.109375" bestFit="1" customWidth="1"/>
    <col min="6681" max="6681" width="5" bestFit="1" customWidth="1"/>
    <col min="6682" max="6682" width="6.5546875" bestFit="1" customWidth="1"/>
    <col min="6683" max="6683" width="3.5546875" bestFit="1" customWidth="1"/>
    <col min="6914" max="6915" width="35" customWidth="1"/>
    <col min="6916" max="6916" width="2.5546875" bestFit="1" customWidth="1"/>
    <col min="6917" max="6917" width="5" bestFit="1" customWidth="1"/>
    <col min="6918" max="6919" width="2" bestFit="1" customWidth="1"/>
    <col min="6920" max="6921" width="2.109375" bestFit="1" customWidth="1"/>
    <col min="6922" max="6923" width="2.5546875" bestFit="1" customWidth="1"/>
    <col min="6924" max="6924" width="2.5546875" customWidth="1"/>
    <col min="6925" max="6925" width="4" bestFit="1" customWidth="1"/>
    <col min="6926" max="6926" width="4" customWidth="1"/>
    <col min="6927" max="6927" width="4.33203125" customWidth="1"/>
    <col min="6928" max="6928" width="3" bestFit="1" customWidth="1"/>
    <col min="6929" max="6929" width="39.44140625" customWidth="1"/>
    <col min="6930" max="6930" width="35.33203125" customWidth="1"/>
    <col min="6931" max="6931" width="38.44140625" customWidth="1"/>
    <col min="6932" max="6932" width="47.33203125" bestFit="1" customWidth="1"/>
    <col min="6933" max="6933" width="19.33203125" bestFit="1" customWidth="1"/>
    <col min="6934" max="6934" width="5.5546875" bestFit="1" customWidth="1"/>
    <col min="6936" max="6936" width="3.109375" bestFit="1" customWidth="1"/>
    <col min="6937" max="6937" width="5" bestFit="1" customWidth="1"/>
    <col min="6938" max="6938" width="6.5546875" bestFit="1" customWidth="1"/>
    <col min="6939" max="6939" width="3.5546875" bestFit="1" customWidth="1"/>
    <col min="7170" max="7171" width="35" customWidth="1"/>
    <col min="7172" max="7172" width="2.5546875" bestFit="1" customWidth="1"/>
    <col min="7173" max="7173" width="5" bestFit="1" customWidth="1"/>
    <col min="7174" max="7175" width="2" bestFit="1" customWidth="1"/>
    <col min="7176" max="7177" width="2.109375" bestFit="1" customWidth="1"/>
    <col min="7178" max="7179" width="2.5546875" bestFit="1" customWidth="1"/>
    <col min="7180" max="7180" width="2.5546875" customWidth="1"/>
    <col min="7181" max="7181" width="4" bestFit="1" customWidth="1"/>
    <col min="7182" max="7182" width="4" customWidth="1"/>
    <col min="7183" max="7183" width="4.33203125" customWidth="1"/>
    <col min="7184" max="7184" width="3" bestFit="1" customWidth="1"/>
    <col min="7185" max="7185" width="39.44140625" customWidth="1"/>
    <col min="7186" max="7186" width="35.33203125" customWidth="1"/>
    <col min="7187" max="7187" width="38.44140625" customWidth="1"/>
    <col min="7188" max="7188" width="47.33203125" bestFit="1" customWidth="1"/>
    <col min="7189" max="7189" width="19.33203125" bestFit="1" customWidth="1"/>
    <col min="7190" max="7190" width="5.5546875" bestFit="1" customWidth="1"/>
    <col min="7192" max="7192" width="3.109375" bestFit="1" customWidth="1"/>
    <col min="7193" max="7193" width="5" bestFit="1" customWidth="1"/>
    <col min="7194" max="7194" width="6.5546875" bestFit="1" customWidth="1"/>
    <col min="7195" max="7195" width="3.5546875" bestFit="1" customWidth="1"/>
    <col min="7426" max="7427" width="35" customWidth="1"/>
    <col min="7428" max="7428" width="2.5546875" bestFit="1" customWidth="1"/>
    <col min="7429" max="7429" width="5" bestFit="1" customWidth="1"/>
    <col min="7430" max="7431" width="2" bestFit="1" customWidth="1"/>
    <col min="7432" max="7433" width="2.109375" bestFit="1" customWidth="1"/>
    <col min="7434" max="7435" width="2.5546875" bestFit="1" customWidth="1"/>
    <col min="7436" max="7436" width="2.5546875" customWidth="1"/>
    <col min="7437" max="7437" width="4" bestFit="1" customWidth="1"/>
    <col min="7438" max="7438" width="4" customWidth="1"/>
    <col min="7439" max="7439" width="4.33203125" customWidth="1"/>
    <col min="7440" max="7440" width="3" bestFit="1" customWidth="1"/>
    <col min="7441" max="7441" width="39.44140625" customWidth="1"/>
    <col min="7442" max="7442" width="35.33203125" customWidth="1"/>
    <col min="7443" max="7443" width="38.44140625" customWidth="1"/>
    <col min="7444" max="7444" width="47.33203125" bestFit="1" customWidth="1"/>
    <col min="7445" max="7445" width="19.33203125" bestFit="1" customWidth="1"/>
    <col min="7446" max="7446" width="5.5546875" bestFit="1" customWidth="1"/>
    <col min="7448" max="7448" width="3.109375" bestFit="1" customWidth="1"/>
    <col min="7449" max="7449" width="5" bestFit="1" customWidth="1"/>
    <col min="7450" max="7450" width="6.5546875" bestFit="1" customWidth="1"/>
    <col min="7451" max="7451" width="3.5546875" bestFit="1" customWidth="1"/>
    <col min="7682" max="7683" width="35" customWidth="1"/>
    <col min="7684" max="7684" width="2.5546875" bestFit="1" customWidth="1"/>
    <col min="7685" max="7685" width="5" bestFit="1" customWidth="1"/>
    <col min="7686" max="7687" width="2" bestFit="1" customWidth="1"/>
    <col min="7688" max="7689" width="2.109375" bestFit="1" customWidth="1"/>
    <col min="7690" max="7691" width="2.5546875" bestFit="1" customWidth="1"/>
    <col min="7692" max="7692" width="2.5546875" customWidth="1"/>
    <col min="7693" max="7693" width="4" bestFit="1" customWidth="1"/>
    <col min="7694" max="7694" width="4" customWidth="1"/>
    <col min="7695" max="7695" width="4.33203125" customWidth="1"/>
    <col min="7696" max="7696" width="3" bestFit="1" customWidth="1"/>
    <col min="7697" max="7697" width="39.44140625" customWidth="1"/>
    <col min="7698" max="7698" width="35.33203125" customWidth="1"/>
    <col min="7699" max="7699" width="38.44140625" customWidth="1"/>
    <col min="7700" max="7700" width="47.33203125" bestFit="1" customWidth="1"/>
    <col min="7701" max="7701" width="19.33203125" bestFit="1" customWidth="1"/>
    <col min="7702" max="7702" width="5.5546875" bestFit="1" customWidth="1"/>
    <col min="7704" max="7704" width="3.109375" bestFit="1" customWidth="1"/>
    <col min="7705" max="7705" width="5" bestFit="1" customWidth="1"/>
    <col min="7706" max="7706" width="6.5546875" bestFit="1" customWidth="1"/>
    <col min="7707" max="7707" width="3.5546875" bestFit="1" customWidth="1"/>
    <col min="7938" max="7939" width="35" customWidth="1"/>
    <col min="7940" max="7940" width="2.5546875" bestFit="1" customWidth="1"/>
    <col min="7941" max="7941" width="5" bestFit="1" customWidth="1"/>
    <col min="7942" max="7943" width="2" bestFit="1" customWidth="1"/>
    <col min="7944" max="7945" width="2.109375" bestFit="1" customWidth="1"/>
    <col min="7946" max="7947" width="2.5546875" bestFit="1" customWidth="1"/>
    <col min="7948" max="7948" width="2.5546875" customWidth="1"/>
    <col min="7949" max="7949" width="4" bestFit="1" customWidth="1"/>
    <col min="7950" max="7950" width="4" customWidth="1"/>
    <col min="7951" max="7951" width="4.33203125" customWidth="1"/>
    <col min="7952" max="7952" width="3" bestFit="1" customWidth="1"/>
    <col min="7953" max="7953" width="39.44140625" customWidth="1"/>
    <col min="7954" max="7954" width="35.33203125" customWidth="1"/>
    <col min="7955" max="7955" width="38.44140625" customWidth="1"/>
    <col min="7956" max="7956" width="47.33203125" bestFit="1" customWidth="1"/>
    <col min="7957" max="7957" width="19.33203125" bestFit="1" customWidth="1"/>
    <col min="7958" max="7958" width="5.5546875" bestFit="1" customWidth="1"/>
    <col min="7960" max="7960" width="3.109375" bestFit="1" customWidth="1"/>
    <col min="7961" max="7961" width="5" bestFit="1" customWidth="1"/>
    <col min="7962" max="7962" width="6.5546875" bestFit="1" customWidth="1"/>
    <col min="7963" max="7963" width="3.5546875" bestFit="1" customWidth="1"/>
    <col min="8194" max="8195" width="35" customWidth="1"/>
    <col min="8196" max="8196" width="2.5546875" bestFit="1" customWidth="1"/>
    <col min="8197" max="8197" width="5" bestFit="1" customWidth="1"/>
    <col min="8198" max="8199" width="2" bestFit="1" customWidth="1"/>
    <col min="8200" max="8201" width="2.109375" bestFit="1" customWidth="1"/>
    <col min="8202" max="8203" width="2.5546875" bestFit="1" customWidth="1"/>
    <col min="8204" max="8204" width="2.5546875" customWidth="1"/>
    <col min="8205" max="8205" width="4" bestFit="1" customWidth="1"/>
    <col min="8206" max="8206" width="4" customWidth="1"/>
    <col min="8207" max="8207" width="4.33203125" customWidth="1"/>
    <col min="8208" max="8208" width="3" bestFit="1" customWidth="1"/>
    <col min="8209" max="8209" width="39.44140625" customWidth="1"/>
    <col min="8210" max="8210" width="35.33203125" customWidth="1"/>
    <col min="8211" max="8211" width="38.44140625" customWidth="1"/>
    <col min="8212" max="8212" width="47.33203125" bestFit="1" customWidth="1"/>
    <col min="8213" max="8213" width="19.33203125" bestFit="1" customWidth="1"/>
    <col min="8214" max="8214" width="5.5546875" bestFit="1" customWidth="1"/>
    <col min="8216" max="8216" width="3.109375" bestFit="1" customWidth="1"/>
    <col min="8217" max="8217" width="5" bestFit="1" customWidth="1"/>
    <col min="8218" max="8218" width="6.5546875" bestFit="1" customWidth="1"/>
    <col min="8219" max="8219" width="3.5546875" bestFit="1" customWidth="1"/>
    <col min="8450" max="8451" width="35" customWidth="1"/>
    <col min="8452" max="8452" width="2.5546875" bestFit="1" customWidth="1"/>
    <col min="8453" max="8453" width="5" bestFit="1" customWidth="1"/>
    <col min="8454" max="8455" width="2" bestFit="1" customWidth="1"/>
    <col min="8456" max="8457" width="2.109375" bestFit="1" customWidth="1"/>
    <col min="8458" max="8459" width="2.5546875" bestFit="1" customWidth="1"/>
    <col min="8460" max="8460" width="2.5546875" customWidth="1"/>
    <col min="8461" max="8461" width="4" bestFit="1" customWidth="1"/>
    <col min="8462" max="8462" width="4" customWidth="1"/>
    <col min="8463" max="8463" width="4.33203125" customWidth="1"/>
    <col min="8464" max="8464" width="3" bestFit="1" customWidth="1"/>
    <col min="8465" max="8465" width="39.44140625" customWidth="1"/>
    <col min="8466" max="8466" width="35.33203125" customWidth="1"/>
    <col min="8467" max="8467" width="38.44140625" customWidth="1"/>
    <col min="8468" max="8468" width="47.33203125" bestFit="1" customWidth="1"/>
    <col min="8469" max="8469" width="19.33203125" bestFit="1" customWidth="1"/>
    <col min="8470" max="8470" width="5.5546875" bestFit="1" customWidth="1"/>
    <col min="8472" max="8472" width="3.109375" bestFit="1" customWidth="1"/>
    <col min="8473" max="8473" width="5" bestFit="1" customWidth="1"/>
    <col min="8474" max="8474" width="6.5546875" bestFit="1" customWidth="1"/>
    <col min="8475" max="8475" width="3.5546875" bestFit="1" customWidth="1"/>
    <col min="8706" max="8707" width="35" customWidth="1"/>
    <col min="8708" max="8708" width="2.5546875" bestFit="1" customWidth="1"/>
    <col min="8709" max="8709" width="5" bestFit="1" customWidth="1"/>
    <col min="8710" max="8711" width="2" bestFit="1" customWidth="1"/>
    <col min="8712" max="8713" width="2.109375" bestFit="1" customWidth="1"/>
    <col min="8714" max="8715" width="2.5546875" bestFit="1" customWidth="1"/>
    <col min="8716" max="8716" width="2.5546875" customWidth="1"/>
    <col min="8717" max="8717" width="4" bestFit="1" customWidth="1"/>
    <col min="8718" max="8718" width="4" customWidth="1"/>
    <col min="8719" max="8719" width="4.33203125" customWidth="1"/>
    <col min="8720" max="8720" width="3" bestFit="1" customWidth="1"/>
    <col min="8721" max="8721" width="39.44140625" customWidth="1"/>
    <col min="8722" max="8722" width="35.33203125" customWidth="1"/>
    <col min="8723" max="8723" width="38.44140625" customWidth="1"/>
    <col min="8724" max="8724" width="47.33203125" bestFit="1" customWidth="1"/>
    <col min="8725" max="8725" width="19.33203125" bestFit="1" customWidth="1"/>
    <col min="8726" max="8726" width="5.5546875" bestFit="1" customWidth="1"/>
    <col min="8728" max="8728" width="3.109375" bestFit="1" customWidth="1"/>
    <col min="8729" max="8729" width="5" bestFit="1" customWidth="1"/>
    <col min="8730" max="8730" width="6.5546875" bestFit="1" customWidth="1"/>
    <col min="8731" max="8731" width="3.5546875" bestFit="1" customWidth="1"/>
    <col min="8962" max="8963" width="35" customWidth="1"/>
    <col min="8964" max="8964" width="2.5546875" bestFit="1" customWidth="1"/>
    <col min="8965" max="8965" width="5" bestFit="1" customWidth="1"/>
    <col min="8966" max="8967" width="2" bestFit="1" customWidth="1"/>
    <col min="8968" max="8969" width="2.109375" bestFit="1" customWidth="1"/>
    <col min="8970" max="8971" width="2.5546875" bestFit="1" customWidth="1"/>
    <col min="8972" max="8972" width="2.5546875" customWidth="1"/>
    <col min="8973" max="8973" width="4" bestFit="1" customWidth="1"/>
    <col min="8974" max="8974" width="4" customWidth="1"/>
    <col min="8975" max="8975" width="4.33203125" customWidth="1"/>
    <col min="8976" max="8976" width="3" bestFit="1" customWidth="1"/>
    <col min="8977" max="8977" width="39.44140625" customWidth="1"/>
    <col min="8978" max="8978" width="35.33203125" customWidth="1"/>
    <col min="8979" max="8979" width="38.44140625" customWidth="1"/>
    <col min="8980" max="8980" width="47.33203125" bestFit="1" customWidth="1"/>
    <col min="8981" max="8981" width="19.33203125" bestFit="1" customWidth="1"/>
    <col min="8982" max="8982" width="5.5546875" bestFit="1" customWidth="1"/>
    <col min="8984" max="8984" width="3.109375" bestFit="1" customWidth="1"/>
    <col min="8985" max="8985" width="5" bestFit="1" customWidth="1"/>
    <col min="8986" max="8986" width="6.5546875" bestFit="1" customWidth="1"/>
    <col min="8987" max="8987" width="3.5546875" bestFit="1" customWidth="1"/>
    <col min="9218" max="9219" width="35" customWidth="1"/>
    <col min="9220" max="9220" width="2.5546875" bestFit="1" customWidth="1"/>
    <col min="9221" max="9221" width="5" bestFit="1" customWidth="1"/>
    <col min="9222" max="9223" width="2" bestFit="1" customWidth="1"/>
    <col min="9224" max="9225" width="2.109375" bestFit="1" customWidth="1"/>
    <col min="9226" max="9227" width="2.5546875" bestFit="1" customWidth="1"/>
    <col min="9228" max="9228" width="2.5546875" customWidth="1"/>
    <col min="9229" max="9229" width="4" bestFit="1" customWidth="1"/>
    <col min="9230" max="9230" width="4" customWidth="1"/>
    <col min="9231" max="9231" width="4.33203125" customWidth="1"/>
    <col min="9232" max="9232" width="3" bestFit="1" customWidth="1"/>
    <col min="9233" max="9233" width="39.44140625" customWidth="1"/>
    <col min="9234" max="9234" width="35.33203125" customWidth="1"/>
    <col min="9235" max="9235" width="38.44140625" customWidth="1"/>
    <col min="9236" max="9236" width="47.33203125" bestFit="1" customWidth="1"/>
    <col min="9237" max="9237" width="19.33203125" bestFit="1" customWidth="1"/>
    <col min="9238" max="9238" width="5.5546875" bestFit="1" customWidth="1"/>
    <col min="9240" max="9240" width="3.109375" bestFit="1" customWidth="1"/>
    <col min="9241" max="9241" width="5" bestFit="1" customWidth="1"/>
    <col min="9242" max="9242" width="6.5546875" bestFit="1" customWidth="1"/>
    <col min="9243" max="9243" width="3.5546875" bestFit="1" customWidth="1"/>
    <col min="9474" max="9475" width="35" customWidth="1"/>
    <col min="9476" max="9476" width="2.5546875" bestFit="1" customWidth="1"/>
    <col min="9477" max="9477" width="5" bestFit="1" customWidth="1"/>
    <col min="9478" max="9479" width="2" bestFit="1" customWidth="1"/>
    <col min="9480" max="9481" width="2.109375" bestFit="1" customWidth="1"/>
    <col min="9482" max="9483" width="2.5546875" bestFit="1" customWidth="1"/>
    <col min="9484" max="9484" width="2.5546875" customWidth="1"/>
    <col min="9485" max="9485" width="4" bestFit="1" customWidth="1"/>
    <col min="9486" max="9486" width="4" customWidth="1"/>
    <col min="9487" max="9487" width="4.33203125" customWidth="1"/>
    <col min="9488" max="9488" width="3" bestFit="1" customWidth="1"/>
    <col min="9489" max="9489" width="39.44140625" customWidth="1"/>
    <col min="9490" max="9490" width="35.33203125" customWidth="1"/>
    <col min="9491" max="9491" width="38.44140625" customWidth="1"/>
    <col min="9492" max="9492" width="47.33203125" bestFit="1" customWidth="1"/>
    <col min="9493" max="9493" width="19.33203125" bestFit="1" customWidth="1"/>
    <col min="9494" max="9494" width="5.5546875" bestFit="1" customWidth="1"/>
    <col min="9496" max="9496" width="3.109375" bestFit="1" customWidth="1"/>
    <col min="9497" max="9497" width="5" bestFit="1" customWidth="1"/>
    <col min="9498" max="9498" width="6.5546875" bestFit="1" customWidth="1"/>
    <col min="9499" max="9499" width="3.5546875" bestFit="1" customWidth="1"/>
    <col min="9730" max="9731" width="35" customWidth="1"/>
    <col min="9732" max="9732" width="2.5546875" bestFit="1" customWidth="1"/>
    <col min="9733" max="9733" width="5" bestFit="1" customWidth="1"/>
    <col min="9734" max="9735" width="2" bestFit="1" customWidth="1"/>
    <col min="9736" max="9737" width="2.109375" bestFit="1" customWidth="1"/>
    <col min="9738" max="9739" width="2.5546875" bestFit="1" customWidth="1"/>
    <col min="9740" max="9740" width="2.5546875" customWidth="1"/>
    <col min="9741" max="9741" width="4" bestFit="1" customWidth="1"/>
    <col min="9742" max="9742" width="4" customWidth="1"/>
    <col min="9743" max="9743" width="4.33203125" customWidth="1"/>
    <col min="9744" max="9744" width="3" bestFit="1" customWidth="1"/>
    <col min="9745" max="9745" width="39.44140625" customWidth="1"/>
    <col min="9746" max="9746" width="35.33203125" customWidth="1"/>
    <col min="9747" max="9747" width="38.44140625" customWidth="1"/>
    <col min="9748" max="9748" width="47.33203125" bestFit="1" customWidth="1"/>
    <col min="9749" max="9749" width="19.33203125" bestFit="1" customWidth="1"/>
    <col min="9750" max="9750" width="5.5546875" bestFit="1" customWidth="1"/>
    <col min="9752" max="9752" width="3.109375" bestFit="1" customWidth="1"/>
    <col min="9753" max="9753" width="5" bestFit="1" customWidth="1"/>
    <col min="9754" max="9754" width="6.5546875" bestFit="1" customWidth="1"/>
    <col min="9755" max="9755" width="3.5546875" bestFit="1" customWidth="1"/>
    <col min="9986" max="9987" width="35" customWidth="1"/>
    <col min="9988" max="9988" width="2.5546875" bestFit="1" customWidth="1"/>
    <col min="9989" max="9989" width="5" bestFit="1" customWidth="1"/>
    <col min="9990" max="9991" width="2" bestFit="1" customWidth="1"/>
    <col min="9992" max="9993" width="2.109375" bestFit="1" customWidth="1"/>
    <col min="9994" max="9995" width="2.5546875" bestFit="1" customWidth="1"/>
    <col min="9996" max="9996" width="2.5546875" customWidth="1"/>
    <col min="9997" max="9997" width="4" bestFit="1" customWidth="1"/>
    <col min="9998" max="9998" width="4" customWidth="1"/>
    <col min="9999" max="9999" width="4.33203125" customWidth="1"/>
    <col min="10000" max="10000" width="3" bestFit="1" customWidth="1"/>
    <col min="10001" max="10001" width="39.44140625" customWidth="1"/>
    <col min="10002" max="10002" width="35.33203125" customWidth="1"/>
    <col min="10003" max="10003" width="38.44140625" customWidth="1"/>
    <col min="10004" max="10004" width="47.33203125" bestFit="1" customWidth="1"/>
    <col min="10005" max="10005" width="19.33203125" bestFit="1" customWidth="1"/>
    <col min="10006" max="10006" width="5.5546875" bestFit="1" customWidth="1"/>
    <col min="10008" max="10008" width="3.109375" bestFit="1" customWidth="1"/>
    <col min="10009" max="10009" width="5" bestFit="1" customWidth="1"/>
    <col min="10010" max="10010" width="6.5546875" bestFit="1" customWidth="1"/>
    <col min="10011" max="10011" width="3.5546875" bestFit="1" customWidth="1"/>
    <col min="10242" max="10243" width="35" customWidth="1"/>
    <col min="10244" max="10244" width="2.5546875" bestFit="1" customWidth="1"/>
    <col min="10245" max="10245" width="5" bestFit="1" customWidth="1"/>
    <col min="10246" max="10247" width="2" bestFit="1" customWidth="1"/>
    <col min="10248" max="10249" width="2.109375" bestFit="1" customWidth="1"/>
    <col min="10250" max="10251" width="2.5546875" bestFit="1" customWidth="1"/>
    <col min="10252" max="10252" width="2.5546875" customWidth="1"/>
    <col min="10253" max="10253" width="4" bestFit="1" customWidth="1"/>
    <col min="10254" max="10254" width="4" customWidth="1"/>
    <col min="10255" max="10255" width="4.33203125" customWidth="1"/>
    <col min="10256" max="10256" width="3" bestFit="1" customWidth="1"/>
    <col min="10257" max="10257" width="39.44140625" customWidth="1"/>
    <col min="10258" max="10258" width="35.33203125" customWidth="1"/>
    <col min="10259" max="10259" width="38.44140625" customWidth="1"/>
    <col min="10260" max="10260" width="47.33203125" bestFit="1" customWidth="1"/>
    <col min="10261" max="10261" width="19.33203125" bestFit="1" customWidth="1"/>
    <col min="10262" max="10262" width="5.5546875" bestFit="1" customWidth="1"/>
    <col min="10264" max="10264" width="3.109375" bestFit="1" customWidth="1"/>
    <col min="10265" max="10265" width="5" bestFit="1" customWidth="1"/>
    <col min="10266" max="10266" width="6.5546875" bestFit="1" customWidth="1"/>
    <col min="10267" max="10267" width="3.5546875" bestFit="1" customWidth="1"/>
    <col min="10498" max="10499" width="35" customWidth="1"/>
    <col min="10500" max="10500" width="2.5546875" bestFit="1" customWidth="1"/>
    <col min="10501" max="10501" width="5" bestFit="1" customWidth="1"/>
    <col min="10502" max="10503" width="2" bestFit="1" customWidth="1"/>
    <col min="10504" max="10505" width="2.109375" bestFit="1" customWidth="1"/>
    <col min="10506" max="10507" width="2.5546875" bestFit="1" customWidth="1"/>
    <col min="10508" max="10508" width="2.5546875" customWidth="1"/>
    <col min="10509" max="10509" width="4" bestFit="1" customWidth="1"/>
    <col min="10510" max="10510" width="4" customWidth="1"/>
    <col min="10511" max="10511" width="4.33203125" customWidth="1"/>
    <col min="10512" max="10512" width="3" bestFit="1" customWidth="1"/>
    <col min="10513" max="10513" width="39.44140625" customWidth="1"/>
    <col min="10514" max="10514" width="35.33203125" customWidth="1"/>
    <col min="10515" max="10515" width="38.44140625" customWidth="1"/>
    <col min="10516" max="10516" width="47.33203125" bestFit="1" customWidth="1"/>
    <col min="10517" max="10517" width="19.33203125" bestFit="1" customWidth="1"/>
    <col min="10518" max="10518" width="5.5546875" bestFit="1" customWidth="1"/>
    <col min="10520" max="10520" width="3.109375" bestFit="1" customWidth="1"/>
    <col min="10521" max="10521" width="5" bestFit="1" customWidth="1"/>
    <col min="10522" max="10522" width="6.5546875" bestFit="1" customWidth="1"/>
    <col min="10523" max="10523" width="3.5546875" bestFit="1" customWidth="1"/>
    <col min="10754" max="10755" width="35" customWidth="1"/>
    <col min="10756" max="10756" width="2.5546875" bestFit="1" customWidth="1"/>
    <col min="10757" max="10757" width="5" bestFit="1" customWidth="1"/>
    <col min="10758" max="10759" width="2" bestFit="1" customWidth="1"/>
    <col min="10760" max="10761" width="2.109375" bestFit="1" customWidth="1"/>
    <col min="10762" max="10763" width="2.5546875" bestFit="1" customWidth="1"/>
    <col min="10764" max="10764" width="2.5546875" customWidth="1"/>
    <col min="10765" max="10765" width="4" bestFit="1" customWidth="1"/>
    <col min="10766" max="10766" width="4" customWidth="1"/>
    <col min="10767" max="10767" width="4.33203125" customWidth="1"/>
    <col min="10768" max="10768" width="3" bestFit="1" customWidth="1"/>
    <col min="10769" max="10769" width="39.44140625" customWidth="1"/>
    <col min="10770" max="10770" width="35.33203125" customWidth="1"/>
    <col min="10771" max="10771" width="38.44140625" customWidth="1"/>
    <col min="10772" max="10772" width="47.33203125" bestFit="1" customWidth="1"/>
    <col min="10773" max="10773" width="19.33203125" bestFit="1" customWidth="1"/>
    <col min="10774" max="10774" width="5.5546875" bestFit="1" customWidth="1"/>
    <col min="10776" max="10776" width="3.109375" bestFit="1" customWidth="1"/>
    <col min="10777" max="10777" width="5" bestFit="1" customWidth="1"/>
    <col min="10778" max="10778" width="6.5546875" bestFit="1" customWidth="1"/>
    <col min="10779" max="10779" width="3.5546875" bestFit="1" customWidth="1"/>
    <col min="11010" max="11011" width="35" customWidth="1"/>
    <col min="11012" max="11012" width="2.5546875" bestFit="1" customWidth="1"/>
    <col min="11013" max="11013" width="5" bestFit="1" customWidth="1"/>
    <col min="11014" max="11015" width="2" bestFit="1" customWidth="1"/>
    <col min="11016" max="11017" width="2.109375" bestFit="1" customWidth="1"/>
    <col min="11018" max="11019" width="2.5546875" bestFit="1" customWidth="1"/>
    <col min="11020" max="11020" width="2.5546875" customWidth="1"/>
    <col min="11021" max="11021" width="4" bestFit="1" customWidth="1"/>
    <col min="11022" max="11022" width="4" customWidth="1"/>
    <col min="11023" max="11023" width="4.33203125" customWidth="1"/>
    <col min="11024" max="11024" width="3" bestFit="1" customWidth="1"/>
    <col min="11025" max="11025" width="39.44140625" customWidth="1"/>
    <col min="11026" max="11026" width="35.33203125" customWidth="1"/>
    <col min="11027" max="11027" width="38.44140625" customWidth="1"/>
    <col min="11028" max="11028" width="47.33203125" bestFit="1" customWidth="1"/>
    <col min="11029" max="11029" width="19.33203125" bestFit="1" customWidth="1"/>
    <col min="11030" max="11030" width="5.5546875" bestFit="1" customWidth="1"/>
    <col min="11032" max="11032" width="3.109375" bestFit="1" customWidth="1"/>
    <col min="11033" max="11033" width="5" bestFit="1" customWidth="1"/>
    <col min="11034" max="11034" width="6.5546875" bestFit="1" customWidth="1"/>
    <col min="11035" max="11035" width="3.5546875" bestFit="1" customWidth="1"/>
    <col min="11266" max="11267" width="35" customWidth="1"/>
    <col min="11268" max="11268" width="2.5546875" bestFit="1" customWidth="1"/>
    <col min="11269" max="11269" width="5" bestFit="1" customWidth="1"/>
    <col min="11270" max="11271" width="2" bestFit="1" customWidth="1"/>
    <col min="11272" max="11273" width="2.109375" bestFit="1" customWidth="1"/>
    <col min="11274" max="11275" width="2.5546875" bestFit="1" customWidth="1"/>
    <col min="11276" max="11276" width="2.5546875" customWidth="1"/>
    <col min="11277" max="11277" width="4" bestFit="1" customWidth="1"/>
    <col min="11278" max="11278" width="4" customWidth="1"/>
    <col min="11279" max="11279" width="4.33203125" customWidth="1"/>
    <col min="11280" max="11280" width="3" bestFit="1" customWidth="1"/>
    <col min="11281" max="11281" width="39.44140625" customWidth="1"/>
    <col min="11282" max="11282" width="35.33203125" customWidth="1"/>
    <col min="11283" max="11283" width="38.44140625" customWidth="1"/>
    <col min="11284" max="11284" width="47.33203125" bestFit="1" customWidth="1"/>
    <col min="11285" max="11285" width="19.33203125" bestFit="1" customWidth="1"/>
    <col min="11286" max="11286" width="5.5546875" bestFit="1" customWidth="1"/>
    <col min="11288" max="11288" width="3.109375" bestFit="1" customWidth="1"/>
    <col min="11289" max="11289" width="5" bestFit="1" customWidth="1"/>
    <col min="11290" max="11290" width="6.5546875" bestFit="1" customWidth="1"/>
    <col min="11291" max="11291" width="3.5546875" bestFit="1" customWidth="1"/>
    <col min="11522" max="11523" width="35" customWidth="1"/>
    <col min="11524" max="11524" width="2.5546875" bestFit="1" customWidth="1"/>
    <col min="11525" max="11525" width="5" bestFit="1" customWidth="1"/>
    <col min="11526" max="11527" width="2" bestFit="1" customWidth="1"/>
    <col min="11528" max="11529" width="2.109375" bestFit="1" customWidth="1"/>
    <col min="11530" max="11531" width="2.5546875" bestFit="1" customWidth="1"/>
    <col min="11532" max="11532" width="2.5546875" customWidth="1"/>
    <col min="11533" max="11533" width="4" bestFit="1" customWidth="1"/>
    <col min="11534" max="11534" width="4" customWidth="1"/>
    <col min="11535" max="11535" width="4.33203125" customWidth="1"/>
    <col min="11536" max="11536" width="3" bestFit="1" customWidth="1"/>
    <col min="11537" max="11537" width="39.44140625" customWidth="1"/>
    <col min="11538" max="11538" width="35.33203125" customWidth="1"/>
    <col min="11539" max="11539" width="38.44140625" customWidth="1"/>
    <col min="11540" max="11540" width="47.33203125" bestFit="1" customWidth="1"/>
    <col min="11541" max="11541" width="19.33203125" bestFit="1" customWidth="1"/>
    <col min="11542" max="11542" width="5.5546875" bestFit="1" customWidth="1"/>
    <col min="11544" max="11544" width="3.109375" bestFit="1" customWidth="1"/>
    <col min="11545" max="11545" width="5" bestFit="1" customWidth="1"/>
    <col min="11546" max="11546" width="6.5546875" bestFit="1" customWidth="1"/>
    <col min="11547" max="11547" width="3.5546875" bestFit="1" customWidth="1"/>
    <col min="11778" max="11779" width="35" customWidth="1"/>
    <col min="11780" max="11780" width="2.5546875" bestFit="1" customWidth="1"/>
    <col min="11781" max="11781" width="5" bestFit="1" customWidth="1"/>
    <col min="11782" max="11783" width="2" bestFit="1" customWidth="1"/>
    <col min="11784" max="11785" width="2.109375" bestFit="1" customWidth="1"/>
    <col min="11786" max="11787" width="2.5546875" bestFit="1" customWidth="1"/>
    <col min="11788" max="11788" width="2.5546875" customWidth="1"/>
    <col min="11789" max="11789" width="4" bestFit="1" customWidth="1"/>
    <col min="11790" max="11790" width="4" customWidth="1"/>
    <col min="11791" max="11791" width="4.33203125" customWidth="1"/>
    <col min="11792" max="11792" width="3" bestFit="1" customWidth="1"/>
    <col min="11793" max="11793" width="39.44140625" customWidth="1"/>
    <col min="11794" max="11794" width="35.33203125" customWidth="1"/>
    <col min="11795" max="11795" width="38.44140625" customWidth="1"/>
    <col min="11796" max="11796" width="47.33203125" bestFit="1" customWidth="1"/>
    <col min="11797" max="11797" width="19.33203125" bestFit="1" customWidth="1"/>
    <col min="11798" max="11798" width="5.5546875" bestFit="1" customWidth="1"/>
    <col min="11800" max="11800" width="3.109375" bestFit="1" customWidth="1"/>
    <col min="11801" max="11801" width="5" bestFit="1" customWidth="1"/>
    <col min="11802" max="11802" width="6.5546875" bestFit="1" customWidth="1"/>
    <col min="11803" max="11803" width="3.5546875" bestFit="1" customWidth="1"/>
    <col min="12034" max="12035" width="35" customWidth="1"/>
    <col min="12036" max="12036" width="2.5546875" bestFit="1" customWidth="1"/>
    <col min="12037" max="12037" width="5" bestFit="1" customWidth="1"/>
    <col min="12038" max="12039" width="2" bestFit="1" customWidth="1"/>
    <col min="12040" max="12041" width="2.109375" bestFit="1" customWidth="1"/>
    <col min="12042" max="12043" width="2.5546875" bestFit="1" customWidth="1"/>
    <col min="12044" max="12044" width="2.5546875" customWidth="1"/>
    <col min="12045" max="12045" width="4" bestFit="1" customWidth="1"/>
    <col min="12046" max="12046" width="4" customWidth="1"/>
    <col min="12047" max="12047" width="4.33203125" customWidth="1"/>
    <col min="12048" max="12048" width="3" bestFit="1" customWidth="1"/>
    <col min="12049" max="12049" width="39.44140625" customWidth="1"/>
    <col min="12050" max="12050" width="35.33203125" customWidth="1"/>
    <col min="12051" max="12051" width="38.44140625" customWidth="1"/>
    <col min="12052" max="12052" width="47.33203125" bestFit="1" customWidth="1"/>
    <col min="12053" max="12053" width="19.33203125" bestFit="1" customWidth="1"/>
    <col min="12054" max="12054" width="5.5546875" bestFit="1" customWidth="1"/>
    <col min="12056" max="12056" width="3.109375" bestFit="1" customWidth="1"/>
    <col min="12057" max="12057" width="5" bestFit="1" customWidth="1"/>
    <col min="12058" max="12058" width="6.5546875" bestFit="1" customWidth="1"/>
    <col min="12059" max="12059" width="3.5546875" bestFit="1" customWidth="1"/>
    <col min="12290" max="12291" width="35" customWidth="1"/>
    <col min="12292" max="12292" width="2.5546875" bestFit="1" customWidth="1"/>
    <col min="12293" max="12293" width="5" bestFit="1" customWidth="1"/>
    <col min="12294" max="12295" width="2" bestFit="1" customWidth="1"/>
    <col min="12296" max="12297" width="2.109375" bestFit="1" customWidth="1"/>
    <col min="12298" max="12299" width="2.5546875" bestFit="1" customWidth="1"/>
    <col min="12300" max="12300" width="2.5546875" customWidth="1"/>
    <col min="12301" max="12301" width="4" bestFit="1" customWidth="1"/>
    <col min="12302" max="12302" width="4" customWidth="1"/>
    <col min="12303" max="12303" width="4.33203125" customWidth="1"/>
    <col min="12304" max="12304" width="3" bestFit="1" customWidth="1"/>
    <col min="12305" max="12305" width="39.44140625" customWidth="1"/>
    <col min="12306" max="12306" width="35.33203125" customWidth="1"/>
    <col min="12307" max="12307" width="38.44140625" customWidth="1"/>
    <col min="12308" max="12308" width="47.33203125" bestFit="1" customWidth="1"/>
    <col min="12309" max="12309" width="19.33203125" bestFit="1" customWidth="1"/>
    <col min="12310" max="12310" width="5.5546875" bestFit="1" customWidth="1"/>
    <col min="12312" max="12312" width="3.109375" bestFit="1" customWidth="1"/>
    <col min="12313" max="12313" width="5" bestFit="1" customWidth="1"/>
    <col min="12314" max="12314" width="6.5546875" bestFit="1" customWidth="1"/>
    <col min="12315" max="12315" width="3.5546875" bestFit="1" customWidth="1"/>
    <col min="12546" max="12547" width="35" customWidth="1"/>
    <col min="12548" max="12548" width="2.5546875" bestFit="1" customWidth="1"/>
    <col min="12549" max="12549" width="5" bestFit="1" customWidth="1"/>
    <col min="12550" max="12551" width="2" bestFit="1" customWidth="1"/>
    <col min="12552" max="12553" width="2.109375" bestFit="1" customWidth="1"/>
    <col min="12554" max="12555" width="2.5546875" bestFit="1" customWidth="1"/>
    <col min="12556" max="12556" width="2.5546875" customWidth="1"/>
    <col min="12557" max="12557" width="4" bestFit="1" customWidth="1"/>
    <col min="12558" max="12558" width="4" customWidth="1"/>
    <col min="12559" max="12559" width="4.33203125" customWidth="1"/>
    <col min="12560" max="12560" width="3" bestFit="1" customWidth="1"/>
    <col min="12561" max="12561" width="39.44140625" customWidth="1"/>
    <col min="12562" max="12562" width="35.33203125" customWidth="1"/>
    <col min="12563" max="12563" width="38.44140625" customWidth="1"/>
    <col min="12564" max="12564" width="47.33203125" bestFit="1" customWidth="1"/>
    <col min="12565" max="12565" width="19.33203125" bestFit="1" customWidth="1"/>
    <col min="12566" max="12566" width="5.5546875" bestFit="1" customWidth="1"/>
    <col min="12568" max="12568" width="3.109375" bestFit="1" customWidth="1"/>
    <col min="12569" max="12569" width="5" bestFit="1" customWidth="1"/>
    <col min="12570" max="12570" width="6.5546875" bestFit="1" customWidth="1"/>
    <col min="12571" max="12571" width="3.5546875" bestFit="1" customWidth="1"/>
    <col min="12802" max="12803" width="35" customWidth="1"/>
    <col min="12804" max="12804" width="2.5546875" bestFit="1" customWidth="1"/>
    <col min="12805" max="12805" width="5" bestFit="1" customWidth="1"/>
    <col min="12806" max="12807" width="2" bestFit="1" customWidth="1"/>
    <col min="12808" max="12809" width="2.109375" bestFit="1" customWidth="1"/>
    <col min="12810" max="12811" width="2.5546875" bestFit="1" customWidth="1"/>
    <col min="12812" max="12812" width="2.5546875" customWidth="1"/>
    <col min="12813" max="12813" width="4" bestFit="1" customWidth="1"/>
    <col min="12814" max="12814" width="4" customWidth="1"/>
    <col min="12815" max="12815" width="4.33203125" customWidth="1"/>
    <col min="12816" max="12816" width="3" bestFit="1" customWidth="1"/>
    <col min="12817" max="12817" width="39.44140625" customWidth="1"/>
    <col min="12818" max="12818" width="35.33203125" customWidth="1"/>
    <col min="12819" max="12819" width="38.44140625" customWidth="1"/>
    <col min="12820" max="12820" width="47.33203125" bestFit="1" customWidth="1"/>
    <col min="12821" max="12821" width="19.33203125" bestFit="1" customWidth="1"/>
    <col min="12822" max="12822" width="5.5546875" bestFit="1" customWidth="1"/>
    <col min="12824" max="12824" width="3.109375" bestFit="1" customWidth="1"/>
    <col min="12825" max="12825" width="5" bestFit="1" customWidth="1"/>
    <col min="12826" max="12826" width="6.5546875" bestFit="1" customWidth="1"/>
    <col min="12827" max="12827" width="3.5546875" bestFit="1" customWidth="1"/>
    <col min="13058" max="13059" width="35" customWidth="1"/>
    <col min="13060" max="13060" width="2.5546875" bestFit="1" customWidth="1"/>
    <col min="13061" max="13061" width="5" bestFit="1" customWidth="1"/>
    <col min="13062" max="13063" width="2" bestFit="1" customWidth="1"/>
    <col min="13064" max="13065" width="2.109375" bestFit="1" customWidth="1"/>
    <col min="13066" max="13067" width="2.5546875" bestFit="1" customWidth="1"/>
    <col min="13068" max="13068" width="2.5546875" customWidth="1"/>
    <col min="13069" max="13069" width="4" bestFit="1" customWidth="1"/>
    <col min="13070" max="13070" width="4" customWidth="1"/>
    <col min="13071" max="13071" width="4.33203125" customWidth="1"/>
    <col min="13072" max="13072" width="3" bestFit="1" customWidth="1"/>
    <col min="13073" max="13073" width="39.44140625" customWidth="1"/>
    <col min="13074" max="13074" width="35.33203125" customWidth="1"/>
    <col min="13075" max="13075" width="38.44140625" customWidth="1"/>
    <col min="13076" max="13076" width="47.33203125" bestFit="1" customWidth="1"/>
    <col min="13077" max="13077" width="19.33203125" bestFit="1" customWidth="1"/>
    <col min="13078" max="13078" width="5.5546875" bestFit="1" customWidth="1"/>
    <col min="13080" max="13080" width="3.109375" bestFit="1" customWidth="1"/>
    <col min="13081" max="13081" width="5" bestFit="1" customWidth="1"/>
    <col min="13082" max="13082" width="6.5546875" bestFit="1" customWidth="1"/>
    <col min="13083" max="13083" width="3.5546875" bestFit="1" customWidth="1"/>
    <col min="13314" max="13315" width="35" customWidth="1"/>
    <col min="13316" max="13316" width="2.5546875" bestFit="1" customWidth="1"/>
    <col min="13317" max="13317" width="5" bestFit="1" customWidth="1"/>
    <col min="13318" max="13319" width="2" bestFit="1" customWidth="1"/>
    <col min="13320" max="13321" width="2.109375" bestFit="1" customWidth="1"/>
    <col min="13322" max="13323" width="2.5546875" bestFit="1" customWidth="1"/>
    <col min="13324" max="13324" width="2.5546875" customWidth="1"/>
    <col min="13325" max="13325" width="4" bestFit="1" customWidth="1"/>
    <col min="13326" max="13326" width="4" customWidth="1"/>
    <col min="13327" max="13327" width="4.33203125" customWidth="1"/>
    <col min="13328" max="13328" width="3" bestFit="1" customWidth="1"/>
    <col min="13329" max="13329" width="39.44140625" customWidth="1"/>
    <col min="13330" max="13330" width="35.33203125" customWidth="1"/>
    <col min="13331" max="13331" width="38.44140625" customWidth="1"/>
    <col min="13332" max="13332" width="47.33203125" bestFit="1" customWidth="1"/>
    <col min="13333" max="13333" width="19.33203125" bestFit="1" customWidth="1"/>
    <col min="13334" max="13334" width="5.5546875" bestFit="1" customWidth="1"/>
    <col min="13336" max="13336" width="3.109375" bestFit="1" customWidth="1"/>
    <col min="13337" max="13337" width="5" bestFit="1" customWidth="1"/>
    <col min="13338" max="13338" width="6.5546875" bestFit="1" customWidth="1"/>
    <col min="13339" max="13339" width="3.5546875" bestFit="1" customWidth="1"/>
    <col min="13570" max="13571" width="35" customWidth="1"/>
    <col min="13572" max="13572" width="2.5546875" bestFit="1" customWidth="1"/>
    <col min="13573" max="13573" width="5" bestFit="1" customWidth="1"/>
    <col min="13574" max="13575" width="2" bestFit="1" customWidth="1"/>
    <col min="13576" max="13577" width="2.109375" bestFit="1" customWidth="1"/>
    <col min="13578" max="13579" width="2.5546875" bestFit="1" customWidth="1"/>
    <col min="13580" max="13580" width="2.5546875" customWidth="1"/>
    <col min="13581" max="13581" width="4" bestFit="1" customWidth="1"/>
    <col min="13582" max="13582" width="4" customWidth="1"/>
    <col min="13583" max="13583" width="4.33203125" customWidth="1"/>
    <col min="13584" max="13584" width="3" bestFit="1" customWidth="1"/>
    <col min="13585" max="13585" width="39.44140625" customWidth="1"/>
    <col min="13586" max="13586" width="35.33203125" customWidth="1"/>
    <col min="13587" max="13587" width="38.44140625" customWidth="1"/>
    <col min="13588" max="13588" width="47.33203125" bestFit="1" customWidth="1"/>
    <col min="13589" max="13589" width="19.33203125" bestFit="1" customWidth="1"/>
    <col min="13590" max="13590" width="5.5546875" bestFit="1" customWidth="1"/>
    <col min="13592" max="13592" width="3.109375" bestFit="1" customWidth="1"/>
    <col min="13593" max="13593" width="5" bestFit="1" customWidth="1"/>
    <col min="13594" max="13594" width="6.5546875" bestFit="1" customWidth="1"/>
    <col min="13595" max="13595" width="3.5546875" bestFit="1" customWidth="1"/>
    <col min="13826" max="13827" width="35" customWidth="1"/>
    <col min="13828" max="13828" width="2.5546875" bestFit="1" customWidth="1"/>
    <col min="13829" max="13829" width="5" bestFit="1" customWidth="1"/>
    <col min="13830" max="13831" width="2" bestFit="1" customWidth="1"/>
    <col min="13832" max="13833" width="2.109375" bestFit="1" customWidth="1"/>
    <col min="13834" max="13835" width="2.5546875" bestFit="1" customWidth="1"/>
    <col min="13836" max="13836" width="2.5546875" customWidth="1"/>
    <col min="13837" max="13837" width="4" bestFit="1" customWidth="1"/>
    <col min="13838" max="13838" width="4" customWidth="1"/>
    <col min="13839" max="13839" width="4.33203125" customWidth="1"/>
    <col min="13840" max="13840" width="3" bestFit="1" customWidth="1"/>
    <col min="13841" max="13841" width="39.44140625" customWidth="1"/>
    <col min="13842" max="13842" width="35.33203125" customWidth="1"/>
    <col min="13843" max="13843" width="38.44140625" customWidth="1"/>
    <col min="13844" max="13844" width="47.33203125" bestFit="1" customWidth="1"/>
    <col min="13845" max="13845" width="19.33203125" bestFit="1" customWidth="1"/>
    <col min="13846" max="13846" width="5.5546875" bestFit="1" customWidth="1"/>
    <col min="13848" max="13848" width="3.109375" bestFit="1" customWidth="1"/>
    <col min="13849" max="13849" width="5" bestFit="1" customWidth="1"/>
    <col min="13850" max="13850" width="6.5546875" bestFit="1" customWidth="1"/>
    <col min="13851" max="13851" width="3.5546875" bestFit="1" customWidth="1"/>
    <col min="14082" max="14083" width="35" customWidth="1"/>
    <col min="14084" max="14084" width="2.5546875" bestFit="1" customWidth="1"/>
    <col min="14085" max="14085" width="5" bestFit="1" customWidth="1"/>
    <col min="14086" max="14087" width="2" bestFit="1" customWidth="1"/>
    <col min="14088" max="14089" width="2.109375" bestFit="1" customWidth="1"/>
    <col min="14090" max="14091" width="2.5546875" bestFit="1" customWidth="1"/>
    <col min="14092" max="14092" width="2.5546875" customWidth="1"/>
    <col min="14093" max="14093" width="4" bestFit="1" customWidth="1"/>
    <col min="14094" max="14094" width="4" customWidth="1"/>
    <col min="14095" max="14095" width="4.33203125" customWidth="1"/>
    <col min="14096" max="14096" width="3" bestFit="1" customWidth="1"/>
    <col min="14097" max="14097" width="39.44140625" customWidth="1"/>
    <col min="14098" max="14098" width="35.33203125" customWidth="1"/>
    <col min="14099" max="14099" width="38.44140625" customWidth="1"/>
    <col min="14100" max="14100" width="47.33203125" bestFit="1" customWidth="1"/>
    <col min="14101" max="14101" width="19.33203125" bestFit="1" customWidth="1"/>
    <col min="14102" max="14102" width="5.5546875" bestFit="1" customWidth="1"/>
    <col min="14104" max="14104" width="3.109375" bestFit="1" customWidth="1"/>
    <col min="14105" max="14105" width="5" bestFit="1" customWidth="1"/>
    <col min="14106" max="14106" width="6.5546875" bestFit="1" customWidth="1"/>
    <col min="14107" max="14107" width="3.5546875" bestFit="1" customWidth="1"/>
    <col min="14338" max="14339" width="35" customWidth="1"/>
    <col min="14340" max="14340" width="2.5546875" bestFit="1" customWidth="1"/>
    <col min="14341" max="14341" width="5" bestFit="1" customWidth="1"/>
    <col min="14342" max="14343" width="2" bestFit="1" customWidth="1"/>
    <col min="14344" max="14345" width="2.109375" bestFit="1" customWidth="1"/>
    <col min="14346" max="14347" width="2.5546875" bestFit="1" customWidth="1"/>
    <col min="14348" max="14348" width="2.5546875" customWidth="1"/>
    <col min="14349" max="14349" width="4" bestFit="1" customWidth="1"/>
    <col min="14350" max="14350" width="4" customWidth="1"/>
    <col min="14351" max="14351" width="4.33203125" customWidth="1"/>
    <col min="14352" max="14352" width="3" bestFit="1" customWidth="1"/>
    <col min="14353" max="14353" width="39.44140625" customWidth="1"/>
    <col min="14354" max="14354" width="35.33203125" customWidth="1"/>
    <col min="14355" max="14355" width="38.44140625" customWidth="1"/>
    <col min="14356" max="14356" width="47.33203125" bestFit="1" customWidth="1"/>
    <col min="14357" max="14357" width="19.33203125" bestFit="1" customWidth="1"/>
    <col min="14358" max="14358" width="5.5546875" bestFit="1" customWidth="1"/>
    <col min="14360" max="14360" width="3.109375" bestFit="1" customWidth="1"/>
    <col min="14361" max="14361" width="5" bestFit="1" customWidth="1"/>
    <col min="14362" max="14362" width="6.5546875" bestFit="1" customWidth="1"/>
    <col min="14363" max="14363" width="3.5546875" bestFit="1" customWidth="1"/>
    <col min="14594" max="14595" width="35" customWidth="1"/>
    <col min="14596" max="14596" width="2.5546875" bestFit="1" customWidth="1"/>
    <col min="14597" max="14597" width="5" bestFit="1" customWidth="1"/>
    <col min="14598" max="14599" width="2" bestFit="1" customWidth="1"/>
    <col min="14600" max="14601" width="2.109375" bestFit="1" customWidth="1"/>
    <col min="14602" max="14603" width="2.5546875" bestFit="1" customWidth="1"/>
    <col min="14604" max="14604" width="2.5546875" customWidth="1"/>
    <col min="14605" max="14605" width="4" bestFit="1" customWidth="1"/>
    <col min="14606" max="14606" width="4" customWidth="1"/>
    <col min="14607" max="14607" width="4.33203125" customWidth="1"/>
    <col min="14608" max="14608" width="3" bestFit="1" customWidth="1"/>
    <col min="14609" max="14609" width="39.44140625" customWidth="1"/>
    <col min="14610" max="14610" width="35.33203125" customWidth="1"/>
    <col min="14611" max="14611" width="38.44140625" customWidth="1"/>
    <col min="14612" max="14612" width="47.33203125" bestFit="1" customWidth="1"/>
    <col min="14613" max="14613" width="19.33203125" bestFit="1" customWidth="1"/>
    <col min="14614" max="14614" width="5.5546875" bestFit="1" customWidth="1"/>
    <col min="14616" max="14616" width="3.109375" bestFit="1" customWidth="1"/>
    <col min="14617" max="14617" width="5" bestFit="1" customWidth="1"/>
    <col min="14618" max="14618" width="6.5546875" bestFit="1" customWidth="1"/>
    <col min="14619" max="14619" width="3.5546875" bestFit="1" customWidth="1"/>
    <col min="14850" max="14851" width="35" customWidth="1"/>
    <col min="14852" max="14852" width="2.5546875" bestFit="1" customWidth="1"/>
    <col min="14853" max="14853" width="5" bestFit="1" customWidth="1"/>
    <col min="14854" max="14855" width="2" bestFit="1" customWidth="1"/>
    <col min="14856" max="14857" width="2.109375" bestFit="1" customWidth="1"/>
    <col min="14858" max="14859" width="2.5546875" bestFit="1" customWidth="1"/>
    <col min="14860" max="14860" width="2.5546875" customWidth="1"/>
    <col min="14861" max="14861" width="4" bestFit="1" customWidth="1"/>
    <col min="14862" max="14862" width="4" customWidth="1"/>
    <col min="14863" max="14863" width="4.33203125" customWidth="1"/>
    <col min="14864" max="14864" width="3" bestFit="1" customWidth="1"/>
    <col min="14865" max="14865" width="39.44140625" customWidth="1"/>
    <col min="14866" max="14866" width="35.33203125" customWidth="1"/>
    <col min="14867" max="14867" width="38.44140625" customWidth="1"/>
    <col min="14868" max="14868" width="47.33203125" bestFit="1" customWidth="1"/>
    <col min="14869" max="14869" width="19.33203125" bestFit="1" customWidth="1"/>
    <col min="14870" max="14870" width="5.5546875" bestFit="1" customWidth="1"/>
    <col min="14872" max="14872" width="3.109375" bestFit="1" customWidth="1"/>
    <col min="14873" max="14873" width="5" bestFit="1" customWidth="1"/>
    <col min="14874" max="14874" width="6.5546875" bestFit="1" customWidth="1"/>
    <col min="14875" max="14875" width="3.5546875" bestFit="1" customWidth="1"/>
    <col min="15106" max="15107" width="35" customWidth="1"/>
    <col min="15108" max="15108" width="2.5546875" bestFit="1" customWidth="1"/>
    <col min="15109" max="15109" width="5" bestFit="1" customWidth="1"/>
    <col min="15110" max="15111" width="2" bestFit="1" customWidth="1"/>
    <col min="15112" max="15113" width="2.109375" bestFit="1" customWidth="1"/>
    <col min="15114" max="15115" width="2.5546875" bestFit="1" customWidth="1"/>
    <col min="15116" max="15116" width="2.5546875" customWidth="1"/>
    <col min="15117" max="15117" width="4" bestFit="1" customWidth="1"/>
    <col min="15118" max="15118" width="4" customWidth="1"/>
    <col min="15119" max="15119" width="4.33203125" customWidth="1"/>
    <col min="15120" max="15120" width="3" bestFit="1" customWidth="1"/>
    <col min="15121" max="15121" width="39.44140625" customWidth="1"/>
    <col min="15122" max="15122" width="35.33203125" customWidth="1"/>
    <col min="15123" max="15123" width="38.44140625" customWidth="1"/>
    <col min="15124" max="15124" width="47.33203125" bestFit="1" customWidth="1"/>
    <col min="15125" max="15125" width="19.33203125" bestFit="1" customWidth="1"/>
    <col min="15126" max="15126" width="5.5546875" bestFit="1" customWidth="1"/>
    <col min="15128" max="15128" width="3.109375" bestFit="1" customWidth="1"/>
    <col min="15129" max="15129" width="5" bestFit="1" customWidth="1"/>
    <col min="15130" max="15130" width="6.5546875" bestFit="1" customWidth="1"/>
    <col min="15131" max="15131" width="3.5546875" bestFit="1" customWidth="1"/>
    <col min="15362" max="15363" width="35" customWidth="1"/>
    <col min="15364" max="15364" width="2.5546875" bestFit="1" customWidth="1"/>
    <col min="15365" max="15365" width="5" bestFit="1" customWidth="1"/>
    <col min="15366" max="15367" width="2" bestFit="1" customWidth="1"/>
    <col min="15368" max="15369" width="2.109375" bestFit="1" customWidth="1"/>
    <col min="15370" max="15371" width="2.5546875" bestFit="1" customWidth="1"/>
    <col min="15372" max="15372" width="2.5546875" customWidth="1"/>
    <col min="15373" max="15373" width="4" bestFit="1" customWidth="1"/>
    <col min="15374" max="15374" width="4" customWidth="1"/>
    <col min="15375" max="15375" width="4.33203125" customWidth="1"/>
    <col min="15376" max="15376" width="3" bestFit="1" customWidth="1"/>
    <col min="15377" max="15377" width="39.44140625" customWidth="1"/>
    <col min="15378" max="15378" width="35.33203125" customWidth="1"/>
    <col min="15379" max="15379" width="38.44140625" customWidth="1"/>
    <col min="15380" max="15380" width="47.33203125" bestFit="1" customWidth="1"/>
    <col min="15381" max="15381" width="19.33203125" bestFit="1" customWidth="1"/>
    <col min="15382" max="15382" width="5.5546875" bestFit="1" customWidth="1"/>
    <col min="15384" max="15384" width="3.109375" bestFit="1" customWidth="1"/>
    <col min="15385" max="15385" width="5" bestFit="1" customWidth="1"/>
    <col min="15386" max="15386" width="6.5546875" bestFit="1" customWidth="1"/>
    <col min="15387" max="15387" width="3.5546875" bestFit="1" customWidth="1"/>
    <col min="15618" max="15619" width="35" customWidth="1"/>
    <col min="15620" max="15620" width="2.5546875" bestFit="1" customWidth="1"/>
    <col min="15621" max="15621" width="5" bestFit="1" customWidth="1"/>
    <col min="15622" max="15623" width="2" bestFit="1" customWidth="1"/>
    <col min="15624" max="15625" width="2.109375" bestFit="1" customWidth="1"/>
    <col min="15626" max="15627" width="2.5546875" bestFit="1" customWidth="1"/>
    <col min="15628" max="15628" width="2.5546875" customWidth="1"/>
    <col min="15629" max="15629" width="4" bestFit="1" customWidth="1"/>
    <col min="15630" max="15630" width="4" customWidth="1"/>
    <col min="15631" max="15631" width="4.33203125" customWidth="1"/>
    <col min="15632" max="15632" width="3" bestFit="1" customWidth="1"/>
    <col min="15633" max="15633" width="39.44140625" customWidth="1"/>
    <col min="15634" max="15634" width="35.33203125" customWidth="1"/>
    <col min="15635" max="15635" width="38.44140625" customWidth="1"/>
    <col min="15636" max="15636" width="47.33203125" bestFit="1" customWidth="1"/>
    <col min="15637" max="15637" width="19.33203125" bestFit="1" customWidth="1"/>
    <col min="15638" max="15638" width="5.5546875" bestFit="1" customWidth="1"/>
    <col min="15640" max="15640" width="3.109375" bestFit="1" customWidth="1"/>
    <col min="15641" max="15641" width="5" bestFit="1" customWidth="1"/>
    <col min="15642" max="15642" width="6.5546875" bestFit="1" customWidth="1"/>
    <col min="15643" max="15643" width="3.5546875" bestFit="1" customWidth="1"/>
    <col min="15874" max="15875" width="35" customWidth="1"/>
    <col min="15876" max="15876" width="2.5546875" bestFit="1" customWidth="1"/>
    <col min="15877" max="15877" width="5" bestFit="1" customWidth="1"/>
    <col min="15878" max="15879" width="2" bestFit="1" customWidth="1"/>
    <col min="15880" max="15881" width="2.109375" bestFit="1" customWidth="1"/>
    <col min="15882" max="15883" width="2.5546875" bestFit="1" customWidth="1"/>
    <col min="15884" max="15884" width="2.5546875" customWidth="1"/>
    <col min="15885" max="15885" width="4" bestFit="1" customWidth="1"/>
    <col min="15886" max="15886" width="4" customWidth="1"/>
    <col min="15887" max="15887" width="4.33203125" customWidth="1"/>
    <col min="15888" max="15888" width="3" bestFit="1" customWidth="1"/>
    <col min="15889" max="15889" width="39.44140625" customWidth="1"/>
    <col min="15890" max="15890" width="35.33203125" customWidth="1"/>
    <col min="15891" max="15891" width="38.44140625" customWidth="1"/>
    <col min="15892" max="15892" width="47.33203125" bestFit="1" customWidth="1"/>
    <col min="15893" max="15893" width="19.33203125" bestFit="1" customWidth="1"/>
    <col min="15894" max="15894" width="5.5546875" bestFit="1" customWidth="1"/>
    <col min="15896" max="15896" width="3.109375" bestFit="1" customWidth="1"/>
    <col min="15897" max="15897" width="5" bestFit="1" customWidth="1"/>
    <col min="15898" max="15898" width="6.5546875" bestFit="1" customWidth="1"/>
    <col min="15899" max="15899" width="3.5546875" bestFit="1" customWidth="1"/>
    <col min="16130" max="16131" width="35" customWidth="1"/>
    <col min="16132" max="16132" width="2.5546875" bestFit="1" customWidth="1"/>
    <col min="16133" max="16133" width="5" bestFit="1" customWidth="1"/>
    <col min="16134" max="16135" width="2" bestFit="1" customWidth="1"/>
    <col min="16136" max="16137" width="2.109375" bestFit="1" customWidth="1"/>
    <col min="16138" max="16139" width="2.5546875" bestFit="1" customWidth="1"/>
    <col min="16140" max="16140" width="2.5546875" customWidth="1"/>
    <col min="16141" max="16141" width="4" bestFit="1" customWidth="1"/>
    <col min="16142" max="16142" width="4" customWidth="1"/>
    <col min="16143" max="16143" width="4.33203125" customWidth="1"/>
    <col min="16144" max="16144" width="3" bestFit="1" customWidth="1"/>
    <col min="16145" max="16145" width="39.44140625" customWidth="1"/>
    <col min="16146" max="16146" width="35.33203125" customWidth="1"/>
    <col min="16147" max="16147" width="38.44140625" customWidth="1"/>
    <col min="16148" max="16148" width="47.33203125" bestFit="1" customWidth="1"/>
    <col min="16149" max="16149" width="19.33203125" bestFit="1" customWidth="1"/>
    <col min="16150" max="16150" width="5.5546875" bestFit="1" customWidth="1"/>
    <col min="16152" max="16152" width="3.109375" bestFit="1" customWidth="1"/>
    <col min="16153" max="16153" width="5" bestFit="1" customWidth="1"/>
    <col min="16154" max="16154" width="6.5546875" bestFit="1" customWidth="1"/>
    <col min="16155" max="16155" width="3.5546875" bestFit="1" customWidth="1"/>
  </cols>
  <sheetData>
    <row r="1" spans="1:18" x14ac:dyDescent="0.25">
      <c r="B1">
        <v>13</v>
      </c>
      <c r="C1" t="s">
        <v>8</v>
      </c>
      <c r="D1" t="s">
        <v>9</v>
      </c>
      <c r="E1" t="s">
        <v>10</v>
      </c>
      <c r="F1" t="s">
        <v>11</v>
      </c>
      <c r="G1" t="s">
        <v>12</v>
      </c>
    </row>
    <row r="2" spans="1:18" ht="13.8" x14ac:dyDescent="0.3">
      <c r="A2">
        <f ca="1">RANK(B2,$B$2:$B$25)</f>
        <v>12</v>
      </c>
      <c r="B2" s="3">
        <f t="shared" ref="B2:B25" ca="1" si="0">RAND()</f>
        <v>0.55494384895612847</v>
      </c>
      <c r="C2" s="3">
        <f ca="1">RANDBETWEEN(1,10)/2*(-1)^RANDBETWEEN(0,1)</f>
        <v>3</v>
      </c>
      <c r="D2" s="3">
        <f ca="1">RANDBETWEEN(1,10)/2*(-1)^RANDBETWEEN(0,1)</f>
        <v>-3</v>
      </c>
      <c r="E2" s="3">
        <f ca="1">RANDBETWEEN(1,9)*(-1)^RANDBETWEEN(0,1)</f>
        <v>-6</v>
      </c>
      <c r="F2">
        <f ca="1">E2*C2+D2</f>
        <v>-21</v>
      </c>
      <c r="G2" t="str">
        <f ca="1">"P = ("&amp;E2&amp;"|"&amp;F2&amp;")"</f>
        <v>P = (-6|-21)</v>
      </c>
      <c r="H2" t="str">
        <f ca="1">"y = "&amp;C2&amp;"x + b"</f>
        <v>y = 3x + b</v>
      </c>
      <c r="I2" t="s">
        <v>13</v>
      </c>
      <c r="J2" t="str">
        <f ca="1">F2&amp;" = "&amp;C2&amp;" · "&amp;IF(E2&lt;0,"("&amp;E2&amp;")",E2)&amp;" + b"</f>
        <v>-21 = 3 · (-6) + b</v>
      </c>
      <c r="K2" t="str">
        <f ca="1">F2&amp;" = "&amp;C2*E2&amp;" + b    |"&amp;IF(C2*E2&gt;0," - "," + ")&amp;ABS(C2*E2)</f>
        <v>-21 = -18 + b    | + 18</v>
      </c>
      <c r="L2" t="str">
        <f ca="1">D2&amp;" = b"</f>
        <v>-3 = b</v>
      </c>
      <c r="M2" t="str">
        <f ca="1">"y = "&amp;C2&amp;"x"&amp;IF(D2&lt;0," - "," + ")&amp;ABS(D2)</f>
        <v>y = 3x - 3</v>
      </c>
      <c r="N2" t="str">
        <f ca="1">" m = "&amp;C2&amp;", "&amp;G2</f>
        <v xml:space="preserve"> m = 3, P = (-6|-21)</v>
      </c>
      <c r="Q2" s="23"/>
    </row>
    <row r="3" spans="1:18" x14ac:dyDescent="0.25">
      <c r="A3">
        <f t="shared" ref="A3:A25" ca="1" si="1">RANK(B3,$B$2:$B$25)</f>
        <v>17</v>
      </c>
      <c r="B3" s="3">
        <f t="shared" ca="1" si="0"/>
        <v>0.36034119901512196</v>
      </c>
      <c r="C3" s="3">
        <f t="shared" ref="C3:D25" ca="1" si="2">RANDBETWEEN(1,10)/2*(-1)^RANDBETWEEN(0,1)</f>
        <v>3</v>
      </c>
      <c r="D3" s="3">
        <f t="shared" ca="1" si="2"/>
        <v>-2</v>
      </c>
      <c r="E3" s="3">
        <f t="shared" ref="E3:E25" ca="1" si="3">RANDBETWEEN(1,9)*(-1)^RANDBETWEEN(0,1)</f>
        <v>4</v>
      </c>
      <c r="F3">
        <f t="shared" ref="F3:F25" ca="1" si="4">E3*C3+D3</f>
        <v>10</v>
      </c>
      <c r="G3" t="str">
        <f t="shared" ref="G3:G25" ca="1" si="5">"P = ("&amp;E3&amp;"|"&amp;F3&amp;")"</f>
        <v>P = (4|10)</v>
      </c>
      <c r="H3" t="str">
        <f t="shared" ref="H3:H25" ca="1" si="6">"y = "&amp;C3&amp;"x + b"</f>
        <v>y = 3x + b</v>
      </c>
      <c r="I3" t="s">
        <v>13</v>
      </c>
      <c r="J3" t="str">
        <f t="shared" ref="J3:J25" ca="1" si="7">F3&amp;" = "&amp;C3&amp;" · "&amp;IF(E3&lt;0,"("&amp;E3&amp;")",E3)&amp;" + b"</f>
        <v>10 = 3 · 4 + b</v>
      </c>
      <c r="K3" t="str">
        <f t="shared" ref="K3:K25" ca="1" si="8">F3&amp;" = "&amp;C3*E3&amp;" + b    |"&amp;IF(C3*E3&gt;0," - "," + ")&amp;ABS(C3*E3)</f>
        <v>10 = 12 + b    | - 12</v>
      </c>
      <c r="L3" t="str">
        <f t="shared" ref="L3:L25" ca="1" si="9">D3&amp;" = b"</f>
        <v>-2 = b</v>
      </c>
      <c r="M3" t="str">
        <f t="shared" ref="M3:M25" ca="1" si="10">"y = "&amp;C3&amp;"x"&amp;IF(D3&lt;0," - "," + ")&amp;ABS(D3)</f>
        <v>y = 3x - 2</v>
      </c>
      <c r="N3" t="str">
        <f t="shared" ref="N3:N25" ca="1" si="11">" m = "&amp;C3&amp;", "&amp;G3</f>
        <v xml:space="preserve"> m = 3, P = (4|10)</v>
      </c>
    </row>
    <row r="4" spans="1:18" ht="13.8" x14ac:dyDescent="0.3">
      <c r="A4">
        <f t="shared" ca="1" si="1"/>
        <v>11</v>
      </c>
      <c r="B4" s="3">
        <f t="shared" ca="1" si="0"/>
        <v>0.56992576660429195</v>
      </c>
      <c r="C4" s="3">
        <f t="shared" ca="1" si="2"/>
        <v>1.5</v>
      </c>
      <c r="D4" s="3">
        <f t="shared" ca="1" si="2"/>
        <v>3.5</v>
      </c>
      <c r="E4" s="3">
        <f t="shared" ca="1" si="3"/>
        <v>-1</v>
      </c>
      <c r="F4">
        <f t="shared" ca="1" si="4"/>
        <v>2</v>
      </c>
      <c r="G4" t="str">
        <f t="shared" ca="1" si="5"/>
        <v>P = (-1|2)</v>
      </c>
      <c r="H4" t="str">
        <f t="shared" ca="1" si="6"/>
        <v>y = 1,5x + b</v>
      </c>
      <c r="I4" t="s">
        <v>13</v>
      </c>
      <c r="J4" t="str">
        <f t="shared" ca="1" si="7"/>
        <v>2 = 1,5 · (-1) + b</v>
      </c>
      <c r="K4" t="str">
        <f t="shared" ca="1" si="8"/>
        <v>2 = -1,5 + b    | + 1,5</v>
      </c>
      <c r="L4" t="str">
        <f t="shared" ca="1" si="9"/>
        <v>3,5 = b</v>
      </c>
      <c r="M4" t="str">
        <f t="shared" ca="1" si="10"/>
        <v>y = 1,5x + 3,5</v>
      </c>
      <c r="N4" t="str">
        <f t="shared" ca="1" si="11"/>
        <v xml:space="preserve"> m = 1,5, P = (-1|2)</v>
      </c>
      <c r="R4" s="23"/>
    </row>
    <row r="5" spans="1:18" x14ac:dyDescent="0.25">
      <c r="A5">
        <f t="shared" ca="1" si="1"/>
        <v>18</v>
      </c>
      <c r="B5" s="3">
        <f t="shared" ca="1" si="0"/>
        <v>0.34652258591635254</v>
      </c>
      <c r="C5" s="3">
        <f t="shared" ca="1" si="2"/>
        <v>2.5</v>
      </c>
      <c r="D5" s="3">
        <f t="shared" ca="1" si="2"/>
        <v>3.5</v>
      </c>
      <c r="E5" s="3">
        <f t="shared" ca="1" si="3"/>
        <v>-9</v>
      </c>
      <c r="F5">
        <f t="shared" ca="1" si="4"/>
        <v>-19</v>
      </c>
      <c r="G5" t="str">
        <f t="shared" ca="1" si="5"/>
        <v>P = (-9|-19)</v>
      </c>
      <c r="H5" t="str">
        <f t="shared" ca="1" si="6"/>
        <v>y = 2,5x + b</v>
      </c>
      <c r="I5" t="s">
        <v>13</v>
      </c>
      <c r="J5" t="str">
        <f t="shared" ca="1" si="7"/>
        <v>-19 = 2,5 · (-9) + b</v>
      </c>
      <c r="K5" t="str">
        <f t="shared" ca="1" si="8"/>
        <v>-19 = -22,5 + b    | + 22,5</v>
      </c>
      <c r="L5" t="str">
        <f t="shared" ca="1" si="9"/>
        <v>3,5 = b</v>
      </c>
      <c r="M5" t="str">
        <f t="shared" ca="1" si="10"/>
        <v>y = 2,5x + 3,5</v>
      </c>
      <c r="N5" t="str">
        <f t="shared" ca="1" si="11"/>
        <v xml:space="preserve"> m = 2,5, P = (-9|-19)</v>
      </c>
    </row>
    <row r="6" spans="1:18" x14ac:dyDescent="0.25">
      <c r="A6">
        <f t="shared" ca="1" si="1"/>
        <v>1</v>
      </c>
      <c r="B6" s="3">
        <f t="shared" ca="1" si="0"/>
        <v>0.98249292554349432</v>
      </c>
      <c r="C6" s="3">
        <f t="shared" ca="1" si="2"/>
        <v>-1</v>
      </c>
      <c r="D6" s="3">
        <f t="shared" ca="1" si="2"/>
        <v>5</v>
      </c>
      <c r="E6" s="3">
        <f t="shared" ca="1" si="3"/>
        <v>-4</v>
      </c>
      <c r="F6">
        <f t="shared" ca="1" si="4"/>
        <v>9</v>
      </c>
      <c r="G6" t="str">
        <f t="shared" ca="1" si="5"/>
        <v>P = (-4|9)</v>
      </c>
      <c r="H6" t="str">
        <f t="shared" ca="1" si="6"/>
        <v>y = -1x + b</v>
      </c>
      <c r="I6" t="s">
        <v>13</v>
      </c>
      <c r="J6" t="str">
        <f t="shared" ca="1" si="7"/>
        <v>9 = -1 · (-4) + b</v>
      </c>
      <c r="K6" t="str">
        <f t="shared" ca="1" si="8"/>
        <v>9 = 4 + b    | - 4</v>
      </c>
      <c r="L6" t="str">
        <f t="shared" ca="1" si="9"/>
        <v>5 = b</v>
      </c>
      <c r="M6" t="str">
        <f t="shared" ca="1" si="10"/>
        <v>y = -1x + 5</v>
      </c>
      <c r="N6" t="str">
        <f t="shared" ca="1" si="11"/>
        <v xml:space="preserve"> m = -1, P = (-4|9)</v>
      </c>
    </row>
    <row r="7" spans="1:18" x14ac:dyDescent="0.25">
      <c r="A7">
        <f t="shared" ca="1" si="1"/>
        <v>15</v>
      </c>
      <c r="B7" s="3">
        <f t="shared" ca="1" si="0"/>
        <v>0.43404047102374521</v>
      </c>
      <c r="C7" s="3">
        <f t="shared" ca="1" si="2"/>
        <v>1.5</v>
      </c>
      <c r="D7" s="3">
        <f t="shared" ca="1" si="2"/>
        <v>-4.5</v>
      </c>
      <c r="E7" s="3">
        <f t="shared" ca="1" si="3"/>
        <v>8</v>
      </c>
      <c r="F7">
        <f t="shared" ca="1" si="4"/>
        <v>7.5</v>
      </c>
      <c r="G7" t="str">
        <f t="shared" ca="1" si="5"/>
        <v>P = (8|7,5)</v>
      </c>
      <c r="H7" t="str">
        <f t="shared" ca="1" si="6"/>
        <v>y = 1,5x + b</v>
      </c>
      <c r="I7" t="s">
        <v>13</v>
      </c>
      <c r="J7" t="str">
        <f t="shared" ca="1" si="7"/>
        <v>7,5 = 1,5 · 8 + b</v>
      </c>
      <c r="K7" t="str">
        <f t="shared" ca="1" si="8"/>
        <v>7,5 = 12 + b    | - 12</v>
      </c>
      <c r="L7" t="str">
        <f t="shared" ca="1" si="9"/>
        <v>-4,5 = b</v>
      </c>
      <c r="M7" t="str">
        <f t="shared" ca="1" si="10"/>
        <v>y = 1,5x - 4,5</v>
      </c>
      <c r="N7" t="str">
        <f t="shared" ca="1" si="11"/>
        <v xml:space="preserve"> m = 1,5, P = (8|7,5)</v>
      </c>
    </row>
    <row r="8" spans="1:18" x14ac:dyDescent="0.25">
      <c r="A8">
        <f ca="1">RANK(B8,$B$2:$B$25)</f>
        <v>21</v>
      </c>
      <c r="B8" s="3">
        <f t="shared" ca="1" si="0"/>
        <v>0.11845395844906248</v>
      </c>
      <c r="C8" s="3">
        <f t="shared" ca="1" si="2"/>
        <v>2.5</v>
      </c>
      <c r="D8" s="3">
        <f t="shared" ca="1" si="2"/>
        <v>-3</v>
      </c>
      <c r="E8" s="3">
        <f t="shared" ca="1" si="3"/>
        <v>-7</v>
      </c>
      <c r="F8">
        <f t="shared" ca="1" si="4"/>
        <v>-20.5</v>
      </c>
      <c r="G8" t="str">
        <f t="shared" ca="1" si="5"/>
        <v>P = (-7|-20,5)</v>
      </c>
      <c r="H8" t="str">
        <f t="shared" ca="1" si="6"/>
        <v>y = 2,5x + b</v>
      </c>
      <c r="I8" t="s">
        <v>13</v>
      </c>
      <c r="J8" t="str">
        <f t="shared" ca="1" si="7"/>
        <v>-20,5 = 2,5 · (-7) + b</v>
      </c>
      <c r="K8" t="str">
        <f t="shared" ca="1" si="8"/>
        <v>-20,5 = -17,5 + b    | + 17,5</v>
      </c>
      <c r="L8" t="str">
        <f t="shared" ca="1" si="9"/>
        <v>-3 = b</v>
      </c>
      <c r="M8" t="str">
        <f t="shared" ca="1" si="10"/>
        <v>y = 2,5x - 3</v>
      </c>
      <c r="N8" t="str">
        <f t="shared" ca="1" si="11"/>
        <v xml:space="preserve"> m = 2,5, P = (-7|-20,5)</v>
      </c>
    </row>
    <row r="9" spans="1:18" x14ac:dyDescent="0.25">
      <c r="A9">
        <f ca="1">RANK(B9,$B$2:$B$25)</f>
        <v>23</v>
      </c>
      <c r="B9" s="3">
        <f t="shared" ca="1" si="0"/>
        <v>7.0410981461666911E-2</v>
      </c>
      <c r="C9" s="3">
        <f t="shared" ca="1" si="2"/>
        <v>5</v>
      </c>
      <c r="D9" s="3">
        <f t="shared" ca="1" si="2"/>
        <v>5</v>
      </c>
      <c r="E9" s="3">
        <f t="shared" ca="1" si="3"/>
        <v>8</v>
      </c>
      <c r="F9">
        <f t="shared" ca="1" si="4"/>
        <v>45</v>
      </c>
      <c r="G9" t="str">
        <f t="shared" ca="1" si="5"/>
        <v>P = (8|45)</v>
      </c>
      <c r="H9" t="str">
        <f t="shared" ca="1" si="6"/>
        <v>y = 5x + b</v>
      </c>
      <c r="I9" t="s">
        <v>13</v>
      </c>
      <c r="J9" t="str">
        <f t="shared" ca="1" si="7"/>
        <v>45 = 5 · 8 + b</v>
      </c>
      <c r="K9" t="str">
        <f t="shared" ca="1" si="8"/>
        <v>45 = 40 + b    | - 40</v>
      </c>
      <c r="L9" t="str">
        <f t="shared" ca="1" si="9"/>
        <v>5 = b</v>
      </c>
      <c r="M9" t="str">
        <f t="shared" ca="1" si="10"/>
        <v>y = 5x + 5</v>
      </c>
      <c r="N9" t="str">
        <f t="shared" ca="1" si="11"/>
        <v xml:space="preserve"> m = 5, P = (8|45)</v>
      </c>
    </row>
    <row r="10" spans="1:18" x14ac:dyDescent="0.25">
      <c r="A10">
        <f t="shared" ca="1" si="1"/>
        <v>5</v>
      </c>
      <c r="B10" s="3">
        <f t="shared" ca="1" si="0"/>
        <v>0.837329987279263</v>
      </c>
      <c r="C10" s="3">
        <f t="shared" ca="1" si="2"/>
        <v>3.5</v>
      </c>
      <c r="D10" s="3">
        <f t="shared" ca="1" si="2"/>
        <v>2.5</v>
      </c>
      <c r="E10" s="3">
        <f t="shared" ca="1" si="3"/>
        <v>-7</v>
      </c>
      <c r="F10">
        <f t="shared" ca="1" si="4"/>
        <v>-22</v>
      </c>
      <c r="G10" t="str">
        <f t="shared" ca="1" si="5"/>
        <v>P = (-7|-22)</v>
      </c>
      <c r="H10" t="str">
        <f t="shared" ca="1" si="6"/>
        <v>y = 3,5x + b</v>
      </c>
      <c r="I10" t="s">
        <v>13</v>
      </c>
      <c r="J10" t="str">
        <f t="shared" ca="1" si="7"/>
        <v>-22 = 3,5 · (-7) + b</v>
      </c>
      <c r="K10" t="str">
        <f t="shared" ca="1" si="8"/>
        <v>-22 = -24,5 + b    | + 24,5</v>
      </c>
      <c r="L10" t="str">
        <f t="shared" ca="1" si="9"/>
        <v>2,5 = b</v>
      </c>
      <c r="M10" t="str">
        <f t="shared" ca="1" si="10"/>
        <v>y = 3,5x + 2,5</v>
      </c>
      <c r="N10" t="str">
        <f t="shared" ca="1" si="11"/>
        <v xml:space="preserve"> m = 3,5, P = (-7|-22)</v>
      </c>
    </row>
    <row r="11" spans="1:18" x14ac:dyDescent="0.25">
      <c r="A11">
        <f t="shared" ca="1" si="1"/>
        <v>20</v>
      </c>
      <c r="B11" s="3">
        <f t="shared" ca="1" si="0"/>
        <v>0.19107582472061424</v>
      </c>
      <c r="C11" s="3">
        <f t="shared" ca="1" si="2"/>
        <v>-3.5</v>
      </c>
      <c r="D11" s="3">
        <f t="shared" ca="1" si="2"/>
        <v>-2.5</v>
      </c>
      <c r="E11" s="3">
        <f t="shared" ca="1" si="3"/>
        <v>2</v>
      </c>
      <c r="F11">
        <f t="shared" ca="1" si="4"/>
        <v>-9.5</v>
      </c>
      <c r="G11" t="str">
        <f t="shared" ca="1" si="5"/>
        <v>P = (2|-9,5)</v>
      </c>
      <c r="H11" t="str">
        <f t="shared" ca="1" si="6"/>
        <v>y = -3,5x + b</v>
      </c>
      <c r="I11" t="s">
        <v>13</v>
      </c>
      <c r="J11" t="str">
        <f t="shared" ca="1" si="7"/>
        <v>-9,5 = -3,5 · 2 + b</v>
      </c>
      <c r="K11" t="str">
        <f t="shared" ca="1" si="8"/>
        <v>-9,5 = -7 + b    | + 7</v>
      </c>
      <c r="L11" t="str">
        <f t="shared" ca="1" si="9"/>
        <v>-2,5 = b</v>
      </c>
      <c r="M11" t="str">
        <f t="shared" ca="1" si="10"/>
        <v>y = -3,5x - 2,5</v>
      </c>
      <c r="N11" t="str">
        <f t="shared" ca="1" si="11"/>
        <v xml:space="preserve"> m = -3,5, P = (2|-9,5)</v>
      </c>
    </row>
    <row r="12" spans="1:18" x14ac:dyDescent="0.25">
      <c r="A12">
        <f t="shared" ca="1" si="1"/>
        <v>9</v>
      </c>
      <c r="B12" s="3">
        <f t="shared" ca="1" si="0"/>
        <v>0.63029096047762445</v>
      </c>
      <c r="C12" s="3">
        <f t="shared" ca="1" si="2"/>
        <v>-4.5</v>
      </c>
      <c r="D12" s="3">
        <f t="shared" ca="1" si="2"/>
        <v>-2.5</v>
      </c>
      <c r="E12" s="3">
        <f t="shared" ca="1" si="3"/>
        <v>-7</v>
      </c>
      <c r="F12">
        <f t="shared" ca="1" si="4"/>
        <v>29</v>
      </c>
      <c r="G12" t="str">
        <f t="shared" ca="1" si="5"/>
        <v>P = (-7|29)</v>
      </c>
      <c r="H12" t="str">
        <f t="shared" ca="1" si="6"/>
        <v>y = -4,5x + b</v>
      </c>
      <c r="I12" t="s">
        <v>13</v>
      </c>
      <c r="J12" t="str">
        <f t="shared" ca="1" si="7"/>
        <v>29 = -4,5 · (-7) + b</v>
      </c>
      <c r="K12" t="str">
        <f t="shared" ca="1" si="8"/>
        <v>29 = 31,5 + b    | - 31,5</v>
      </c>
      <c r="L12" t="str">
        <f t="shared" ca="1" si="9"/>
        <v>-2,5 = b</v>
      </c>
      <c r="M12" t="str">
        <f t="shared" ca="1" si="10"/>
        <v>y = -4,5x - 2,5</v>
      </c>
      <c r="N12" t="str">
        <f t="shared" ca="1" si="11"/>
        <v xml:space="preserve"> m = -4,5, P = (-7|29)</v>
      </c>
    </row>
    <row r="13" spans="1:18" x14ac:dyDescent="0.25">
      <c r="A13">
        <f t="shared" ca="1" si="1"/>
        <v>3</v>
      </c>
      <c r="B13" s="3">
        <f t="shared" ca="1" si="0"/>
        <v>0.9314122351768841</v>
      </c>
      <c r="C13" s="3">
        <f t="shared" ca="1" si="2"/>
        <v>1.5</v>
      </c>
      <c r="D13" s="3">
        <f t="shared" ca="1" si="2"/>
        <v>3</v>
      </c>
      <c r="E13" s="3">
        <f t="shared" ca="1" si="3"/>
        <v>6</v>
      </c>
      <c r="F13">
        <f t="shared" ca="1" si="4"/>
        <v>12</v>
      </c>
      <c r="G13" t="str">
        <f t="shared" ca="1" si="5"/>
        <v>P = (6|12)</v>
      </c>
      <c r="H13" t="str">
        <f t="shared" ca="1" si="6"/>
        <v>y = 1,5x + b</v>
      </c>
      <c r="I13" t="s">
        <v>13</v>
      </c>
      <c r="J13" t="str">
        <f t="shared" ca="1" si="7"/>
        <v>12 = 1,5 · 6 + b</v>
      </c>
      <c r="K13" t="str">
        <f t="shared" ca="1" si="8"/>
        <v>12 = 9 + b    | - 9</v>
      </c>
      <c r="L13" t="str">
        <f t="shared" ca="1" si="9"/>
        <v>3 = b</v>
      </c>
      <c r="M13" t="str">
        <f t="shared" ca="1" si="10"/>
        <v>y = 1,5x + 3</v>
      </c>
      <c r="N13" t="str">
        <f t="shared" ca="1" si="11"/>
        <v xml:space="preserve"> m = 1,5, P = (6|12)</v>
      </c>
    </row>
    <row r="14" spans="1:18" x14ac:dyDescent="0.25">
      <c r="A14">
        <f ca="1">RANK(B14,$B$2:$B$25)</f>
        <v>10</v>
      </c>
      <c r="B14" s="3">
        <f t="shared" ca="1" si="0"/>
        <v>0.60140720287210614</v>
      </c>
      <c r="C14" s="3">
        <f t="shared" ca="1" si="2"/>
        <v>4.5</v>
      </c>
      <c r="D14" s="3">
        <f t="shared" ca="1" si="2"/>
        <v>1</v>
      </c>
      <c r="E14" s="3">
        <f t="shared" ca="1" si="3"/>
        <v>-4</v>
      </c>
      <c r="F14">
        <f t="shared" ca="1" si="4"/>
        <v>-17</v>
      </c>
      <c r="G14" t="str">
        <f t="shared" ca="1" si="5"/>
        <v>P = (-4|-17)</v>
      </c>
      <c r="H14" t="str">
        <f t="shared" ca="1" si="6"/>
        <v>y = 4,5x + b</v>
      </c>
      <c r="I14" t="s">
        <v>13</v>
      </c>
      <c r="J14" t="str">
        <f t="shared" ca="1" si="7"/>
        <v>-17 = 4,5 · (-4) + b</v>
      </c>
      <c r="K14" t="str">
        <f t="shared" ca="1" si="8"/>
        <v>-17 = -18 + b    | + 18</v>
      </c>
      <c r="L14" t="str">
        <f t="shared" ca="1" si="9"/>
        <v>1 = b</v>
      </c>
      <c r="M14" t="str">
        <f t="shared" ca="1" si="10"/>
        <v>y = 4,5x + 1</v>
      </c>
      <c r="N14" t="str">
        <f t="shared" ca="1" si="11"/>
        <v xml:space="preserve"> m = 4,5, P = (-4|-17)</v>
      </c>
    </row>
    <row r="15" spans="1:18" x14ac:dyDescent="0.25">
      <c r="A15">
        <f ca="1">RANK(B15,$B$2:$B$25)</f>
        <v>2</v>
      </c>
      <c r="B15" s="3">
        <f t="shared" ca="1" si="0"/>
        <v>0.97356032939638404</v>
      </c>
      <c r="C15" s="3">
        <f t="shared" ca="1" si="2"/>
        <v>0.5</v>
      </c>
      <c r="D15" s="3">
        <f t="shared" ca="1" si="2"/>
        <v>-3</v>
      </c>
      <c r="E15" s="3">
        <f t="shared" ca="1" si="3"/>
        <v>-9</v>
      </c>
      <c r="F15">
        <f t="shared" ca="1" si="4"/>
        <v>-7.5</v>
      </c>
      <c r="G15" t="str">
        <f t="shared" ca="1" si="5"/>
        <v>P = (-9|-7,5)</v>
      </c>
      <c r="H15" t="str">
        <f t="shared" ca="1" si="6"/>
        <v>y = 0,5x + b</v>
      </c>
      <c r="I15" t="s">
        <v>13</v>
      </c>
      <c r="J15" t="str">
        <f t="shared" ca="1" si="7"/>
        <v>-7,5 = 0,5 · (-9) + b</v>
      </c>
      <c r="K15" t="str">
        <f t="shared" ca="1" si="8"/>
        <v>-7,5 = -4,5 + b    | + 4,5</v>
      </c>
      <c r="L15" t="str">
        <f t="shared" ca="1" si="9"/>
        <v>-3 = b</v>
      </c>
      <c r="M15" t="str">
        <f t="shared" ca="1" si="10"/>
        <v>y = 0,5x - 3</v>
      </c>
      <c r="N15" t="str">
        <f t="shared" ca="1" si="11"/>
        <v xml:space="preserve"> m = 0,5, P = (-9|-7,5)</v>
      </c>
    </row>
    <row r="16" spans="1:18" x14ac:dyDescent="0.25">
      <c r="A16">
        <f t="shared" ca="1" si="1"/>
        <v>14</v>
      </c>
      <c r="B16" s="3">
        <f t="shared" ca="1" si="0"/>
        <v>0.50376136676370897</v>
      </c>
      <c r="C16" s="3">
        <f t="shared" ca="1" si="2"/>
        <v>-4.5</v>
      </c>
      <c r="D16" s="3">
        <f t="shared" ca="1" si="2"/>
        <v>3</v>
      </c>
      <c r="E16" s="3">
        <f t="shared" ca="1" si="3"/>
        <v>-4</v>
      </c>
      <c r="F16">
        <f t="shared" ca="1" si="4"/>
        <v>21</v>
      </c>
      <c r="G16" t="str">
        <f t="shared" ca="1" si="5"/>
        <v>P = (-4|21)</v>
      </c>
      <c r="H16" t="str">
        <f t="shared" ca="1" si="6"/>
        <v>y = -4,5x + b</v>
      </c>
      <c r="I16" t="s">
        <v>13</v>
      </c>
      <c r="J16" t="str">
        <f t="shared" ca="1" si="7"/>
        <v>21 = -4,5 · (-4) + b</v>
      </c>
      <c r="K16" t="str">
        <f t="shared" ca="1" si="8"/>
        <v>21 = 18 + b    | - 18</v>
      </c>
      <c r="L16" t="str">
        <f t="shared" ca="1" si="9"/>
        <v>3 = b</v>
      </c>
      <c r="M16" t="str">
        <f t="shared" ca="1" si="10"/>
        <v>y = -4,5x + 3</v>
      </c>
      <c r="N16" t="str">
        <f t="shared" ca="1" si="11"/>
        <v xml:space="preserve"> m = -4,5, P = (-4|21)</v>
      </c>
    </row>
    <row r="17" spans="1:14" x14ac:dyDescent="0.25">
      <c r="A17">
        <f t="shared" ca="1" si="1"/>
        <v>16</v>
      </c>
      <c r="B17" s="3">
        <f t="shared" ca="1" si="0"/>
        <v>0.42636086437621146</v>
      </c>
      <c r="C17" s="3">
        <f t="shared" ca="1" si="2"/>
        <v>3</v>
      </c>
      <c r="D17" s="3">
        <f t="shared" ca="1" si="2"/>
        <v>4.5</v>
      </c>
      <c r="E17" s="3">
        <f t="shared" ca="1" si="3"/>
        <v>9</v>
      </c>
      <c r="F17">
        <f t="shared" ca="1" si="4"/>
        <v>31.5</v>
      </c>
      <c r="G17" t="str">
        <f t="shared" ca="1" si="5"/>
        <v>P = (9|31,5)</v>
      </c>
      <c r="H17" t="str">
        <f t="shared" ca="1" si="6"/>
        <v>y = 3x + b</v>
      </c>
      <c r="I17" t="s">
        <v>13</v>
      </c>
      <c r="J17" t="str">
        <f t="shared" ca="1" si="7"/>
        <v>31,5 = 3 · 9 + b</v>
      </c>
      <c r="K17" t="str">
        <f t="shared" ca="1" si="8"/>
        <v>31,5 = 27 + b    | - 27</v>
      </c>
      <c r="L17" t="str">
        <f t="shared" ca="1" si="9"/>
        <v>4,5 = b</v>
      </c>
      <c r="M17" t="str">
        <f t="shared" ca="1" si="10"/>
        <v>y = 3x + 4,5</v>
      </c>
      <c r="N17" t="str">
        <f t="shared" ca="1" si="11"/>
        <v xml:space="preserve"> m = 3, P = (9|31,5)</v>
      </c>
    </row>
    <row r="18" spans="1:14" x14ac:dyDescent="0.25">
      <c r="A18">
        <f t="shared" ca="1" si="1"/>
        <v>7</v>
      </c>
      <c r="B18" s="3">
        <f t="shared" ca="1" si="0"/>
        <v>0.74914804122577294</v>
      </c>
      <c r="C18" s="3">
        <f t="shared" ca="1" si="2"/>
        <v>-2</v>
      </c>
      <c r="D18" s="3">
        <f t="shared" ca="1" si="2"/>
        <v>2.5</v>
      </c>
      <c r="E18" s="3">
        <f t="shared" ca="1" si="3"/>
        <v>-1</v>
      </c>
      <c r="F18">
        <f t="shared" ca="1" si="4"/>
        <v>4.5</v>
      </c>
      <c r="G18" t="str">
        <f t="shared" ca="1" si="5"/>
        <v>P = (-1|4,5)</v>
      </c>
      <c r="H18" t="str">
        <f t="shared" ca="1" si="6"/>
        <v>y = -2x + b</v>
      </c>
      <c r="I18" t="s">
        <v>13</v>
      </c>
      <c r="J18" t="str">
        <f t="shared" ca="1" si="7"/>
        <v>4,5 = -2 · (-1) + b</v>
      </c>
      <c r="K18" t="str">
        <f t="shared" ca="1" si="8"/>
        <v>4,5 = 2 + b    | - 2</v>
      </c>
      <c r="L18" t="str">
        <f t="shared" ca="1" si="9"/>
        <v>2,5 = b</v>
      </c>
      <c r="M18" t="str">
        <f t="shared" ca="1" si="10"/>
        <v>y = -2x + 2,5</v>
      </c>
      <c r="N18" t="str">
        <f t="shared" ca="1" si="11"/>
        <v xml:space="preserve"> m = -2, P = (-1|4,5)</v>
      </c>
    </row>
    <row r="19" spans="1:14" x14ac:dyDescent="0.25">
      <c r="A19">
        <f t="shared" ca="1" si="1"/>
        <v>22</v>
      </c>
      <c r="B19" s="3">
        <f t="shared" ca="1" si="0"/>
        <v>9.3191294536929759E-2</v>
      </c>
      <c r="C19" s="3">
        <f t="shared" ca="1" si="2"/>
        <v>-4.5</v>
      </c>
      <c r="D19" s="3">
        <f t="shared" ca="1" si="2"/>
        <v>0.5</v>
      </c>
      <c r="E19" s="3">
        <f t="shared" ca="1" si="3"/>
        <v>-8</v>
      </c>
      <c r="F19">
        <f t="shared" ca="1" si="4"/>
        <v>36.5</v>
      </c>
      <c r="G19" t="str">
        <f t="shared" ca="1" si="5"/>
        <v>P = (-8|36,5)</v>
      </c>
      <c r="H19" t="str">
        <f t="shared" ca="1" si="6"/>
        <v>y = -4,5x + b</v>
      </c>
      <c r="I19" t="s">
        <v>13</v>
      </c>
      <c r="J19" t="str">
        <f t="shared" ca="1" si="7"/>
        <v>36,5 = -4,5 · (-8) + b</v>
      </c>
      <c r="K19" t="str">
        <f t="shared" ca="1" si="8"/>
        <v>36,5 = 36 + b    | - 36</v>
      </c>
      <c r="L19" t="str">
        <f t="shared" ca="1" si="9"/>
        <v>0,5 = b</v>
      </c>
      <c r="M19" t="str">
        <f t="shared" ca="1" si="10"/>
        <v>y = -4,5x + 0,5</v>
      </c>
      <c r="N19" t="str">
        <f t="shared" ca="1" si="11"/>
        <v xml:space="preserve"> m = -4,5, P = (-8|36,5)</v>
      </c>
    </row>
    <row r="20" spans="1:14" x14ac:dyDescent="0.25">
      <c r="A20">
        <f ca="1">RANK(B20,$B$2:$B$25)</f>
        <v>8</v>
      </c>
      <c r="B20" s="3">
        <f t="shared" ca="1" si="0"/>
        <v>0.68024956268362258</v>
      </c>
      <c r="C20" s="3">
        <f t="shared" ca="1" si="2"/>
        <v>3.5</v>
      </c>
      <c r="D20" s="3">
        <f t="shared" ca="1" si="2"/>
        <v>3.5</v>
      </c>
      <c r="E20" s="3">
        <f t="shared" ca="1" si="3"/>
        <v>-3</v>
      </c>
      <c r="F20">
        <f t="shared" ca="1" si="4"/>
        <v>-7</v>
      </c>
      <c r="G20" t="str">
        <f t="shared" ca="1" si="5"/>
        <v>P = (-3|-7)</v>
      </c>
      <c r="H20" t="str">
        <f t="shared" ca="1" si="6"/>
        <v>y = 3,5x + b</v>
      </c>
      <c r="I20" t="s">
        <v>13</v>
      </c>
      <c r="J20" t="str">
        <f t="shared" ca="1" si="7"/>
        <v>-7 = 3,5 · (-3) + b</v>
      </c>
      <c r="K20" t="str">
        <f t="shared" ca="1" si="8"/>
        <v>-7 = -10,5 + b    | + 10,5</v>
      </c>
      <c r="L20" t="str">
        <f t="shared" ca="1" si="9"/>
        <v>3,5 = b</v>
      </c>
      <c r="M20" t="str">
        <f t="shared" ca="1" si="10"/>
        <v>y = 3,5x + 3,5</v>
      </c>
      <c r="N20" t="str">
        <f t="shared" ca="1" si="11"/>
        <v xml:space="preserve"> m = 3,5, P = (-3|-7)</v>
      </c>
    </row>
    <row r="21" spans="1:14" x14ac:dyDescent="0.25">
      <c r="A21">
        <f ca="1">RANK(B21,$B$2:$B$25)</f>
        <v>19</v>
      </c>
      <c r="B21" s="3">
        <f t="shared" ca="1" si="0"/>
        <v>0.30370351599822543</v>
      </c>
      <c r="C21" s="3">
        <f t="shared" ca="1" si="2"/>
        <v>-3.5</v>
      </c>
      <c r="D21" s="3">
        <f t="shared" ca="1" si="2"/>
        <v>4</v>
      </c>
      <c r="E21" s="3">
        <f t="shared" ca="1" si="3"/>
        <v>-9</v>
      </c>
      <c r="F21">
        <f t="shared" ca="1" si="4"/>
        <v>35.5</v>
      </c>
      <c r="G21" t="str">
        <f t="shared" ca="1" si="5"/>
        <v>P = (-9|35,5)</v>
      </c>
      <c r="H21" t="str">
        <f t="shared" ca="1" si="6"/>
        <v>y = -3,5x + b</v>
      </c>
      <c r="I21" t="s">
        <v>13</v>
      </c>
      <c r="J21" t="str">
        <f t="shared" ca="1" si="7"/>
        <v>35,5 = -3,5 · (-9) + b</v>
      </c>
      <c r="K21" t="str">
        <f t="shared" ca="1" si="8"/>
        <v>35,5 = 31,5 + b    | - 31,5</v>
      </c>
      <c r="L21" t="str">
        <f t="shared" ca="1" si="9"/>
        <v>4 = b</v>
      </c>
      <c r="M21" t="str">
        <f t="shared" ca="1" si="10"/>
        <v>y = -3,5x + 4</v>
      </c>
      <c r="N21" t="str">
        <f t="shared" ca="1" si="11"/>
        <v xml:space="preserve"> m = -3,5, P = (-9|35,5)</v>
      </c>
    </row>
    <row r="22" spans="1:14" x14ac:dyDescent="0.25">
      <c r="A22">
        <f t="shared" ca="1" si="1"/>
        <v>13</v>
      </c>
      <c r="B22" s="3">
        <f t="shared" ca="1" si="0"/>
        <v>0.53622424910344468</v>
      </c>
      <c r="C22" s="3">
        <f t="shared" ca="1" si="2"/>
        <v>2.5</v>
      </c>
      <c r="D22" s="3">
        <f t="shared" ca="1" si="2"/>
        <v>-2</v>
      </c>
      <c r="E22" s="3">
        <f t="shared" ca="1" si="3"/>
        <v>-8</v>
      </c>
      <c r="F22">
        <f t="shared" ca="1" si="4"/>
        <v>-22</v>
      </c>
      <c r="G22" t="str">
        <f t="shared" ca="1" si="5"/>
        <v>P = (-8|-22)</v>
      </c>
      <c r="H22" t="str">
        <f t="shared" ca="1" si="6"/>
        <v>y = 2,5x + b</v>
      </c>
      <c r="I22" t="s">
        <v>13</v>
      </c>
      <c r="J22" t="str">
        <f t="shared" ca="1" si="7"/>
        <v>-22 = 2,5 · (-8) + b</v>
      </c>
      <c r="K22" t="str">
        <f t="shared" ca="1" si="8"/>
        <v>-22 = -20 + b    | + 20</v>
      </c>
      <c r="L22" t="str">
        <f t="shared" ca="1" si="9"/>
        <v>-2 = b</v>
      </c>
      <c r="M22" t="str">
        <f t="shared" ca="1" si="10"/>
        <v>y = 2,5x - 2</v>
      </c>
      <c r="N22" t="str">
        <f t="shared" ca="1" si="11"/>
        <v xml:space="preserve"> m = 2,5, P = (-8|-22)</v>
      </c>
    </row>
    <row r="23" spans="1:14" x14ac:dyDescent="0.25">
      <c r="A23">
        <f t="shared" ca="1" si="1"/>
        <v>24</v>
      </c>
      <c r="B23" s="3">
        <f t="shared" ca="1" si="0"/>
        <v>5.8340350123161078E-2</v>
      </c>
      <c r="C23" s="3">
        <f t="shared" ca="1" si="2"/>
        <v>1.5</v>
      </c>
      <c r="D23" s="3">
        <f t="shared" ca="1" si="2"/>
        <v>-5</v>
      </c>
      <c r="E23" s="3">
        <f t="shared" ca="1" si="3"/>
        <v>-7</v>
      </c>
      <c r="F23">
        <f t="shared" ca="1" si="4"/>
        <v>-15.5</v>
      </c>
      <c r="G23" t="str">
        <f t="shared" ca="1" si="5"/>
        <v>P = (-7|-15,5)</v>
      </c>
      <c r="H23" t="str">
        <f t="shared" ca="1" si="6"/>
        <v>y = 1,5x + b</v>
      </c>
      <c r="I23" t="s">
        <v>13</v>
      </c>
      <c r="J23" t="str">
        <f t="shared" ca="1" si="7"/>
        <v>-15,5 = 1,5 · (-7) + b</v>
      </c>
      <c r="K23" t="str">
        <f t="shared" ca="1" si="8"/>
        <v>-15,5 = -10,5 + b    | + 10,5</v>
      </c>
      <c r="L23" t="str">
        <f t="shared" ca="1" si="9"/>
        <v>-5 = b</v>
      </c>
      <c r="M23" t="str">
        <f t="shared" ca="1" si="10"/>
        <v>y = 1,5x - 5</v>
      </c>
      <c r="N23" t="str">
        <f t="shared" ca="1" si="11"/>
        <v xml:space="preserve"> m = 1,5, P = (-7|-15,5)</v>
      </c>
    </row>
    <row r="24" spans="1:14" x14ac:dyDescent="0.25">
      <c r="A24">
        <f t="shared" ca="1" si="1"/>
        <v>4</v>
      </c>
      <c r="B24" s="3">
        <f t="shared" ca="1" si="0"/>
        <v>0.83746607354909197</v>
      </c>
      <c r="C24" s="3">
        <f t="shared" ca="1" si="2"/>
        <v>1</v>
      </c>
      <c r="D24" s="3">
        <f t="shared" ca="1" si="2"/>
        <v>2.5</v>
      </c>
      <c r="E24" s="3">
        <f t="shared" ca="1" si="3"/>
        <v>-1</v>
      </c>
      <c r="F24">
        <f t="shared" ca="1" si="4"/>
        <v>1.5</v>
      </c>
      <c r="G24" t="str">
        <f t="shared" ca="1" si="5"/>
        <v>P = (-1|1,5)</v>
      </c>
      <c r="H24" t="str">
        <f t="shared" ca="1" si="6"/>
        <v>y = 1x + b</v>
      </c>
      <c r="I24" t="s">
        <v>13</v>
      </c>
      <c r="J24" t="str">
        <f t="shared" ca="1" si="7"/>
        <v>1,5 = 1 · (-1) + b</v>
      </c>
      <c r="K24" t="str">
        <f t="shared" ca="1" si="8"/>
        <v>1,5 = -1 + b    | + 1</v>
      </c>
      <c r="L24" t="str">
        <f t="shared" ca="1" si="9"/>
        <v>2,5 = b</v>
      </c>
      <c r="M24" t="str">
        <f t="shared" ca="1" si="10"/>
        <v>y = 1x + 2,5</v>
      </c>
      <c r="N24" t="str">
        <f t="shared" ca="1" si="11"/>
        <v xml:space="preserve"> m = 1, P = (-1|1,5)</v>
      </c>
    </row>
    <row r="25" spans="1:14" x14ac:dyDescent="0.25">
      <c r="A25">
        <f t="shared" ca="1" si="1"/>
        <v>6</v>
      </c>
      <c r="B25" s="3">
        <f t="shared" ca="1" si="0"/>
        <v>0.76806944481887929</v>
      </c>
      <c r="C25" s="3">
        <f t="shared" ca="1" si="2"/>
        <v>-1</v>
      </c>
      <c r="D25" s="3">
        <f t="shared" ca="1" si="2"/>
        <v>-1.5</v>
      </c>
      <c r="E25" s="3">
        <f t="shared" ca="1" si="3"/>
        <v>5</v>
      </c>
      <c r="F25">
        <f t="shared" ca="1" si="4"/>
        <v>-6.5</v>
      </c>
      <c r="G25" t="str">
        <f t="shared" ca="1" si="5"/>
        <v>P = (5|-6,5)</v>
      </c>
      <c r="H25" t="str">
        <f t="shared" ca="1" si="6"/>
        <v>y = -1x + b</v>
      </c>
      <c r="I25" t="s">
        <v>13</v>
      </c>
      <c r="J25" t="str">
        <f t="shared" ca="1" si="7"/>
        <v>-6,5 = -1 · 5 + b</v>
      </c>
      <c r="K25" t="str">
        <f t="shared" ca="1" si="8"/>
        <v>-6,5 = -5 + b    | + 5</v>
      </c>
      <c r="L25" t="str">
        <f t="shared" ca="1" si="9"/>
        <v>-1,5 = b</v>
      </c>
      <c r="M25" t="str">
        <f t="shared" ca="1" si="10"/>
        <v>y = -1x - 1,5</v>
      </c>
      <c r="N25" t="str">
        <f t="shared" ca="1" si="11"/>
        <v xml:space="preserve"> m = -1, P = (5|-6,5)</v>
      </c>
    </row>
    <row r="30" spans="1:14" ht="15" x14ac:dyDescent="0.25">
      <c r="C30" s="1"/>
      <c r="D30" s="1"/>
      <c r="E30" s="1"/>
    </row>
    <row r="31" spans="1:14" ht="15" x14ac:dyDescent="0.25">
      <c r="C31" s="1"/>
      <c r="D31" s="1"/>
      <c r="E31" s="1"/>
    </row>
    <row r="32" spans="1:14" ht="15" x14ac:dyDescent="0.25">
      <c r="C32" s="1"/>
      <c r="D32" s="1"/>
      <c r="E32" s="1"/>
    </row>
    <row r="33" spans="3:5" ht="15" x14ac:dyDescent="0.25">
      <c r="C33" s="1"/>
      <c r="D33" s="1"/>
      <c r="E33" s="1"/>
    </row>
    <row r="34" spans="3:5" ht="15" x14ac:dyDescent="0.25">
      <c r="C34" s="1"/>
      <c r="D34" s="1"/>
      <c r="E34" s="1"/>
    </row>
    <row r="35" spans="3:5" ht="15" x14ac:dyDescent="0.25">
      <c r="C35" s="1"/>
      <c r="D35" s="1"/>
      <c r="E35" s="1"/>
    </row>
    <row r="36" spans="3:5" ht="15" x14ac:dyDescent="0.25">
      <c r="E36" s="1"/>
    </row>
    <row r="37" spans="3:5" ht="15" x14ac:dyDescent="0.25">
      <c r="C37" s="2"/>
      <c r="D37" s="2"/>
      <c r="E37" s="1"/>
    </row>
    <row r="38" spans="3:5" ht="15" x14ac:dyDescent="0.25">
      <c r="E38" s="1"/>
    </row>
    <row r="39" spans="3:5" ht="15" x14ac:dyDescent="0.25">
      <c r="C39" s="1"/>
      <c r="D39" s="1"/>
      <c r="E39" s="1"/>
    </row>
    <row r="40" spans="3:5" ht="15" x14ac:dyDescent="0.25">
      <c r="C40" s="1"/>
      <c r="D40" s="1"/>
      <c r="E40" s="1"/>
    </row>
    <row r="41" spans="3:5" ht="15" x14ac:dyDescent="0.25">
      <c r="C41" s="1"/>
      <c r="D41" s="1"/>
      <c r="E41" s="1"/>
    </row>
    <row r="42" spans="3:5" ht="15" x14ac:dyDescent="0.25">
      <c r="C42" s="1"/>
      <c r="D42" s="1"/>
      <c r="E42" s="1"/>
    </row>
    <row r="43" spans="3:5" ht="15" x14ac:dyDescent="0.25">
      <c r="C43" s="1"/>
      <c r="D43" s="1"/>
      <c r="E43" s="1"/>
    </row>
    <row r="44" spans="3:5" ht="15" x14ac:dyDescent="0.25">
      <c r="C44" s="1"/>
      <c r="D44" s="1"/>
      <c r="E44" s="1"/>
    </row>
    <row r="45" spans="3:5" ht="15" x14ac:dyDescent="0.25">
      <c r="C45" s="1"/>
      <c r="D45" s="1"/>
      <c r="E45" s="1"/>
    </row>
    <row r="46" spans="3:5" ht="15" x14ac:dyDescent="0.25">
      <c r="E46" s="1"/>
    </row>
    <row r="47" spans="3:5" ht="15" x14ac:dyDescent="0.25">
      <c r="C47" s="2"/>
      <c r="D47" s="2"/>
      <c r="E47" s="1"/>
    </row>
    <row r="49" spans="3:5" ht="15" x14ac:dyDescent="0.25">
      <c r="C49" s="1"/>
      <c r="D49" s="1"/>
      <c r="E49" s="1"/>
    </row>
    <row r="50" spans="3:5" ht="15" x14ac:dyDescent="0.25">
      <c r="C50" s="1"/>
      <c r="D50" s="1"/>
      <c r="E50" s="1"/>
    </row>
    <row r="51" spans="3:5" ht="15" x14ac:dyDescent="0.25">
      <c r="C51" s="1"/>
      <c r="D51" s="1"/>
      <c r="E51" s="1"/>
    </row>
    <row r="52" spans="3:5" ht="15" x14ac:dyDescent="0.25">
      <c r="C52" s="1"/>
      <c r="D52" s="1"/>
      <c r="E52" s="1"/>
    </row>
    <row r="53" spans="3:5" ht="15" x14ac:dyDescent="0.25">
      <c r="C53" s="1"/>
      <c r="D53" s="1"/>
      <c r="E53" s="1"/>
    </row>
    <row r="54" spans="3:5" ht="15" x14ac:dyDescent="0.25">
      <c r="C54" s="1"/>
      <c r="D54" s="1"/>
      <c r="E54" s="1"/>
    </row>
    <row r="55" spans="3:5" ht="15" x14ac:dyDescent="0.25">
      <c r="C55" s="1"/>
      <c r="D55" s="1"/>
      <c r="E55" s="1"/>
    </row>
    <row r="57" spans="3:5" ht="15" x14ac:dyDescent="0.25">
      <c r="C57" s="2"/>
      <c r="D57" s="2"/>
    </row>
    <row r="59" spans="3:5" ht="15" x14ac:dyDescent="0.25">
      <c r="C59" s="1"/>
      <c r="D59" s="1"/>
      <c r="E59" s="1"/>
    </row>
    <row r="60" spans="3:5" ht="15" x14ac:dyDescent="0.25">
      <c r="C60" s="1"/>
      <c r="D60" s="1"/>
      <c r="E60" s="1"/>
    </row>
    <row r="61" spans="3:5" ht="15" x14ac:dyDescent="0.25">
      <c r="C61" s="1"/>
      <c r="D61" s="1"/>
      <c r="E61" s="1"/>
    </row>
    <row r="62" spans="3:5" ht="15" x14ac:dyDescent="0.25">
      <c r="C62" s="1"/>
      <c r="D62" s="1"/>
      <c r="E62" s="1"/>
    </row>
    <row r="63" spans="3:5" ht="15" x14ac:dyDescent="0.25">
      <c r="C63" s="1"/>
      <c r="D63" s="1"/>
      <c r="E63" s="1"/>
    </row>
    <row r="64" spans="3:5" ht="15" x14ac:dyDescent="0.25">
      <c r="C64" s="1"/>
      <c r="D64" s="1"/>
      <c r="E64" s="1"/>
    </row>
    <row r="65" spans="3:5" ht="15" x14ac:dyDescent="0.25">
      <c r="C65" s="1"/>
      <c r="D65" s="1"/>
      <c r="E65" s="1"/>
    </row>
    <row r="67" spans="3:5" ht="15" x14ac:dyDescent="0.25">
      <c r="C67" s="2"/>
      <c r="D67" s="2"/>
    </row>
    <row r="69" spans="3:5" ht="15" x14ac:dyDescent="0.25">
      <c r="C69" s="1"/>
      <c r="D69" s="1"/>
      <c r="E69" s="1"/>
    </row>
    <row r="70" spans="3:5" ht="15" x14ac:dyDescent="0.25">
      <c r="C70" s="1"/>
      <c r="D70" s="1"/>
      <c r="E70" s="1"/>
    </row>
    <row r="71" spans="3:5" ht="15" x14ac:dyDescent="0.25">
      <c r="C71" s="1"/>
      <c r="D71" s="1"/>
      <c r="E71" s="1"/>
    </row>
    <row r="72" spans="3:5" ht="15" x14ac:dyDescent="0.25">
      <c r="C72" s="1"/>
      <c r="D72" s="1"/>
      <c r="E72" s="1"/>
    </row>
    <row r="73" spans="3:5" ht="15" x14ac:dyDescent="0.25">
      <c r="C73" s="1"/>
      <c r="D73" s="1"/>
      <c r="E73" s="1"/>
    </row>
    <row r="74" spans="3:5" ht="15" x14ac:dyDescent="0.25">
      <c r="C74" s="1"/>
      <c r="D74" s="1"/>
      <c r="E74" s="1"/>
    </row>
    <row r="75" spans="3:5" ht="15" x14ac:dyDescent="0.25">
      <c r="C75" s="1"/>
      <c r="D75" s="1"/>
      <c r="E75" s="1"/>
    </row>
    <row r="77" spans="3:5" ht="15" x14ac:dyDescent="0.25">
      <c r="C77" s="2"/>
      <c r="D77" s="2"/>
    </row>
    <row r="79" spans="3:5" ht="15" x14ac:dyDescent="0.25">
      <c r="C79" s="1"/>
      <c r="D79" s="1"/>
      <c r="E79" s="1"/>
    </row>
    <row r="80" spans="3:5" ht="15" x14ac:dyDescent="0.25">
      <c r="C80" s="1"/>
      <c r="D80" s="1"/>
      <c r="E80" s="1"/>
    </row>
    <row r="81" spans="3:5" ht="15" x14ac:dyDescent="0.25">
      <c r="C81" s="1"/>
      <c r="D81" s="1"/>
      <c r="E81" s="1"/>
    </row>
    <row r="82" spans="3:5" ht="15" x14ac:dyDescent="0.25">
      <c r="C82" s="1"/>
      <c r="D82" s="1"/>
      <c r="E82" s="1"/>
    </row>
    <row r="83" spans="3:5" ht="15" x14ac:dyDescent="0.25">
      <c r="C83" s="1"/>
      <c r="D83" s="1"/>
      <c r="E83" s="1"/>
    </row>
    <row r="84" spans="3:5" ht="15" x14ac:dyDescent="0.25">
      <c r="C84" s="1"/>
      <c r="D84" s="1"/>
      <c r="E84" s="1"/>
    </row>
    <row r="85" spans="3:5" ht="15" x14ac:dyDescent="0.25">
      <c r="C85" s="1"/>
      <c r="D85" s="1"/>
      <c r="E85" s="1"/>
    </row>
    <row r="87" spans="3:5" ht="15" x14ac:dyDescent="0.25">
      <c r="C87" s="2"/>
      <c r="D87" s="2"/>
    </row>
    <row r="89" spans="3:5" ht="15" x14ac:dyDescent="0.25">
      <c r="C89" s="1"/>
      <c r="D89" s="1"/>
      <c r="E89" s="1"/>
    </row>
    <row r="90" spans="3:5" ht="15" x14ac:dyDescent="0.25">
      <c r="C90" s="1"/>
      <c r="D90" s="1"/>
      <c r="E90" s="1"/>
    </row>
    <row r="91" spans="3:5" ht="15" x14ac:dyDescent="0.25">
      <c r="C91" s="1"/>
      <c r="D91" s="1"/>
      <c r="E91" s="1"/>
    </row>
    <row r="92" spans="3:5" ht="15" x14ac:dyDescent="0.25">
      <c r="C92" s="1"/>
      <c r="D92" s="1"/>
      <c r="E92" s="1"/>
    </row>
    <row r="93" spans="3:5" ht="15" x14ac:dyDescent="0.25">
      <c r="C93" s="1"/>
      <c r="D93" s="1"/>
      <c r="E93" s="1"/>
    </row>
    <row r="94" spans="3:5" ht="15" x14ac:dyDescent="0.25">
      <c r="C94" s="1"/>
      <c r="D94" s="1"/>
      <c r="E94" s="1"/>
    </row>
    <row r="95" spans="3:5" ht="15" x14ac:dyDescent="0.25">
      <c r="C95" s="1"/>
      <c r="D95" s="1"/>
      <c r="E95" s="1"/>
    </row>
    <row r="97" spans="3:5" ht="15" x14ac:dyDescent="0.25">
      <c r="C97" s="2"/>
      <c r="D97" s="2"/>
    </row>
    <row r="99" spans="3:5" ht="15" x14ac:dyDescent="0.25">
      <c r="C99" s="1"/>
      <c r="D99" s="1"/>
      <c r="E99" s="1"/>
    </row>
    <row r="100" spans="3:5" ht="15" x14ac:dyDescent="0.25">
      <c r="C100" s="1"/>
      <c r="D100" s="1"/>
      <c r="E100" s="1"/>
    </row>
    <row r="101" spans="3:5" ht="15" x14ac:dyDescent="0.25">
      <c r="C101" s="1"/>
      <c r="D101" s="1"/>
      <c r="E101" s="1"/>
    </row>
    <row r="102" spans="3:5" ht="15" x14ac:dyDescent="0.25">
      <c r="C102" s="1"/>
      <c r="D102" s="1"/>
      <c r="E102" s="1"/>
    </row>
    <row r="103" spans="3:5" ht="15" x14ac:dyDescent="0.25">
      <c r="C103" s="1"/>
      <c r="D103" s="1"/>
      <c r="E103" s="1"/>
    </row>
    <row r="104" spans="3:5" ht="15" x14ac:dyDescent="0.25">
      <c r="C104" s="1"/>
      <c r="D104" s="1"/>
      <c r="E104" s="1"/>
    </row>
    <row r="105" spans="3:5" ht="15" x14ac:dyDescent="0.25">
      <c r="C105" s="1"/>
      <c r="D105" s="1"/>
      <c r="E105" s="1"/>
    </row>
    <row r="109" spans="3:5" ht="15" x14ac:dyDescent="0.25">
      <c r="C109" s="1"/>
      <c r="D109" s="1"/>
      <c r="E109" s="1"/>
    </row>
    <row r="110" spans="3:5" ht="15" x14ac:dyDescent="0.25">
      <c r="C110" s="1"/>
      <c r="D110" s="1"/>
      <c r="E110" s="1"/>
    </row>
    <row r="111" spans="3:5" ht="15" x14ac:dyDescent="0.25">
      <c r="C111" s="1"/>
      <c r="D111" s="1"/>
      <c r="E111" s="1"/>
    </row>
    <row r="112" spans="3:5" ht="15" x14ac:dyDescent="0.25">
      <c r="C112" s="1"/>
      <c r="D112" s="1"/>
      <c r="E112" s="1"/>
    </row>
    <row r="113" spans="3:5" ht="15" x14ac:dyDescent="0.25">
      <c r="C113" s="1"/>
      <c r="D113" s="1"/>
      <c r="E113" s="1"/>
    </row>
    <row r="114" spans="3:5" ht="15" x14ac:dyDescent="0.25">
      <c r="C114" s="1"/>
      <c r="D114" s="1"/>
      <c r="E114" s="1"/>
    </row>
    <row r="115" spans="3:5" ht="15" x14ac:dyDescent="0.25">
      <c r="C115" s="1"/>
      <c r="D115" s="1"/>
      <c r="E115" s="1"/>
    </row>
    <row r="119" spans="3:5" ht="15" x14ac:dyDescent="0.25">
      <c r="C119" s="1"/>
      <c r="D119" s="1"/>
      <c r="E119" s="1"/>
    </row>
    <row r="120" spans="3:5" ht="15" x14ac:dyDescent="0.25">
      <c r="C120" s="1"/>
      <c r="D120" s="1"/>
      <c r="E120" s="1"/>
    </row>
    <row r="121" spans="3:5" ht="15" x14ac:dyDescent="0.25">
      <c r="C121" s="1"/>
      <c r="D121" s="1"/>
      <c r="E121" s="1"/>
    </row>
    <row r="122" spans="3:5" ht="15" x14ac:dyDescent="0.25">
      <c r="C122" s="1"/>
      <c r="D122" s="1"/>
      <c r="E122" s="1"/>
    </row>
    <row r="123" spans="3:5" ht="15" x14ac:dyDescent="0.25">
      <c r="C123" s="1"/>
      <c r="D123" s="1"/>
      <c r="E123" s="1"/>
    </row>
    <row r="124" spans="3:5" ht="15" x14ac:dyDescent="0.25">
      <c r="C124" s="1"/>
      <c r="D124" s="1"/>
      <c r="E124" s="1"/>
    </row>
    <row r="125" spans="3:5" ht="15" x14ac:dyDescent="0.25">
      <c r="C125" s="1"/>
      <c r="D125" s="1"/>
      <c r="E125" s="1"/>
    </row>
    <row r="129" spans="3:5" ht="15" x14ac:dyDescent="0.25">
      <c r="C129" s="1"/>
      <c r="D129" s="1"/>
      <c r="E129" s="1"/>
    </row>
    <row r="130" spans="3:5" ht="15" x14ac:dyDescent="0.25">
      <c r="C130" s="1"/>
      <c r="D130" s="1"/>
      <c r="E130" s="1"/>
    </row>
    <row r="131" spans="3:5" ht="15" x14ac:dyDescent="0.25">
      <c r="C131" s="1"/>
      <c r="D131" s="1"/>
      <c r="E131" s="1"/>
    </row>
    <row r="132" spans="3:5" ht="15" x14ac:dyDescent="0.25">
      <c r="C132" s="1"/>
      <c r="D132" s="1"/>
      <c r="E132" s="1"/>
    </row>
    <row r="133" spans="3:5" ht="15" x14ac:dyDescent="0.25">
      <c r="C133" s="1"/>
      <c r="D133" s="1"/>
      <c r="E133" s="1"/>
    </row>
    <row r="134" spans="3:5" ht="15" x14ac:dyDescent="0.25">
      <c r="C134" s="1"/>
      <c r="D134" s="1"/>
      <c r="E134" s="1"/>
    </row>
    <row r="135" spans="3:5" ht="15" x14ac:dyDescent="0.25">
      <c r="C135" s="1"/>
      <c r="D135" s="1"/>
      <c r="E135" s="1"/>
    </row>
    <row r="139" spans="3:5" ht="15" x14ac:dyDescent="0.25">
      <c r="C139" s="1"/>
      <c r="D139" s="1"/>
      <c r="E139" s="1"/>
    </row>
    <row r="140" spans="3:5" ht="15" x14ac:dyDescent="0.25">
      <c r="C140" s="1"/>
      <c r="D140" s="1"/>
      <c r="E140" s="1"/>
    </row>
    <row r="141" spans="3:5" ht="15" x14ac:dyDescent="0.25">
      <c r="C141" s="1"/>
      <c r="D141" s="1"/>
      <c r="E141" s="1"/>
    </row>
    <row r="142" spans="3:5" ht="15" x14ac:dyDescent="0.25">
      <c r="C142" s="1"/>
      <c r="D142" s="1"/>
      <c r="E142" s="1"/>
    </row>
    <row r="143" spans="3:5" ht="15" x14ac:dyDescent="0.25">
      <c r="C143" s="1"/>
      <c r="D143" s="1"/>
      <c r="E143" s="1"/>
    </row>
    <row r="144" spans="3:5" ht="15" x14ac:dyDescent="0.25">
      <c r="C144" s="1"/>
      <c r="D144" s="1"/>
      <c r="E144" s="1"/>
    </row>
    <row r="145" spans="3:5" ht="15" x14ac:dyDescent="0.25">
      <c r="C145" s="1"/>
      <c r="D145" s="1"/>
      <c r="E145" s="1"/>
    </row>
    <row r="149" spans="3:5" ht="15" x14ac:dyDescent="0.25">
      <c r="C149" s="1"/>
      <c r="D149" s="1"/>
      <c r="E149" s="1"/>
    </row>
    <row r="150" spans="3:5" ht="15" x14ac:dyDescent="0.25">
      <c r="C150" s="1"/>
      <c r="D150" s="1"/>
      <c r="E150" s="1"/>
    </row>
    <row r="151" spans="3:5" ht="15" x14ac:dyDescent="0.25">
      <c r="C151" s="1"/>
      <c r="D151" s="1"/>
      <c r="E151" s="1"/>
    </row>
    <row r="152" spans="3:5" ht="15" x14ac:dyDescent="0.25">
      <c r="C152" s="1"/>
      <c r="D152" s="1"/>
      <c r="E152" s="1"/>
    </row>
    <row r="153" spans="3:5" ht="15" x14ac:dyDescent="0.25">
      <c r="C153" s="1"/>
      <c r="D153" s="1"/>
      <c r="E153" s="1"/>
    </row>
    <row r="154" spans="3:5" ht="15" x14ac:dyDescent="0.25">
      <c r="C154" s="1"/>
      <c r="D154" s="1"/>
      <c r="E154" s="1"/>
    </row>
    <row r="155" spans="3:5" ht="15" x14ac:dyDescent="0.25">
      <c r="C155" s="1"/>
      <c r="D155" s="1"/>
      <c r="E155" s="1"/>
    </row>
    <row r="157" spans="3:5" ht="15" x14ac:dyDescent="0.25">
      <c r="C157" s="2"/>
      <c r="D157" s="2"/>
    </row>
    <row r="159" spans="3:5" ht="15" x14ac:dyDescent="0.25">
      <c r="C159" s="1"/>
      <c r="D159" s="1"/>
      <c r="E159" s="1"/>
    </row>
    <row r="160" spans="3:5" ht="15" x14ac:dyDescent="0.25">
      <c r="C160" s="1"/>
      <c r="D160" s="1"/>
      <c r="E160" s="1"/>
    </row>
    <row r="161" spans="3:5" ht="15" x14ac:dyDescent="0.25">
      <c r="C161" s="1"/>
      <c r="D161" s="1"/>
      <c r="E161" s="1"/>
    </row>
    <row r="162" spans="3:5" ht="15" x14ac:dyDescent="0.25">
      <c r="C162" s="1"/>
      <c r="D162" s="1"/>
      <c r="E162" s="1"/>
    </row>
    <row r="163" spans="3:5" ht="15" x14ac:dyDescent="0.25">
      <c r="C163" s="1"/>
      <c r="D163" s="1"/>
      <c r="E163" s="1"/>
    </row>
    <row r="164" spans="3:5" ht="15" x14ac:dyDescent="0.25">
      <c r="C164" s="1"/>
      <c r="D164" s="1"/>
      <c r="E164" s="1"/>
    </row>
    <row r="165" spans="3:5" ht="15" x14ac:dyDescent="0.25">
      <c r="C165" s="1"/>
      <c r="D165" s="1"/>
      <c r="E165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65"/>
  <sheetViews>
    <sheetView topLeftCell="L1" zoomScaleNormal="100" workbookViewId="0">
      <selection activeCell="U2" sqref="U2:U25"/>
    </sheetView>
  </sheetViews>
  <sheetFormatPr baseColWidth="10" defaultRowHeight="13.2" x14ac:dyDescent="0.25"/>
  <cols>
    <col min="3" max="4" width="4.6640625" bestFit="1" customWidth="1"/>
    <col min="5" max="6" width="5.109375" customWidth="1"/>
    <col min="7" max="7" width="11.5546875" bestFit="1" customWidth="1"/>
    <col min="8" max="11" width="11.5546875" customWidth="1"/>
    <col min="12" max="12" width="17.44140625" bestFit="1" customWidth="1"/>
    <col min="13" max="13" width="18" bestFit="1" customWidth="1"/>
    <col min="14" max="14" width="20.109375" bestFit="1" customWidth="1"/>
    <col min="15" max="16" width="20.109375" customWidth="1"/>
    <col min="17" max="17" width="19.21875" bestFit="1" customWidth="1"/>
    <col min="18" max="18" width="19.21875" customWidth="1"/>
    <col min="19" max="19" width="25.44140625" customWidth="1"/>
    <col min="20" max="20" width="10.5546875" customWidth="1"/>
    <col min="21" max="21" width="27.88671875" customWidth="1"/>
    <col min="22" max="22" width="19" customWidth="1"/>
    <col min="23" max="24" width="5.109375" customWidth="1"/>
    <col min="25" max="25" width="39.44140625" customWidth="1"/>
    <col min="26" max="26" width="35.33203125" customWidth="1"/>
    <col min="27" max="27" width="38.44140625" customWidth="1"/>
    <col min="28" max="28" width="47.33203125" bestFit="1" customWidth="1"/>
    <col min="29" max="29" width="19.33203125" bestFit="1" customWidth="1"/>
    <col min="30" max="30" width="5.5546875" bestFit="1" customWidth="1"/>
    <col min="32" max="32" width="3.109375" bestFit="1" customWidth="1"/>
    <col min="33" max="33" width="5" bestFit="1" customWidth="1"/>
    <col min="34" max="34" width="6.5546875" bestFit="1" customWidth="1"/>
    <col min="35" max="35" width="3.5546875" bestFit="1" customWidth="1"/>
    <col min="266" max="267" width="35" customWidth="1"/>
    <col min="268" max="268" width="2.5546875" bestFit="1" customWidth="1"/>
    <col min="269" max="269" width="5" bestFit="1" customWidth="1"/>
    <col min="270" max="271" width="2" bestFit="1" customWidth="1"/>
    <col min="272" max="273" width="2.109375" bestFit="1" customWidth="1"/>
    <col min="274" max="275" width="2.5546875" bestFit="1" customWidth="1"/>
    <col min="276" max="276" width="2.5546875" customWidth="1"/>
    <col min="277" max="277" width="4" bestFit="1" customWidth="1"/>
    <col min="278" max="278" width="4" customWidth="1"/>
    <col min="279" max="279" width="4.33203125" customWidth="1"/>
    <col min="280" max="280" width="3" bestFit="1" customWidth="1"/>
    <col min="281" max="281" width="39.44140625" customWidth="1"/>
    <col min="282" max="282" width="35.33203125" customWidth="1"/>
    <col min="283" max="283" width="38.44140625" customWidth="1"/>
    <col min="284" max="284" width="47.33203125" bestFit="1" customWidth="1"/>
    <col min="285" max="285" width="19.33203125" bestFit="1" customWidth="1"/>
    <col min="286" max="286" width="5.5546875" bestFit="1" customWidth="1"/>
    <col min="288" max="288" width="3.109375" bestFit="1" customWidth="1"/>
    <col min="289" max="289" width="5" bestFit="1" customWidth="1"/>
    <col min="290" max="290" width="6.5546875" bestFit="1" customWidth="1"/>
    <col min="291" max="291" width="3.5546875" bestFit="1" customWidth="1"/>
    <col min="522" max="523" width="35" customWidth="1"/>
    <col min="524" max="524" width="2.5546875" bestFit="1" customWidth="1"/>
    <col min="525" max="525" width="5" bestFit="1" customWidth="1"/>
    <col min="526" max="527" width="2" bestFit="1" customWidth="1"/>
    <col min="528" max="529" width="2.109375" bestFit="1" customWidth="1"/>
    <col min="530" max="531" width="2.5546875" bestFit="1" customWidth="1"/>
    <col min="532" max="532" width="2.5546875" customWidth="1"/>
    <col min="533" max="533" width="4" bestFit="1" customWidth="1"/>
    <col min="534" max="534" width="4" customWidth="1"/>
    <col min="535" max="535" width="4.33203125" customWidth="1"/>
    <col min="536" max="536" width="3" bestFit="1" customWidth="1"/>
    <col min="537" max="537" width="39.44140625" customWidth="1"/>
    <col min="538" max="538" width="35.33203125" customWidth="1"/>
    <col min="539" max="539" width="38.44140625" customWidth="1"/>
    <col min="540" max="540" width="47.33203125" bestFit="1" customWidth="1"/>
    <col min="541" max="541" width="19.33203125" bestFit="1" customWidth="1"/>
    <col min="542" max="542" width="5.5546875" bestFit="1" customWidth="1"/>
    <col min="544" max="544" width="3.109375" bestFit="1" customWidth="1"/>
    <col min="545" max="545" width="5" bestFit="1" customWidth="1"/>
    <col min="546" max="546" width="6.5546875" bestFit="1" customWidth="1"/>
    <col min="547" max="547" width="3.5546875" bestFit="1" customWidth="1"/>
    <col min="778" max="779" width="35" customWidth="1"/>
    <col min="780" max="780" width="2.5546875" bestFit="1" customWidth="1"/>
    <col min="781" max="781" width="5" bestFit="1" customWidth="1"/>
    <col min="782" max="783" width="2" bestFit="1" customWidth="1"/>
    <col min="784" max="785" width="2.109375" bestFit="1" customWidth="1"/>
    <col min="786" max="787" width="2.5546875" bestFit="1" customWidth="1"/>
    <col min="788" max="788" width="2.5546875" customWidth="1"/>
    <col min="789" max="789" width="4" bestFit="1" customWidth="1"/>
    <col min="790" max="790" width="4" customWidth="1"/>
    <col min="791" max="791" width="4.33203125" customWidth="1"/>
    <col min="792" max="792" width="3" bestFit="1" customWidth="1"/>
    <col min="793" max="793" width="39.44140625" customWidth="1"/>
    <col min="794" max="794" width="35.33203125" customWidth="1"/>
    <col min="795" max="795" width="38.44140625" customWidth="1"/>
    <col min="796" max="796" width="47.33203125" bestFit="1" customWidth="1"/>
    <col min="797" max="797" width="19.33203125" bestFit="1" customWidth="1"/>
    <col min="798" max="798" width="5.5546875" bestFit="1" customWidth="1"/>
    <col min="800" max="800" width="3.109375" bestFit="1" customWidth="1"/>
    <col min="801" max="801" width="5" bestFit="1" customWidth="1"/>
    <col min="802" max="802" width="6.5546875" bestFit="1" customWidth="1"/>
    <col min="803" max="803" width="3.5546875" bestFit="1" customWidth="1"/>
    <col min="1034" max="1035" width="35" customWidth="1"/>
    <col min="1036" max="1036" width="2.5546875" bestFit="1" customWidth="1"/>
    <col min="1037" max="1037" width="5" bestFit="1" customWidth="1"/>
    <col min="1038" max="1039" width="2" bestFit="1" customWidth="1"/>
    <col min="1040" max="1041" width="2.109375" bestFit="1" customWidth="1"/>
    <col min="1042" max="1043" width="2.5546875" bestFit="1" customWidth="1"/>
    <col min="1044" max="1044" width="2.5546875" customWidth="1"/>
    <col min="1045" max="1045" width="4" bestFit="1" customWidth="1"/>
    <col min="1046" max="1046" width="4" customWidth="1"/>
    <col min="1047" max="1047" width="4.33203125" customWidth="1"/>
    <col min="1048" max="1048" width="3" bestFit="1" customWidth="1"/>
    <col min="1049" max="1049" width="39.44140625" customWidth="1"/>
    <col min="1050" max="1050" width="35.33203125" customWidth="1"/>
    <col min="1051" max="1051" width="38.44140625" customWidth="1"/>
    <col min="1052" max="1052" width="47.33203125" bestFit="1" customWidth="1"/>
    <col min="1053" max="1053" width="19.33203125" bestFit="1" customWidth="1"/>
    <col min="1054" max="1054" width="5.5546875" bestFit="1" customWidth="1"/>
    <col min="1056" max="1056" width="3.109375" bestFit="1" customWidth="1"/>
    <col min="1057" max="1057" width="5" bestFit="1" customWidth="1"/>
    <col min="1058" max="1058" width="6.5546875" bestFit="1" customWidth="1"/>
    <col min="1059" max="1059" width="3.5546875" bestFit="1" customWidth="1"/>
    <col min="1290" max="1291" width="35" customWidth="1"/>
    <col min="1292" max="1292" width="2.5546875" bestFit="1" customWidth="1"/>
    <col min="1293" max="1293" width="5" bestFit="1" customWidth="1"/>
    <col min="1294" max="1295" width="2" bestFit="1" customWidth="1"/>
    <col min="1296" max="1297" width="2.109375" bestFit="1" customWidth="1"/>
    <col min="1298" max="1299" width="2.5546875" bestFit="1" customWidth="1"/>
    <col min="1300" max="1300" width="2.5546875" customWidth="1"/>
    <col min="1301" max="1301" width="4" bestFit="1" customWidth="1"/>
    <col min="1302" max="1302" width="4" customWidth="1"/>
    <col min="1303" max="1303" width="4.33203125" customWidth="1"/>
    <col min="1304" max="1304" width="3" bestFit="1" customWidth="1"/>
    <col min="1305" max="1305" width="39.44140625" customWidth="1"/>
    <col min="1306" max="1306" width="35.33203125" customWidth="1"/>
    <col min="1307" max="1307" width="38.44140625" customWidth="1"/>
    <col min="1308" max="1308" width="47.33203125" bestFit="1" customWidth="1"/>
    <col min="1309" max="1309" width="19.33203125" bestFit="1" customWidth="1"/>
    <col min="1310" max="1310" width="5.5546875" bestFit="1" customWidth="1"/>
    <col min="1312" max="1312" width="3.109375" bestFit="1" customWidth="1"/>
    <col min="1313" max="1313" width="5" bestFit="1" customWidth="1"/>
    <col min="1314" max="1314" width="6.5546875" bestFit="1" customWidth="1"/>
    <col min="1315" max="1315" width="3.5546875" bestFit="1" customWidth="1"/>
    <col min="1546" max="1547" width="35" customWidth="1"/>
    <col min="1548" max="1548" width="2.5546875" bestFit="1" customWidth="1"/>
    <col min="1549" max="1549" width="5" bestFit="1" customWidth="1"/>
    <col min="1550" max="1551" width="2" bestFit="1" customWidth="1"/>
    <col min="1552" max="1553" width="2.109375" bestFit="1" customWidth="1"/>
    <col min="1554" max="1555" width="2.5546875" bestFit="1" customWidth="1"/>
    <col min="1556" max="1556" width="2.5546875" customWidth="1"/>
    <col min="1557" max="1557" width="4" bestFit="1" customWidth="1"/>
    <col min="1558" max="1558" width="4" customWidth="1"/>
    <col min="1559" max="1559" width="4.33203125" customWidth="1"/>
    <col min="1560" max="1560" width="3" bestFit="1" customWidth="1"/>
    <col min="1561" max="1561" width="39.44140625" customWidth="1"/>
    <col min="1562" max="1562" width="35.33203125" customWidth="1"/>
    <col min="1563" max="1563" width="38.44140625" customWidth="1"/>
    <col min="1564" max="1564" width="47.33203125" bestFit="1" customWidth="1"/>
    <col min="1565" max="1565" width="19.33203125" bestFit="1" customWidth="1"/>
    <col min="1566" max="1566" width="5.5546875" bestFit="1" customWidth="1"/>
    <col min="1568" max="1568" width="3.109375" bestFit="1" customWidth="1"/>
    <col min="1569" max="1569" width="5" bestFit="1" customWidth="1"/>
    <col min="1570" max="1570" width="6.5546875" bestFit="1" customWidth="1"/>
    <col min="1571" max="1571" width="3.5546875" bestFit="1" customWidth="1"/>
    <col min="1802" max="1803" width="35" customWidth="1"/>
    <col min="1804" max="1804" width="2.5546875" bestFit="1" customWidth="1"/>
    <col min="1805" max="1805" width="5" bestFit="1" customWidth="1"/>
    <col min="1806" max="1807" width="2" bestFit="1" customWidth="1"/>
    <col min="1808" max="1809" width="2.109375" bestFit="1" customWidth="1"/>
    <col min="1810" max="1811" width="2.5546875" bestFit="1" customWidth="1"/>
    <col min="1812" max="1812" width="2.5546875" customWidth="1"/>
    <col min="1813" max="1813" width="4" bestFit="1" customWidth="1"/>
    <col min="1814" max="1814" width="4" customWidth="1"/>
    <col min="1815" max="1815" width="4.33203125" customWidth="1"/>
    <col min="1816" max="1816" width="3" bestFit="1" customWidth="1"/>
    <col min="1817" max="1817" width="39.44140625" customWidth="1"/>
    <col min="1818" max="1818" width="35.33203125" customWidth="1"/>
    <col min="1819" max="1819" width="38.44140625" customWidth="1"/>
    <col min="1820" max="1820" width="47.33203125" bestFit="1" customWidth="1"/>
    <col min="1821" max="1821" width="19.33203125" bestFit="1" customWidth="1"/>
    <col min="1822" max="1822" width="5.5546875" bestFit="1" customWidth="1"/>
    <col min="1824" max="1824" width="3.109375" bestFit="1" customWidth="1"/>
    <col min="1825" max="1825" width="5" bestFit="1" customWidth="1"/>
    <col min="1826" max="1826" width="6.5546875" bestFit="1" customWidth="1"/>
    <col min="1827" max="1827" width="3.5546875" bestFit="1" customWidth="1"/>
    <col min="2058" max="2059" width="35" customWidth="1"/>
    <col min="2060" max="2060" width="2.5546875" bestFit="1" customWidth="1"/>
    <col min="2061" max="2061" width="5" bestFit="1" customWidth="1"/>
    <col min="2062" max="2063" width="2" bestFit="1" customWidth="1"/>
    <col min="2064" max="2065" width="2.109375" bestFit="1" customWidth="1"/>
    <col min="2066" max="2067" width="2.5546875" bestFit="1" customWidth="1"/>
    <col min="2068" max="2068" width="2.5546875" customWidth="1"/>
    <col min="2069" max="2069" width="4" bestFit="1" customWidth="1"/>
    <col min="2070" max="2070" width="4" customWidth="1"/>
    <col min="2071" max="2071" width="4.33203125" customWidth="1"/>
    <col min="2072" max="2072" width="3" bestFit="1" customWidth="1"/>
    <col min="2073" max="2073" width="39.44140625" customWidth="1"/>
    <col min="2074" max="2074" width="35.33203125" customWidth="1"/>
    <col min="2075" max="2075" width="38.44140625" customWidth="1"/>
    <col min="2076" max="2076" width="47.33203125" bestFit="1" customWidth="1"/>
    <col min="2077" max="2077" width="19.33203125" bestFit="1" customWidth="1"/>
    <col min="2078" max="2078" width="5.5546875" bestFit="1" customWidth="1"/>
    <col min="2080" max="2080" width="3.109375" bestFit="1" customWidth="1"/>
    <col min="2081" max="2081" width="5" bestFit="1" customWidth="1"/>
    <col min="2082" max="2082" width="6.5546875" bestFit="1" customWidth="1"/>
    <col min="2083" max="2083" width="3.5546875" bestFit="1" customWidth="1"/>
    <col min="2314" max="2315" width="35" customWidth="1"/>
    <col min="2316" max="2316" width="2.5546875" bestFit="1" customWidth="1"/>
    <col min="2317" max="2317" width="5" bestFit="1" customWidth="1"/>
    <col min="2318" max="2319" width="2" bestFit="1" customWidth="1"/>
    <col min="2320" max="2321" width="2.109375" bestFit="1" customWidth="1"/>
    <col min="2322" max="2323" width="2.5546875" bestFit="1" customWidth="1"/>
    <col min="2324" max="2324" width="2.5546875" customWidth="1"/>
    <col min="2325" max="2325" width="4" bestFit="1" customWidth="1"/>
    <col min="2326" max="2326" width="4" customWidth="1"/>
    <col min="2327" max="2327" width="4.33203125" customWidth="1"/>
    <col min="2328" max="2328" width="3" bestFit="1" customWidth="1"/>
    <col min="2329" max="2329" width="39.44140625" customWidth="1"/>
    <col min="2330" max="2330" width="35.33203125" customWidth="1"/>
    <col min="2331" max="2331" width="38.44140625" customWidth="1"/>
    <col min="2332" max="2332" width="47.33203125" bestFit="1" customWidth="1"/>
    <col min="2333" max="2333" width="19.33203125" bestFit="1" customWidth="1"/>
    <col min="2334" max="2334" width="5.5546875" bestFit="1" customWidth="1"/>
    <col min="2336" max="2336" width="3.109375" bestFit="1" customWidth="1"/>
    <col min="2337" max="2337" width="5" bestFit="1" customWidth="1"/>
    <col min="2338" max="2338" width="6.5546875" bestFit="1" customWidth="1"/>
    <col min="2339" max="2339" width="3.5546875" bestFit="1" customWidth="1"/>
    <col min="2570" max="2571" width="35" customWidth="1"/>
    <col min="2572" max="2572" width="2.5546875" bestFit="1" customWidth="1"/>
    <col min="2573" max="2573" width="5" bestFit="1" customWidth="1"/>
    <col min="2574" max="2575" width="2" bestFit="1" customWidth="1"/>
    <col min="2576" max="2577" width="2.109375" bestFit="1" customWidth="1"/>
    <col min="2578" max="2579" width="2.5546875" bestFit="1" customWidth="1"/>
    <col min="2580" max="2580" width="2.5546875" customWidth="1"/>
    <col min="2581" max="2581" width="4" bestFit="1" customWidth="1"/>
    <col min="2582" max="2582" width="4" customWidth="1"/>
    <col min="2583" max="2583" width="4.33203125" customWidth="1"/>
    <col min="2584" max="2584" width="3" bestFit="1" customWidth="1"/>
    <col min="2585" max="2585" width="39.44140625" customWidth="1"/>
    <col min="2586" max="2586" width="35.33203125" customWidth="1"/>
    <col min="2587" max="2587" width="38.44140625" customWidth="1"/>
    <col min="2588" max="2588" width="47.33203125" bestFit="1" customWidth="1"/>
    <col min="2589" max="2589" width="19.33203125" bestFit="1" customWidth="1"/>
    <col min="2590" max="2590" width="5.5546875" bestFit="1" customWidth="1"/>
    <col min="2592" max="2592" width="3.109375" bestFit="1" customWidth="1"/>
    <col min="2593" max="2593" width="5" bestFit="1" customWidth="1"/>
    <col min="2594" max="2594" width="6.5546875" bestFit="1" customWidth="1"/>
    <col min="2595" max="2595" width="3.5546875" bestFit="1" customWidth="1"/>
    <col min="2826" max="2827" width="35" customWidth="1"/>
    <col min="2828" max="2828" width="2.5546875" bestFit="1" customWidth="1"/>
    <col min="2829" max="2829" width="5" bestFit="1" customWidth="1"/>
    <col min="2830" max="2831" width="2" bestFit="1" customWidth="1"/>
    <col min="2832" max="2833" width="2.109375" bestFit="1" customWidth="1"/>
    <col min="2834" max="2835" width="2.5546875" bestFit="1" customWidth="1"/>
    <col min="2836" max="2836" width="2.5546875" customWidth="1"/>
    <col min="2837" max="2837" width="4" bestFit="1" customWidth="1"/>
    <col min="2838" max="2838" width="4" customWidth="1"/>
    <col min="2839" max="2839" width="4.33203125" customWidth="1"/>
    <col min="2840" max="2840" width="3" bestFit="1" customWidth="1"/>
    <col min="2841" max="2841" width="39.44140625" customWidth="1"/>
    <col min="2842" max="2842" width="35.33203125" customWidth="1"/>
    <col min="2843" max="2843" width="38.44140625" customWidth="1"/>
    <col min="2844" max="2844" width="47.33203125" bestFit="1" customWidth="1"/>
    <col min="2845" max="2845" width="19.33203125" bestFit="1" customWidth="1"/>
    <col min="2846" max="2846" width="5.5546875" bestFit="1" customWidth="1"/>
    <col min="2848" max="2848" width="3.109375" bestFit="1" customWidth="1"/>
    <col min="2849" max="2849" width="5" bestFit="1" customWidth="1"/>
    <col min="2850" max="2850" width="6.5546875" bestFit="1" customWidth="1"/>
    <col min="2851" max="2851" width="3.5546875" bestFit="1" customWidth="1"/>
    <col min="3082" max="3083" width="35" customWidth="1"/>
    <col min="3084" max="3084" width="2.5546875" bestFit="1" customWidth="1"/>
    <col min="3085" max="3085" width="5" bestFit="1" customWidth="1"/>
    <col min="3086" max="3087" width="2" bestFit="1" customWidth="1"/>
    <col min="3088" max="3089" width="2.109375" bestFit="1" customWidth="1"/>
    <col min="3090" max="3091" width="2.5546875" bestFit="1" customWidth="1"/>
    <col min="3092" max="3092" width="2.5546875" customWidth="1"/>
    <col min="3093" max="3093" width="4" bestFit="1" customWidth="1"/>
    <col min="3094" max="3094" width="4" customWidth="1"/>
    <col min="3095" max="3095" width="4.33203125" customWidth="1"/>
    <col min="3096" max="3096" width="3" bestFit="1" customWidth="1"/>
    <col min="3097" max="3097" width="39.44140625" customWidth="1"/>
    <col min="3098" max="3098" width="35.33203125" customWidth="1"/>
    <col min="3099" max="3099" width="38.44140625" customWidth="1"/>
    <col min="3100" max="3100" width="47.33203125" bestFit="1" customWidth="1"/>
    <col min="3101" max="3101" width="19.33203125" bestFit="1" customWidth="1"/>
    <col min="3102" max="3102" width="5.5546875" bestFit="1" customWidth="1"/>
    <col min="3104" max="3104" width="3.109375" bestFit="1" customWidth="1"/>
    <col min="3105" max="3105" width="5" bestFit="1" customWidth="1"/>
    <col min="3106" max="3106" width="6.5546875" bestFit="1" customWidth="1"/>
    <col min="3107" max="3107" width="3.5546875" bestFit="1" customWidth="1"/>
    <col min="3338" max="3339" width="35" customWidth="1"/>
    <col min="3340" max="3340" width="2.5546875" bestFit="1" customWidth="1"/>
    <col min="3341" max="3341" width="5" bestFit="1" customWidth="1"/>
    <col min="3342" max="3343" width="2" bestFit="1" customWidth="1"/>
    <col min="3344" max="3345" width="2.109375" bestFit="1" customWidth="1"/>
    <col min="3346" max="3347" width="2.5546875" bestFit="1" customWidth="1"/>
    <col min="3348" max="3348" width="2.5546875" customWidth="1"/>
    <col min="3349" max="3349" width="4" bestFit="1" customWidth="1"/>
    <col min="3350" max="3350" width="4" customWidth="1"/>
    <col min="3351" max="3351" width="4.33203125" customWidth="1"/>
    <col min="3352" max="3352" width="3" bestFit="1" customWidth="1"/>
    <col min="3353" max="3353" width="39.44140625" customWidth="1"/>
    <col min="3354" max="3354" width="35.33203125" customWidth="1"/>
    <col min="3355" max="3355" width="38.44140625" customWidth="1"/>
    <col min="3356" max="3356" width="47.33203125" bestFit="1" customWidth="1"/>
    <col min="3357" max="3357" width="19.33203125" bestFit="1" customWidth="1"/>
    <col min="3358" max="3358" width="5.5546875" bestFit="1" customWidth="1"/>
    <col min="3360" max="3360" width="3.109375" bestFit="1" customWidth="1"/>
    <col min="3361" max="3361" width="5" bestFit="1" customWidth="1"/>
    <col min="3362" max="3362" width="6.5546875" bestFit="1" customWidth="1"/>
    <col min="3363" max="3363" width="3.5546875" bestFit="1" customWidth="1"/>
    <col min="3594" max="3595" width="35" customWidth="1"/>
    <col min="3596" max="3596" width="2.5546875" bestFit="1" customWidth="1"/>
    <col min="3597" max="3597" width="5" bestFit="1" customWidth="1"/>
    <col min="3598" max="3599" width="2" bestFit="1" customWidth="1"/>
    <col min="3600" max="3601" width="2.109375" bestFit="1" customWidth="1"/>
    <col min="3602" max="3603" width="2.5546875" bestFit="1" customWidth="1"/>
    <col min="3604" max="3604" width="2.5546875" customWidth="1"/>
    <col min="3605" max="3605" width="4" bestFit="1" customWidth="1"/>
    <col min="3606" max="3606" width="4" customWidth="1"/>
    <col min="3607" max="3607" width="4.33203125" customWidth="1"/>
    <col min="3608" max="3608" width="3" bestFit="1" customWidth="1"/>
    <col min="3609" max="3609" width="39.44140625" customWidth="1"/>
    <col min="3610" max="3610" width="35.33203125" customWidth="1"/>
    <col min="3611" max="3611" width="38.44140625" customWidth="1"/>
    <col min="3612" max="3612" width="47.33203125" bestFit="1" customWidth="1"/>
    <col min="3613" max="3613" width="19.33203125" bestFit="1" customWidth="1"/>
    <col min="3614" max="3614" width="5.5546875" bestFit="1" customWidth="1"/>
    <col min="3616" max="3616" width="3.109375" bestFit="1" customWidth="1"/>
    <col min="3617" max="3617" width="5" bestFit="1" customWidth="1"/>
    <col min="3618" max="3618" width="6.5546875" bestFit="1" customWidth="1"/>
    <col min="3619" max="3619" width="3.5546875" bestFit="1" customWidth="1"/>
    <col min="3850" max="3851" width="35" customWidth="1"/>
    <col min="3852" max="3852" width="2.5546875" bestFit="1" customWidth="1"/>
    <col min="3853" max="3853" width="5" bestFit="1" customWidth="1"/>
    <col min="3854" max="3855" width="2" bestFit="1" customWidth="1"/>
    <col min="3856" max="3857" width="2.109375" bestFit="1" customWidth="1"/>
    <col min="3858" max="3859" width="2.5546875" bestFit="1" customWidth="1"/>
    <col min="3860" max="3860" width="2.5546875" customWidth="1"/>
    <col min="3861" max="3861" width="4" bestFit="1" customWidth="1"/>
    <col min="3862" max="3862" width="4" customWidth="1"/>
    <col min="3863" max="3863" width="4.33203125" customWidth="1"/>
    <col min="3864" max="3864" width="3" bestFit="1" customWidth="1"/>
    <col min="3865" max="3865" width="39.44140625" customWidth="1"/>
    <col min="3866" max="3866" width="35.33203125" customWidth="1"/>
    <col min="3867" max="3867" width="38.44140625" customWidth="1"/>
    <col min="3868" max="3868" width="47.33203125" bestFit="1" customWidth="1"/>
    <col min="3869" max="3869" width="19.33203125" bestFit="1" customWidth="1"/>
    <col min="3870" max="3870" width="5.5546875" bestFit="1" customWidth="1"/>
    <col min="3872" max="3872" width="3.109375" bestFit="1" customWidth="1"/>
    <col min="3873" max="3873" width="5" bestFit="1" customWidth="1"/>
    <col min="3874" max="3874" width="6.5546875" bestFit="1" customWidth="1"/>
    <col min="3875" max="3875" width="3.5546875" bestFit="1" customWidth="1"/>
    <col min="4106" max="4107" width="35" customWidth="1"/>
    <col min="4108" max="4108" width="2.5546875" bestFit="1" customWidth="1"/>
    <col min="4109" max="4109" width="5" bestFit="1" customWidth="1"/>
    <col min="4110" max="4111" width="2" bestFit="1" customWidth="1"/>
    <col min="4112" max="4113" width="2.109375" bestFit="1" customWidth="1"/>
    <col min="4114" max="4115" width="2.5546875" bestFit="1" customWidth="1"/>
    <col min="4116" max="4116" width="2.5546875" customWidth="1"/>
    <col min="4117" max="4117" width="4" bestFit="1" customWidth="1"/>
    <col min="4118" max="4118" width="4" customWidth="1"/>
    <col min="4119" max="4119" width="4.33203125" customWidth="1"/>
    <col min="4120" max="4120" width="3" bestFit="1" customWidth="1"/>
    <col min="4121" max="4121" width="39.44140625" customWidth="1"/>
    <col min="4122" max="4122" width="35.33203125" customWidth="1"/>
    <col min="4123" max="4123" width="38.44140625" customWidth="1"/>
    <col min="4124" max="4124" width="47.33203125" bestFit="1" customWidth="1"/>
    <col min="4125" max="4125" width="19.33203125" bestFit="1" customWidth="1"/>
    <col min="4126" max="4126" width="5.5546875" bestFit="1" customWidth="1"/>
    <col min="4128" max="4128" width="3.109375" bestFit="1" customWidth="1"/>
    <col min="4129" max="4129" width="5" bestFit="1" customWidth="1"/>
    <col min="4130" max="4130" width="6.5546875" bestFit="1" customWidth="1"/>
    <col min="4131" max="4131" width="3.5546875" bestFit="1" customWidth="1"/>
    <col min="4362" max="4363" width="35" customWidth="1"/>
    <col min="4364" max="4364" width="2.5546875" bestFit="1" customWidth="1"/>
    <col min="4365" max="4365" width="5" bestFit="1" customWidth="1"/>
    <col min="4366" max="4367" width="2" bestFit="1" customWidth="1"/>
    <col min="4368" max="4369" width="2.109375" bestFit="1" customWidth="1"/>
    <col min="4370" max="4371" width="2.5546875" bestFit="1" customWidth="1"/>
    <col min="4372" max="4372" width="2.5546875" customWidth="1"/>
    <col min="4373" max="4373" width="4" bestFit="1" customWidth="1"/>
    <col min="4374" max="4374" width="4" customWidth="1"/>
    <col min="4375" max="4375" width="4.33203125" customWidth="1"/>
    <col min="4376" max="4376" width="3" bestFit="1" customWidth="1"/>
    <col min="4377" max="4377" width="39.44140625" customWidth="1"/>
    <col min="4378" max="4378" width="35.33203125" customWidth="1"/>
    <col min="4379" max="4379" width="38.44140625" customWidth="1"/>
    <col min="4380" max="4380" width="47.33203125" bestFit="1" customWidth="1"/>
    <col min="4381" max="4381" width="19.33203125" bestFit="1" customWidth="1"/>
    <col min="4382" max="4382" width="5.5546875" bestFit="1" customWidth="1"/>
    <col min="4384" max="4384" width="3.109375" bestFit="1" customWidth="1"/>
    <col min="4385" max="4385" width="5" bestFit="1" customWidth="1"/>
    <col min="4386" max="4386" width="6.5546875" bestFit="1" customWidth="1"/>
    <col min="4387" max="4387" width="3.5546875" bestFit="1" customWidth="1"/>
    <col min="4618" max="4619" width="35" customWidth="1"/>
    <col min="4620" max="4620" width="2.5546875" bestFit="1" customWidth="1"/>
    <col min="4621" max="4621" width="5" bestFit="1" customWidth="1"/>
    <col min="4622" max="4623" width="2" bestFit="1" customWidth="1"/>
    <col min="4624" max="4625" width="2.109375" bestFit="1" customWidth="1"/>
    <col min="4626" max="4627" width="2.5546875" bestFit="1" customWidth="1"/>
    <col min="4628" max="4628" width="2.5546875" customWidth="1"/>
    <col min="4629" max="4629" width="4" bestFit="1" customWidth="1"/>
    <col min="4630" max="4630" width="4" customWidth="1"/>
    <col min="4631" max="4631" width="4.33203125" customWidth="1"/>
    <col min="4632" max="4632" width="3" bestFit="1" customWidth="1"/>
    <col min="4633" max="4633" width="39.44140625" customWidth="1"/>
    <col min="4634" max="4634" width="35.33203125" customWidth="1"/>
    <col min="4635" max="4635" width="38.44140625" customWidth="1"/>
    <col min="4636" max="4636" width="47.33203125" bestFit="1" customWidth="1"/>
    <col min="4637" max="4637" width="19.33203125" bestFit="1" customWidth="1"/>
    <col min="4638" max="4638" width="5.5546875" bestFit="1" customWidth="1"/>
    <col min="4640" max="4640" width="3.109375" bestFit="1" customWidth="1"/>
    <col min="4641" max="4641" width="5" bestFit="1" customWidth="1"/>
    <col min="4642" max="4642" width="6.5546875" bestFit="1" customWidth="1"/>
    <col min="4643" max="4643" width="3.5546875" bestFit="1" customWidth="1"/>
    <col min="4874" max="4875" width="35" customWidth="1"/>
    <col min="4876" max="4876" width="2.5546875" bestFit="1" customWidth="1"/>
    <col min="4877" max="4877" width="5" bestFit="1" customWidth="1"/>
    <col min="4878" max="4879" width="2" bestFit="1" customWidth="1"/>
    <col min="4880" max="4881" width="2.109375" bestFit="1" customWidth="1"/>
    <col min="4882" max="4883" width="2.5546875" bestFit="1" customWidth="1"/>
    <col min="4884" max="4884" width="2.5546875" customWidth="1"/>
    <col min="4885" max="4885" width="4" bestFit="1" customWidth="1"/>
    <col min="4886" max="4886" width="4" customWidth="1"/>
    <col min="4887" max="4887" width="4.33203125" customWidth="1"/>
    <col min="4888" max="4888" width="3" bestFit="1" customWidth="1"/>
    <col min="4889" max="4889" width="39.44140625" customWidth="1"/>
    <col min="4890" max="4890" width="35.33203125" customWidth="1"/>
    <col min="4891" max="4891" width="38.44140625" customWidth="1"/>
    <col min="4892" max="4892" width="47.33203125" bestFit="1" customWidth="1"/>
    <col min="4893" max="4893" width="19.33203125" bestFit="1" customWidth="1"/>
    <col min="4894" max="4894" width="5.5546875" bestFit="1" customWidth="1"/>
    <col min="4896" max="4896" width="3.109375" bestFit="1" customWidth="1"/>
    <col min="4897" max="4897" width="5" bestFit="1" customWidth="1"/>
    <col min="4898" max="4898" width="6.5546875" bestFit="1" customWidth="1"/>
    <col min="4899" max="4899" width="3.5546875" bestFit="1" customWidth="1"/>
    <col min="5130" max="5131" width="35" customWidth="1"/>
    <col min="5132" max="5132" width="2.5546875" bestFit="1" customWidth="1"/>
    <col min="5133" max="5133" width="5" bestFit="1" customWidth="1"/>
    <col min="5134" max="5135" width="2" bestFit="1" customWidth="1"/>
    <col min="5136" max="5137" width="2.109375" bestFit="1" customWidth="1"/>
    <col min="5138" max="5139" width="2.5546875" bestFit="1" customWidth="1"/>
    <col min="5140" max="5140" width="2.5546875" customWidth="1"/>
    <col min="5141" max="5141" width="4" bestFit="1" customWidth="1"/>
    <col min="5142" max="5142" width="4" customWidth="1"/>
    <col min="5143" max="5143" width="4.33203125" customWidth="1"/>
    <col min="5144" max="5144" width="3" bestFit="1" customWidth="1"/>
    <col min="5145" max="5145" width="39.44140625" customWidth="1"/>
    <col min="5146" max="5146" width="35.33203125" customWidth="1"/>
    <col min="5147" max="5147" width="38.44140625" customWidth="1"/>
    <col min="5148" max="5148" width="47.33203125" bestFit="1" customWidth="1"/>
    <col min="5149" max="5149" width="19.33203125" bestFit="1" customWidth="1"/>
    <col min="5150" max="5150" width="5.5546875" bestFit="1" customWidth="1"/>
    <col min="5152" max="5152" width="3.109375" bestFit="1" customWidth="1"/>
    <col min="5153" max="5153" width="5" bestFit="1" customWidth="1"/>
    <col min="5154" max="5154" width="6.5546875" bestFit="1" customWidth="1"/>
    <col min="5155" max="5155" width="3.5546875" bestFit="1" customWidth="1"/>
    <col min="5386" max="5387" width="35" customWidth="1"/>
    <col min="5388" max="5388" width="2.5546875" bestFit="1" customWidth="1"/>
    <col min="5389" max="5389" width="5" bestFit="1" customWidth="1"/>
    <col min="5390" max="5391" width="2" bestFit="1" customWidth="1"/>
    <col min="5392" max="5393" width="2.109375" bestFit="1" customWidth="1"/>
    <col min="5394" max="5395" width="2.5546875" bestFit="1" customWidth="1"/>
    <col min="5396" max="5396" width="2.5546875" customWidth="1"/>
    <col min="5397" max="5397" width="4" bestFit="1" customWidth="1"/>
    <col min="5398" max="5398" width="4" customWidth="1"/>
    <col min="5399" max="5399" width="4.33203125" customWidth="1"/>
    <col min="5400" max="5400" width="3" bestFit="1" customWidth="1"/>
    <col min="5401" max="5401" width="39.44140625" customWidth="1"/>
    <col min="5402" max="5402" width="35.33203125" customWidth="1"/>
    <col min="5403" max="5403" width="38.44140625" customWidth="1"/>
    <col min="5404" max="5404" width="47.33203125" bestFit="1" customWidth="1"/>
    <col min="5405" max="5405" width="19.33203125" bestFit="1" customWidth="1"/>
    <col min="5406" max="5406" width="5.5546875" bestFit="1" customWidth="1"/>
    <col min="5408" max="5408" width="3.109375" bestFit="1" customWidth="1"/>
    <col min="5409" max="5409" width="5" bestFit="1" customWidth="1"/>
    <col min="5410" max="5410" width="6.5546875" bestFit="1" customWidth="1"/>
    <col min="5411" max="5411" width="3.5546875" bestFit="1" customWidth="1"/>
    <col min="5642" max="5643" width="35" customWidth="1"/>
    <col min="5644" max="5644" width="2.5546875" bestFit="1" customWidth="1"/>
    <col min="5645" max="5645" width="5" bestFit="1" customWidth="1"/>
    <col min="5646" max="5647" width="2" bestFit="1" customWidth="1"/>
    <col min="5648" max="5649" width="2.109375" bestFit="1" customWidth="1"/>
    <col min="5650" max="5651" width="2.5546875" bestFit="1" customWidth="1"/>
    <col min="5652" max="5652" width="2.5546875" customWidth="1"/>
    <col min="5653" max="5653" width="4" bestFit="1" customWidth="1"/>
    <col min="5654" max="5654" width="4" customWidth="1"/>
    <col min="5655" max="5655" width="4.33203125" customWidth="1"/>
    <col min="5656" max="5656" width="3" bestFit="1" customWidth="1"/>
    <col min="5657" max="5657" width="39.44140625" customWidth="1"/>
    <col min="5658" max="5658" width="35.33203125" customWidth="1"/>
    <col min="5659" max="5659" width="38.44140625" customWidth="1"/>
    <col min="5660" max="5660" width="47.33203125" bestFit="1" customWidth="1"/>
    <col min="5661" max="5661" width="19.33203125" bestFit="1" customWidth="1"/>
    <col min="5662" max="5662" width="5.5546875" bestFit="1" customWidth="1"/>
    <col min="5664" max="5664" width="3.109375" bestFit="1" customWidth="1"/>
    <col min="5665" max="5665" width="5" bestFit="1" customWidth="1"/>
    <col min="5666" max="5666" width="6.5546875" bestFit="1" customWidth="1"/>
    <col min="5667" max="5667" width="3.5546875" bestFit="1" customWidth="1"/>
    <col min="5898" max="5899" width="35" customWidth="1"/>
    <col min="5900" max="5900" width="2.5546875" bestFit="1" customWidth="1"/>
    <col min="5901" max="5901" width="5" bestFit="1" customWidth="1"/>
    <col min="5902" max="5903" width="2" bestFit="1" customWidth="1"/>
    <col min="5904" max="5905" width="2.109375" bestFit="1" customWidth="1"/>
    <col min="5906" max="5907" width="2.5546875" bestFit="1" customWidth="1"/>
    <col min="5908" max="5908" width="2.5546875" customWidth="1"/>
    <col min="5909" max="5909" width="4" bestFit="1" customWidth="1"/>
    <col min="5910" max="5910" width="4" customWidth="1"/>
    <col min="5911" max="5911" width="4.33203125" customWidth="1"/>
    <col min="5912" max="5912" width="3" bestFit="1" customWidth="1"/>
    <col min="5913" max="5913" width="39.44140625" customWidth="1"/>
    <col min="5914" max="5914" width="35.33203125" customWidth="1"/>
    <col min="5915" max="5915" width="38.44140625" customWidth="1"/>
    <col min="5916" max="5916" width="47.33203125" bestFit="1" customWidth="1"/>
    <col min="5917" max="5917" width="19.33203125" bestFit="1" customWidth="1"/>
    <col min="5918" max="5918" width="5.5546875" bestFit="1" customWidth="1"/>
    <col min="5920" max="5920" width="3.109375" bestFit="1" customWidth="1"/>
    <col min="5921" max="5921" width="5" bestFit="1" customWidth="1"/>
    <col min="5922" max="5922" width="6.5546875" bestFit="1" customWidth="1"/>
    <col min="5923" max="5923" width="3.5546875" bestFit="1" customWidth="1"/>
    <col min="6154" max="6155" width="35" customWidth="1"/>
    <col min="6156" max="6156" width="2.5546875" bestFit="1" customWidth="1"/>
    <col min="6157" max="6157" width="5" bestFit="1" customWidth="1"/>
    <col min="6158" max="6159" width="2" bestFit="1" customWidth="1"/>
    <col min="6160" max="6161" width="2.109375" bestFit="1" customWidth="1"/>
    <col min="6162" max="6163" width="2.5546875" bestFit="1" customWidth="1"/>
    <col min="6164" max="6164" width="2.5546875" customWidth="1"/>
    <col min="6165" max="6165" width="4" bestFit="1" customWidth="1"/>
    <col min="6166" max="6166" width="4" customWidth="1"/>
    <col min="6167" max="6167" width="4.33203125" customWidth="1"/>
    <col min="6168" max="6168" width="3" bestFit="1" customWidth="1"/>
    <col min="6169" max="6169" width="39.44140625" customWidth="1"/>
    <col min="6170" max="6170" width="35.33203125" customWidth="1"/>
    <col min="6171" max="6171" width="38.44140625" customWidth="1"/>
    <col min="6172" max="6172" width="47.33203125" bestFit="1" customWidth="1"/>
    <col min="6173" max="6173" width="19.33203125" bestFit="1" customWidth="1"/>
    <col min="6174" max="6174" width="5.5546875" bestFit="1" customWidth="1"/>
    <col min="6176" max="6176" width="3.109375" bestFit="1" customWidth="1"/>
    <col min="6177" max="6177" width="5" bestFit="1" customWidth="1"/>
    <col min="6178" max="6178" width="6.5546875" bestFit="1" customWidth="1"/>
    <col min="6179" max="6179" width="3.5546875" bestFit="1" customWidth="1"/>
    <col min="6410" max="6411" width="35" customWidth="1"/>
    <col min="6412" max="6412" width="2.5546875" bestFit="1" customWidth="1"/>
    <col min="6413" max="6413" width="5" bestFit="1" customWidth="1"/>
    <col min="6414" max="6415" width="2" bestFit="1" customWidth="1"/>
    <col min="6416" max="6417" width="2.109375" bestFit="1" customWidth="1"/>
    <col min="6418" max="6419" width="2.5546875" bestFit="1" customWidth="1"/>
    <col min="6420" max="6420" width="2.5546875" customWidth="1"/>
    <col min="6421" max="6421" width="4" bestFit="1" customWidth="1"/>
    <col min="6422" max="6422" width="4" customWidth="1"/>
    <col min="6423" max="6423" width="4.33203125" customWidth="1"/>
    <col min="6424" max="6424" width="3" bestFit="1" customWidth="1"/>
    <col min="6425" max="6425" width="39.44140625" customWidth="1"/>
    <col min="6426" max="6426" width="35.33203125" customWidth="1"/>
    <col min="6427" max="6427" width="38.44140625" customWidth="1"/>
    <col min="6428" max="6428" width="47.33203125" bestFit="1" customWidth="1"/>
    <col min="6429" max="6429" width="19.33203125" bestFit="1" customWidth="1"/>
    <col min="6430" max="6430" width="5.5546875" bestFit="1" customWidth="1"/>
    <col min="6432" max="6432" width="3.109375" bestFit="1" customWidth="1"/>
    <col min="6433" max="6433" width="5" bestFit="1" customWidth="1"/>
    <col min="6434" max="6434" width="6.5546875" bestFit="1" customWidth="1"/>
    <col min="6435" max="6435" width="3.5546875" bestFit="1" customWidth="1"/>
    <col min="6666" max="6667" width="35" customWidth="1"/>
    <col min="6668" max="6668" width="2.5546875" bestFit="1" customWidth="1"/>
    <col min="6669" max="6669" width="5" bestFit="1" customWidth="1"/>
    <col min="6670" max="6671" width="2" bestFit="1" customWidth="1"/>
    <col min="6672" max="6673" width="2.109375" bestFit="1" customWidth="1"/>
    <col min="6674" max="6675" width="2.5546875" bestFit="1" customWidth="1"/>
    <col min="6676" max="6676" width="2.5546875" customWidth="1"/>
    <col min="6677" max="6677" width="4" bestFit="1" customWidth="1"/>
    <col min="6678" max="6678" width="4" customWidth="1"/>
    <col min="6679" max="6679" width="4.33203125" customWidth="1"/>
    <col min="6680" max="6680" width="3" bestFit="1" customWidth="1"/>
    <col min="6681" max="6681" width="39.44140625" customWidth="1"/>
    <col min="6682" max="6682" width="35.33203125" customWidth="1"/>
    <col min="6683" max="6683" width="38.44140625" customWidth="1"/>
    <col min="6684" max="6684" width="47.33203125" bestFit="1" customWidth="1"/>
    <col min="6685" max="6685" width="19.33203125" bestFit="1" customWidth="1"/>
    <col min="6686" max="6686" width="5.5546875" bestFit="1" customWidth="1"/>
    <col min="6688" max="6688" width="3.109375" bestFit="1" customWidth="1"/>
    <col min="6689" max="6689" width="5" bestFit="1" customWidth="1"/>
    <col min="6690" max="6690" width="6.5546875" bestFit="1" customWidth="1"/>
    <col min="6691" max="6691" width="3.5546875" bestFit="1" customWidth="1"/>
    <col min="6922" max="6923" width="35" customWidth="1"/>
    <col min="6924" max="6924" width="2.5546875" bestFit="1" customWidth="1"/>
    <col min="6925" max="6925" width="5" bestFit="1" customWidth="1"/>
    <col min="6926" max="6927" width="2" bestFit="1" customWidth="1"/>
    <col min="6928" max="6929" width="2.109375" bestFit="1" customWidth="1"/>
    <col min="6930" max="6931" width="2.5546875" bestFit="1" customWidth="1"/>
    <col min="6932" max="6932" width="2.5546875" customWidth="1"/>
    <col min="6933" max="6933" width="4" bestFit="1" customWidth="1"/>
    <col min="6934" max="6934" width="4" customWidth="1"/>
    <col min="6935" max="6935" width="4.33203125" customWidth="1"/>
    <col min="6936" max="6936" width="3" bestFit="1" customWidth="1"/>
    <col min="6937" max="6937" width="39.44140625" customWidth="1"/>
    <col min="6938" max="6938" width="35.33203125" customWidth="1"/>
    <col min="6939" max="6939" width="38.44140625" customWidth="1"/>
    <col min="6940" max="6940" width="47.33203125" bestFit="1" customWidth="1"/>
    <col min="6941" max="6941" width="19.33203125" bestFit="1" customWidth="1"/>
    <col min="6942" max="6942" width="5.5546875" bestFit="1" customWidth="1"/>
    <col min="6944" max="6944" width="3.109375" bestFit="1" customWidth="1"/>
    <col min="6945" max="6945" width="5" bestFit="1" customWidth="1"/>
    <col min="6946" max="6946" width="6.5546875" bestFit="1" customWidth="1"/>
    <col min="6947" max="6947" width="3.5546875" bestFit="1" customWidth="1"/>
    <col min="7178" max="7179" width="35" customWidth="1"/>
    <col min="7180" max="7180" width="2.5546875" bestFit="1" customWidth="1"/>
    <col min="7181" max="7181" width="5" bestFit="1" customWidth="1"/>
    <col min="7182" max="7183" width="2" bestFit="1" customWidth="1"/>
    <col min="7184" max="7185" width="2.109375" bestFit="1" customWidth="1"/>
    <col min="7186" max="7187" width="2.5546875" bestFit="1" customWidth="1"/>
    <col min="7188" max="7188" width="2.5546875" customWidth="1"/>
    <col min="7189" max="7189" width="4" bestFit="1" customWidth="1"/>
    <col min="7190" max="7190" width="4" customWidth="1"/>
    <col min="7191" max="7191" width="4.33203125" customWidth="1"/>
    <col min="7192" max="7192" width="3" bestFit="1" customWidth="1"/>
    <col min="7193" max="7193" width="39.44140625" customWidth="1"/>
    <col min="7194" max="7194" width="35.33203125" customWidth="1"/>
    <col min="7195" max="7195" width="38.44140625" customWidth="1"/>
    <col min="7196" max="7196" width="47.33203125" bestFit="1" customWidth="1"/>
    <col min="7197" max="7197" width="19.33203125" bestFit="1" customWidth="1"/>
    <col min="7198" max="7198" width="5.5546875" bestFit="1" customWidth="1"/>
    <col min="7200" max="7200" width="3.109375" bestFit="1" customWidth="1"/>
    <col min="7201" max="7201" width="5" bestFit="1" customWidth="1"/>
    <col min="7202" max="7202" width="6.5546875" bestFit="1" customWidth="1"/>
    <col min="7203" max="7203" width="3.5546875" bestFit="1" customWidth="1"/>
    <col min="7434" max="7435" width="35" customWidth="1"/>
    <col min="7436" max="7436" width="2.5546875" bestFit="1" customWidth="1"/>
    <col min="7437" max="7437" width="5" bestFit="1" customWidth="1"/>
    <col min="7438" max="7439" width="2" bestFit="1" customWidth="1"/>
    <col min="7440" max="7441" width="2.109375" bestFit="1" customWidth="1"/>
    <col min="7442" max="7443" width="2.5546875" bestFit="1" customWidth="1"/>
    <col min="7444" max="7444" width="2.5546875" customWidth="1"/>
    <col min="7445" max="7445" width="4" bestFit="1" customWidth="1"/>
    <col min="7446" max="7446" width="4" customWidth="1"/>
    <col min="7447" max="7447" width="4.33203125" customWidth="1"/>
    <col min="7448" max="7448" width="3" bestFit="1" customWidth="1"/>
    <col min="7449" max="7449" width="39.44140625" customWidth="1"/>
    <col min="7450" max="7450" width="35.33203125" customWidth="1"/>
    <col min="7451" max="7451" width="38.44140625" customWidth="1"/>
    <col min="7452" max="7452" width="47.33203125" bestFit="1" customWidth="1"/>
    <col min="7453" max="7453" width="19.33203125" bestFit="1" customWidth="1"/>
    <col min="7454" max="7454" width="5.5546875" bestFit="1" customWidth="1"/>
    <col min="7456" max="7456" width="3.109375" bestFit="1" customWidth="1"/>
    <col min="7457" max="7457" width="5" bestFit="1" customWidth="1"/>
    <col min="7458" max="7458" width="6.5546875" bestFit="1" customWidth="1"/>
    <col min="7459" max="7459" width="3.5546875" bestFit="1" customWidth="1"/>
    <col min="7690" max="7691" width="35" customWidth="1"/>
    <col min="7692" max="7692" width="2.5546875" bestFit="1" customWidth="1"/>
    <col min="7693" max="7693" width="5" bestFit="1" customWidth="1"/>
    <col min="7694" max="7695" width="2" bestFit="1" customWidth="1"/>
    <col min="7696" max="7697" width="2.109375" bestFit="1" customWidth="1"/>
    <col min="7698" max="7699" width="2.5546875" bestFit="1" customWidth="1"/>
    <col min="7700" max="7700" width="2.5546875" customWidth="1"/>
    <col min="7701" max="7701" width="4" bestFit="1" customWidth="1"/>
    <col min="7702" max="7702" width="4" customWidth="1"/>
    <col min="7703" max="7703" width="4.33203125" customWidth="1"/>
    <col min="7704" max="7704" width="3" bestFit="1" customWidth="1"/>
    <col min="7705" max="7705" width="39.44140625" customWidth="1"/>
    <col min="7706" max="7706" width="35.33203125" customWidth="1"/>
    <col min="7707" max="7707" width="38.44140625" customWidth="1"/>
    <col min="7708" max="7708" width="47.33203125" bestFit="1" customWidth="1"/>
    <col min="7709" max="7709" width="19.33203125" bestFit="1" customWidth="1"/>
    <col min="7710" max="7710" width="5.5546875" bestFit="1" customWidth="1"/>
    <col min="7712" max="7712" width="3.109375" bestFit="1" customWidth="1"/>
    <col min="7713" max="7713" width="5" bestFit="1" customWidth="1"/>
    <col min="7714" max="7714" width="6.5546875" bestFit="1" customWidth="1"/>
    <col min="7715" max="7715" width="3.5546875" bestFit="1" customWidth="1"/>
    <col min="7946" max="7947" width="35" customWidth="1"/>
    <col min="7948" max="7948" width="2.5546875" bestFit="1" customWidth="1"/>
    <col min="7949" max="7949" width="5" bestFit="1" customWidth="1"/>
    <col min="7950" max="7951" width="2" bestFit="1" customWidth="1"/>
    <col min="7952" max="7953" width="2.109375" bestFit="1" customWidth="1"/>
    <col min="7954" max="7955" width="2.5546875" bestFit="1" customWidth="1"/>
    <col min="7956" max="7956" width="2.5546875" customWidth="1"/>
    <col min="7957" max="7957" width="4" bestFit="1" customWidth="1"/>
    <col min="7958" max="7958" width="4" customWidth="1"/>
    <col min="7959" max="7959" width="4.33203125" customWidth="1"/>
    <col min="7960" max="7960" width="3" bestFit="1" customWidth="1"/>
    <col min="7961" max="7961" width="39.44140625" customWidth="1"/>
    <col min="7962" max="7962" width="35.33203125" customWidth="1"/>
    <col min="7963" max="7963" width="38.44140625" customWidth="1"/>
    <col min="7964" max="7964" width="47.33203125" bestFit="1" customWidth="1"/>
    <col min="7965" max="7965" width="19.33203125" bestFit="1" customWidth="1"/>
    <col min="7966" max="7966" width="5.5546875" bestFit="1" customWidth="1"/>
    <col min="7968" max="7968" width="3.109375" bestFit="1" customWidth="1"/>
    <col min="7969" max="7969" width="5" bestFit="1" customWidth="1"/>
    <col min="7970" max="7970" width="6.5546875" bestFit="1" customWidth="1"/>
    <col min="7971" max="7971" width="3.5546875" bestFit="1" customWidth="1"/>
    <col min="8202" max="8203" width="35" customWidth="1"/>
    <col min="8204" max="8204" width="2.5546875" bestFit="1" customWidth="1"/>
    <col min="8205" max="8205" width="5" bestFit="1" customWidth="1"/>
    <col min="8206" max="8207" width="2" bestFit="1" customWidth="1"/>
    <col min="8208" max="8209" width="2.109375" bestFit="1" customWidth="1"/>
    <col min="8210" max="8211" width="2.5546875" bestFit="1" customWidth="1"/>
    <col min="8212" max="8212" width="2.5546875" customWidth="1"/>
    <col min="8213" max="8213" width="4" bestFit="1" customWidth="1"/>
    <col min="8214" max="8214" width="4" customWidth="1"/>
    <col min="8215" max="8215" width="4.33203125" customWidth="1"/>
    <col min="8216" max="8216" width="3" bestFit="1" customWidth="1"/>
    <col min="8217" max="8217" width="39.44140625" customWidth="1"/>
    <col min="8218" max="8218" width="35.33203125" customWidth="1"/>
    <col min="8219" max="8219" width="38.44140625" customWidth="1"/>
    <col min="8220" max="8220" width="47.33203125" bestFit="1" customWidth="1"/>
    <col min="8221" max="8221" width="19.33203125" bestFit="1" customWidth="1"/>
    <col min="8222" max="8222" width="5.5546875" bestFit="1" customWidth="1"/>
    <col min="8224" max="8224" width="3.109375" bestFit="1" customWidth="1"/>
    <col min="8225" max="8225" width="5" bestFit="1" customWidth="1"/>
    <col min="8226" max="8226" width="6.5546875" bestFit="1" customWidth="1"/>
    <col min="8227" max="8227" width="3.5546875" bestFit="1" customWidth="1"/>
    <col min="8458" max="8459" width="35" customWidth="1"/>
    <col min="8460" max="8460" width="2.5546875" bestFit="1" customWidth="1"/>
    <col min="8461" max="8461" width="5" bestFit="1" customWidth="1"/>
    <col min="8462" max="8463" width="2" bestFit="1" customWidth="1"/>
    <col min="8464" max="8465" width="2.109375" bestFit="1" customWidth="1"/>
    <col min="8466" max="8467" width="2.5546875" bestFit="1" customWidth="1"/>
    <col min="8468" max="8468" width="2.5546875" customWidth="1"/>
    <col min="8469" max="8469" width="4" bestFit="1" customWidth="1"/>
    <col min="8470" max="8470" width="4" customWidth="1"/>
    <col min="8471" max="8471" width="4.33203125" customWidth="1"/>
    <col min="8472" max="8472" width="3" bestFit="1" customWidth="1"/>
    <col min="8473" max="8473" width="39.44140625" customWidth="1"/>
    <col min="8474" max="8474" width="35.33203125" customWidth="1"/>
    <col min="8475" max="8475" width="38.44140625" customWidth="1"/>
    <col min="8476" max="8476" width="47.33203125" bestFit="1" customWidth="1"/>
    <col min="8477" max="8477" width="19.33203125" bestFit="1" customWidth="1"/>
    <col min="8478" max="8478" width="5.5546875" bestFit="1" customWidth="1"/>
    <col min="8480" max="8480" width="3.109375" bestFit="1" customWidth="1"/>
    <col min="8481" max="8481" width="5" bestFit="1" customWidth="1"/>
    <col min="8482" max="8482" width="6.5546875" bestFit="1" customWidth="1"/>
    <col min="8483" max="8483" width="3.5546875" bestFit="1" customWidth="1"/>
    <col min="8714" max="8715" width="35" customWidth="1"/>
    <col min="8716" max="8716" width="2.5546875" bestFit="1" customWidth="1"/>
    <col min="8717" max="8717" width="5" bestFit="1" customWidth="1"/>
    <col min="8718" max="8719" width="2" bestFit="1" customWidth="1"/>
    <col min="8720" max="8721" width="2.109375" bestFit="1" customWidth="1"/>
    <col min="8722" max="8723" width="2.5546875" bestFit="1" customWidth="1"/>
    <col min="8724" max="8724" width="2.5546875" customWidth="1"/>
    <col min="8725" max="8725" width="4" bestFit="1" customWidth="1"/>
    <col min="8726" max="8726" width="4" customWidth="1"/>
    <col min="8727" max="8727" width="4.33203125" customWidth="1"/>
    <col min="8728" max="8728" width="3" bestFit="1" customWidth="1"/>
    <col min="8729" max="8729" width="39.44140625" customWidth="1"/>
    <col min="8730" max="8730" width="35.33203125" customWidth="1"/>
    <col min="8731" max="8731" width="38.44140625" customWidth="1"/>
    <col min="8732" max="8732" width="47.33203125" bestFit="1" customWidth="1"/>
    <col min="8733" max="8733" width="19.33203125" bestFit="1" customWidth="1"/>
    <col min="8734" max="8734" width="5.5546875" bestFit="1" customWidth="1"/>
    <col min="8736" max="8736" width="3.109375" bestFit="1" customWidth="1"/>
    <col min="8737" max="8737" width="5" bestFit="1" customWidth="1"/>
    <col min="8738" max="8738" width="6.5546875" bestFit="1" customWidth="1"/>
    <col min="8739" max="8739" width="3.5546875" bestFit="1" customWidth="1"/>
    <col min="8970" max="8971" width="35" customWidth="1"/>
    <col min="8972" max="8972" width="2.5546875" bestFit="1" customWidth="1"/>
    <col min="8973" max="8973" width="5" bestFit="1" customWidth="1"/>
    <col min="8974" max="8975" width="2" bestFit="1" customWidth="1"/>
    <col min="8976" max="8977" width="2.109375" bestFit="1" customWidth="1"/>
    <col min="8978" max="8979" width="2.5546875" bestFit="1" customWidth="1"/>
    <col min="8980" max="8980" width="2.5546875" customWidth="1"/>
    <col min="8981" max="8981" width="4" bestFit="1" customWidth="1"/>
    <col min="8982" max="8982" width="4" customWidth="1"/>
    <col min="8983" max="8983" width="4.33203125" customWidth="1"/>
    <col min="8984" max="8984" width="3" bestFit="1" customWidth="1"/>
    <col min="8985" max="8985" width="39.44140625" customWidth="1"/>
    <col min="8986" max="8986" width="35.33203125" customWidth="1"/>
    <col min="8987" max="8987" width="38.44140625" customWidth="1"/>
    <col min="8988" max="8988" width="47.33203125" bestFit="1" customWidth="1"/>
    <col min="8989" max="8989" width="19.33203125" bestFit="1" customWidth="1"/>
    <col min="8990" max="8990" width="5.5546875" bestFit="1" customWidth="1"/>
    <col min="8992" max="8992" width="3.109375" bestFit="1" customWidth="1"/>
    <col min="8993" max="8993" width="5" bestFit="1" customWidth="1"/>
    <col min="8994" max="8994" width="6.5546875" bestFit="1" customWidth="1"/>
    <col min="8995" max="8995" width="3.5546875" bestFit="1" customWidth="1"/>
    <col min="9226" max="9227" width="35" customWidth="1"/>
    <col min="9228" max="9228" width="2.5546875" bestFit="1" customWidth="1"/>
    <col min="9229" max="9229" width="5" bestFit="1" customWidth="1"/>
    <col min="9230" max="9231" width="2" bestFit="1" customWidth="1"/>
    <col min="9232" max="9233" width="2.109375" bestFit="1" customWidth="1"/>
    <col min="9234" max="9235" width="2.5546875" bestFit="1" customWidth="1"/>
    <col min="9236" max="9236" width="2.5546875" customWidth="1"/>
    <col min="9237" max="9237" width="4" bestFit="1" customWidth="1"/>
    <col min="9238" max="9238" width="4" customWidth="1"/>
    <col min="9239" max="9239" width="4.33203125" customWidth="1"/>
    <col min="9240" max="9240" width="3" bestFit="1" customWidth="1"/>
    <col min="9241" max="9241" width="39.44140625" customWidth="1"/>
    <col min="9242" max="9242" width="35.33203125" customWidth="1"/>
    <col min="9243" max="9243" width="38.44140625" customWidth="1"/>
    <col min="9244" max="9244" width="47.33203125" bestFit="1" customWidth="1"/>
    <col min="9245" max="9245" width="19.33203125" bestFit="1" customWidth="1"/>
    <col min="9246" max="9246" width="5.5546875" bestFit="1" customWidth="1"/>
    <col min="9248" max="9248" width="3.109375" bestFit="1" customWidth="1"/>
    <col min="9249" max="9249" width="5" bestFit="1" customWidth="1"/>
    <col min="9250" max="9250" width="6.5546875" bestFit="1" customWidth="1"/>
    <col min="9251" max="9251" width="3.5546875" bestFit="1" customWidth="1"/>
    <col min="9482" max="9483" width="35" customWidth="1"/>
    <col min="9484" max="9484" width="2.5546875" bestFit="1" customWidth="1"/>
    <col min="9485" max="9485" width="5" bestFit="1" customWidth="1"/>
    <col min="9486" max="9487" width="2" bestFit="1" customWidth="1"/>
    <col min="9488" max="9489" width="2.109375" bestFit="1" customWidth="1"/>
    <col min="9490" max="9491" width="2.5546875" bestFit="1" customWidth="1"/>
    <col min="9492" max="9492" width="2.5546875" customWidth="1"/>
    <col min="9493" max="9493" width="4" bestFit="1" customWidth="1"/>
    <col min="9494" max="9494" width="4" customWidth="1"/>
    <col min="9495" max="9495" width="4.33203125" customWidth="1"/>
    <col min="9496" max="9496" width="3" bestFit="1" customWidth="1"/>
    <col min="9497" max="9497" width="39.44140625" customWidth="1"/>
    <col min="9498" max="9498" width="35.33203125" customWidth="1"/>
    <col min="9499" max="9499" width="38.44140625" customWidth="1"/>
    <col min="9500" max="9500" width="47.33203125" bestFit="1" customWidth="1"/>
    <col min="9501" max="9501" width="19.33203125" bestFit="1" customWidth="1"/>
    <col min="9502" max="9502" width="5.5546875" bestFit="1" customWidth="1"/>
    <col min="9504" max="9504" width="3.109375" bestFit="1" customWidth="1"/>
    <col min="9505" max="9505" width="5" bestFit="1" customWidth="1"/>
    <col min="9506" max="9506" width="6.5546875" bestFit="1" customWidth="1"/>
    <col min="9507" max="9507" width="3.5546875" bestFit="1" customWidth="1"/>
    <col min="9738" max="9739" width="35" customWidth="1"/>
    <col min="9740" max="9740" width="2.5546875" bestFit="1" customWidth="1"/>
    <col min="9741" max="9741" width="5" bestFit="1" customWidth="1"/>
    <col min="9742" max="9743" width="2" bestFit="1" customWidth="1"/>
    <col min="9744" max="9745" width="2.109375" bestFit="1" customWidth="1"/>
    <col min="9746" max="9747" width="2.5546875" bestFit="1" customWidth="1"/>
    <col min="9748" max="9748" width="2.5546875" customWidth="1"/>
    <col min="9749" max="9749" width="4" bestFit="1" customWidth="1"/>
    <col min="9750" max="9750" width="4" customWidth="1"/>
    <col min="9751" max="9751" width="4.33203125" customWidth="1"/>
    <col min="9752" max="9752" width="3" bestFit="1" customWidth="1"/>
    <col min="9753" max="9753" width="39.44140625" customWidth="1"/>
    <col min="9754" max="9754" width="35.33203125" customWidth="1"/>
    <col min="9755" max="9755" width="38.44140625" customWidth="1"/>
    <col min="9756" max="9756" width="47.33203125" bestFit="1" customWidth="1"/>
    <col min="9757" max="9757" width="19.33203125" bestFit="1" customWidth="1"/>
    <col min="9758" max="9758" width="5.5546875" bestFit="1" customWidth="1"/>
    <col min="9760" max="9760" width="3.109375" bestFit="1" customWidth="1"/>
    <col min="9761" max="9761" width="5" bestFit="1" customWidth="1"/>
    <col min="9762" max="9762" width="6.5546875" bestFit="1" customWidth="1"/>
    <col min="9763" max="9763" width="3.5546875" bestFit="1" customWidth="1"/>
    <col min="9994" max="9995" width="35" customWidth="1"/>
    <col min="9996" max="9996" width="2.5546875" bestFit="1" customWidth="1"/>
    <col min="9997" max="9997" width="5" bestFit="1" customWidth="1"/>
    <col min="9998" max="9999" width="2" bestFit="1" customWidth="1"/>
    <col min="10000" max="10001" width="2.109375" bestFit="1" customWidth="1"/>
    <col min="10002" max="10003" width="2.5546875" bestFit="1" customWidth="1"/>
    <col min="10004" max="10004" width="2.5546875" customWidth="1"/>
    <col min="10005" max="10005" width="4" bestFit="1" customWidth="1"/>
    <col min="10006" max="10006" width="4" customWidth="1"/>
    <col min="10007" max="10007" width="4.33203125" customWidth="1"/>
    <col min="10008" max="10008" width="3" bestFit="1" customWidth="1"/>
    <col min="10009" max="10009" width="39.44140625" customWidth="1"/>
    <col min="10010" max="10010" width="35.33203125" customWidth="1"/>
    <col min="10011" max="10011" width="38.44140625" customWidth="1"/>
    <col min="10012" max="10012" width="47.33203125" bestFit="1" customWidth="1"/>
    <col min="10013" max="10013" width="19.33203125" bestFit="1" customWidth="1"/>
    <col min="10014" max="10014" width="5.5546875" bestFit="1" customWidth="1"/>
    <col min="10016" max="10016" width="3.109375" bestFit="1" customWidth="1"/>
    <col min="10017" max="10017" width="5" bestFit="1" customWidth="1"/>
    <col min="10018" max="10018" width="6.5546875" bestFit="1" customWidth="1"/>
    <col min="10019" max="10019" width="3.5546875" bestFit="1" customWidth="1"/>
    <col min="10250" max="10251" width="35" customWidth="1"/>
    <col min="10252" max="10252" width="2.5546875" bestFit="1" customWidth="1"/>
    <col min="10253" max="10253" width="5" bestFit="1" customWidth="1"/>
    <col min="10254" max="10255" width="2" bestFit="1" customWidth="1"/>
    <col min="10256" max="10257" width="2.109375" bestFit="1" customWidth="1"/>
    <col min="10258" max="10259" width="2.5546875" bestFit="1" customWidth="1"/>
    <col min="10260" max="10260" width="2.5546875" customWidth="1"/>
    <col min="10261" max="10261" width="4" bestFit="1" customWidth="1"/>
    <col min="10262" max="10262" width="4" customWidth="1"/>
    <col min="10263" max="10263" width="4.33203125" customWidth="1"/>
    <col min="10264" max="10264" width="3" bestFit="1" customWidth="1"/>
    <col min="10265" max="10265" width="39.44140625" customWidth="1"/>
    <col min="10266" max="10266" width="35.33203125" customWidth="1"/>
    <col min="10267" max="10267" width="38.44140625" customWidth="1"/>
    <col min="10268" max="10268" width="47.33203125" bestFit="1" customWidth="1"/>
    <col min="10269" max="10269" width="19.33203125" bestFit="1" customWidth="1"/>
    <col min="10270" max="10270" width="5.5546875" bestFit="1" customWidth="1"/>
    <col min="10272" max="10272" width="3.109375" bestFit="1" customWidth="1"/>
    <col min="10273" max="10273" width="5" bestFit="1" customWidth="1"/>
    <col min="10274" max="10274" width="6.5546875" bestFit="1" customWidth="1"/>
    <col min="10275" max="10275" width="3.5546875" bestFit="1" customWidth="1"/>
    <col min="10506" max="10507" width="35" customWidth="1"/>
    <col min="10508" max="10508" width="2.5546875" bestFit="1" customWidth="1"/>
    <col min="10509" max="10509" width="5" bestFit="1" customWidth="1"/>
    <col min="10510" max="10511" width="2" bestFit="1" customWidth="1"/>
    <col min="10512" max="10513" width="2.109375" bestFit="1" customWidth="1"/>
    <col min="10514" max="10515" width="2.5546875" bestFit="1" customWidth="1"/>
    <col min="10516" max="10516" width="2.5546875" customWidth="1"/>
    <col min="10517" max="10517" width="4" bestFit="1" customWidth="1"/>
    <col min="10518" max="10518" width="4" customWidth="1"/>
    <col min="10519" max="10519" width="4.33203125" customWidth="1"/>
    <col min="10520" max="10520" width="3" bestFit="1" customWidth="1"/>
    <col min="10521" max="10521" width="39.44140625" customWidth="1"/>
    <col min="10522" max="10522" width="35.33203125" customWidth="1"/>
    <col min="10523" max="10523" width="38.44140625" customWidth="1"/>
    <col min="10524" max="10524" width="47.33203125" bestFit="1" customWidth="1"/>
    <col min="10525" max="10525" width="19.33203125" bestFit="1" customWidth="1"/>
    <col min="10526" max="10526" width="5.5546875" bestFit="1" customWidth="1"/>
    <col min="10528" max="10528" width="3.109375" bestFit="1" customWidth="1"/>
    <col min="10529" max="10529" width="5" bestFit="1" customWidth="1"/>
    <col min="10530" max="10530" width="6.5546875" bestFit="1" customWidth="1"/>
    <col min="10531" max="10531" width="3.5546875" bestFit="1" customWidth="1"/>
    <col min="10762" max="10763" width="35" customWidth="1"/>
    <col min="10764" max="10764" width="2.5546875" bestFit="1" customWidth="1"/>
    <col min="10765" max="10765" width="5" bestFit="1" customWidth="1"/>
    <col min="10766" max="10767" width="2" bestFit="1" customWidth="1"/>
    <col min="10768" max="10769" width="2.109375" bestFit="1" customWidth="1"/>
    <col min="10770" max="10771" width="2.5546875" bestFit="1" customWidth="1"/>
    <col min="10772" max="10772" width="2.5546875" customWidth="1"/>
    <col min="10773" max="10773" width="4" bestFit="1" customWidth="1"/>
    <col min="10774" max="10774" width="4" customWidth="1"/>
    <col min="10775" max="10775" width="4.33203125" customWidth="1"/>
    <col min="10776" max="10776" width="3" bestFit="1" customWidth="1"/>
    <col min="10777" max="10777" width="39.44140625" customWidth="1"/>
    <col min="10778" max="10778" width="35.33203125" customWidth="1"/>
    <col min="10779" max="10779" width="38.44140625" customWidth="1"/>
    <col min="10780" max="10780" width="47.33203125" bestFit="1" customWidth="1"/>
    <col min="10781" max="10781" width="19.33203125" bestFit="1" customWidth="1"/>
    <col min="10782" max="10782" width="5.5546875" bestFit="1" customWidth="1"/>
    <col min="10784" max="10784" width="3.109375" bestFit="1" customWidth="1"/>
    <col min="10785" max="10785" width="5" bestFit="1" customWidth="1"/>
    <col min="10786" max="10786" width="6.5546875" bestFit="1" customWidth="1"/>
    <col min="10787" max="10787" width="3.5546875" bestFit="1" customWidth="1"/>
    <col min="11018" max="11019" width="35" customWidth="1"/>
    <col min="11020" max="11020" width="2.5546875" bestFit="1" customWidth="1"/>
    <col min="11021" max="11021" width="5" bestFit="1" customWidth="1"/>
    <col min="11022" max="11023" width="2" bestFit="1" customWidth="1"/>
    <col min="11024" max="11025" width="2.109375" bestFit="1" customWidth="1"/>
    <col min="11026" max="11027" width="2.5546875" bestFit="1" customWidth="1"/>
    <col min="11028" max="11028" width="2.5546875" customWidth="1"/>
    <col min="11029" max="11029" width="4" bestFit="1" customWidth="1"/>
    <col min="11030" max="11030" width="4" customWidth="1"/>
    <col min="11031" max="11031" width="4.33203125" customWidth="1"/>
    <col min="11032" max="11032" width="3" bestFit="1" customWidth="1"/>
    <col min="11033" max="11033" width="39.44140625" customWidth="1"/>
    <col min="11034" max="11034" width="35.33203125" customWidth="1"/>
    <col min="11035" max="11035" width="38.44140625" customWidth="1"/>
    <col min="11036" max="11036" width="47.33203125" bestFit="1" customWidth="1"/>
    <col min="11037" max="11037" width="19.33203125" bestFit="1" customWidth="1"/>
    <col min="11038" max="11038" width="5.5546875" bestFit="1" customWidth="1"/>
    <col min="11040" max="11040" width="3.109375" bestFit="1" customWidth="1"/>
    <col min="11041" max="11041" width="5" bestFit="1" customWidth="1"/>
    <col min="11042" max="11042" width="6.5546875" bestFit="1" customWidth="1"/>
    <col min="11043" max="11043" width="3.5546875" bestFit="1" customWidth="1"/>
    <col min="11274" max="11275" width="35" customWidth="1"/>
    <col min="11276" max="11276" width="2.5546875" bestFit="1" customWidth="1"/>
    <col min="11277" max="11277" width="5" bestFit="1" customWidth="1"/>
    <col min="11278" max="11279" width="2" bestFit="1" customWidth="1"/>
    <col min="11280" max="11281" width="2.109375" bestFit="1" customWidth="1"/>
    <col min="11282" max="11283" width="2.5546875" bestFit="1" customWidth="1"/>
    <col min="11284" max="11284" width="2.5546875" customWidth="1"/>
    <col min="11285" max="11285" width="4" bestFit="1" customWidth="1"/>
    <col min="11286" max="11286" width="4" customWidth="1"/>
    <col min="11287" max="11287" width="4.33203125" customWidth="1"/>
    <col min="11288" max="11288" width="3" bestFit="1" customWidth="1"/>
    <col min="11289" max="11289" width="39.44140625" customWidth="1"/>
    <col min="11290" max="11290" width="35.33203125" customWidth="1"/>
    <col min="11291" max="11291" width="38.44140625" customWidth="1"/>
    <col min="11292" max="11292" width="47.33203125" bestFit="1" customWidth="1"/>
    <col min="11293" max="11293" width="19.33203125" bestFit="1" customWidth="1"/>
    <col min="11294" max="11294" width="5.5546875" bestFit="1" customWidth="1"/>
    <col min="11296" max="11296" width="3.109375" bestFit="1" customWidth="1"/>
    <col min="11297" max="11297" width="5" bestFit="1" customWidth="1"/>
    <col min="11298" max="11298" width="6.5546875" bestFit="1" customWidth="1"/>
    <col min="11299" max="11299" width="3.5546875" bestFit="1" customWidth="1"/>
    <col min="11530" max="11531" width="35" customWidth="1"/>
    <col min="11532" max="11532" width="2.5546875" bestFit="1" customWidth="1"/>
    <col min="11533" max="11533" width="5" bestFit="1" customWidth="1"/>
    <col min="11534" max="11535" width="2" bestFit="1" customWidth="1"/>
    <col min="11536" max="11537" width="2.109375" bestFit="1" customWidth="1"/>
    <col min="11538" max="11539" width="2.5546875" bestFit="1" customWidth="1"/>
    <col min="11540" max="11540" width="2.5546875" customWidth="1"/>
    <col min="11541" max="11541" width="4" bestFit="1" customWidth="1"/>
    <col min="11542" max="11542" width="4" customWidth="1"/>
    <col min="11543" max="11543" width="4.33203125" customWidth="1"/>
    <col min="11544" max="11544" width="3" bestFit="1" customWidth="1"/>
    <col min="11545" max="11545" width="39.44140625" customWidth="1"/>
    <col min="11546" max="11546" width="35.33203125" customWidth="1"/>
    <col min="11547" max="11547" width="38.44140625" customWidth="1"/>
    <col min="11548" max="11548" width="47.33203125" bestFit="1" customWidth="1"/>
    <col min="11549" max="11549" width="19.33203125" bestFit="1" customWidth="1"/>
    <col min="11550" max="11550" width="5.5546875" bestFit="1" customWidth="1"/>
    <col min="11552" max="11552" width="3.109375" bestFit="1" customWidth="1"/>
    <col min="11553" max="11553" width="5" bestFit="1" customWidth="1"/>
    <col min="11554" max="11554" width="6.5546875" bestFit="1" customWidth="1"/>
    <col min="11555" max="11555" width="3.5546875" bestFit="1" customWidth="1"/>
    <col min="11786" max="11787" width="35" customWidth="1"/>
    <col min="11788" max="11788" width="2.5546875" bestFit="1" customWidth="1"/>
    <col min="11789" max="11789" width="5" bestFit="1" customWidth="1"/>
    <col min="11790" max="11791" width="2" bestFit="1" customWidth="1"/>
    <col min="11792" max="11793" width="2.109375" bestFit="1" customWidth="1"/>
    <col min="11794" max="11795" width="2.5546875" bestFit="1" customWidth="1"/>
    <col min="11796" max="11796" width="2.5546875" customWidth="1"/>
    <col min="11797" max="11797" width="4" bestFit="1" customWidth="1"/>
    <col min="11798" max="11798" width="4" customWidth="1"/>
    <col min="11799" max="11799" width="4.33203125" customWidth="1"/>
    <col min="11800" max="11800" width="3" bestFit="1" customWidth="1"/>
    <col min="11801" max="11801" width="39.44140625" customWidth="1"/>
    <col min="11802" max="11802" width="35.33203125" customWidth="1"/>
    <col min="11803" max="11803" width="38.44140625" customWidth="1"/>
    <col min="11804" max="11804" width="47.33203125" bestFit="1" customWidth="1"/>
    <col min="11805" max="11805" width="19.33203125" bestFit="1" customWidth="1"/>
    <col min="11806" max="11806" width="5.5546875" bestFit="1" customWidth="1"/>
    <col min="11808" max="11808" width="3.109375" bestFit="1" customWidth="1"/>
    <col min="11809" max="11809" width="5" bestFit="1" customWidth="1"/>
    <col min="11810" max="11810" width="6.5546875" bestFit="1" customWidth="1"/>
    <col min="11811" max="11811" width="3.5546875" bestFit="1" customWidth="1"/>
    <col min="12042" max="12043" width="35" customWidth="1"/>
    <col min="12044" max="12044" width="2.5546875" bestFit="1" customWidth="1"/>
    <col min="12045" max="12045" width="5" bestFit="1" customWidth="1"/>
    <col min="12046" max="12047" width="2" bestFit="1" customWidth="1"/>
    <col min="12048" max="12049" width="2.109375" bestFit="1" customWidth="1"/>
    <col min="12050" max="12051" width="2.5546875" bestFit="1" customWidth="1"/>
    <col min="12052" max="12052" width="2.5546875" customWidth="1"/>
    <col min="12053" max="12053" width="4" bestFit="1" customWidth="1"/>
    <col min="12054" max="12054" width="4" customWidth="1"/>
    <col min="12055" max="12055" width="4.33203125" customWidth="1"/>
    <col min="12056" max="12056" width="3" bestFit="1" customWidth="1"/>
    <col min="12057" max="12057" width="39.44140625" customWidth="1"/>
    <col min="12058" max="12058" width="35.33203125" customWidth="1"/>
    <col min="12059" max="12059" width="38.44140625" customWidth="1"/>
    <col min="12060" max="12060" width="47.33203125" bestFit="1" customWidth="1"/>
    <col min="12061" max="12061" width="19.33203125" bestFit="1" customWidth="1"/>
    <col min="12062" max="12062" width="5.5546875" bestFit="1" customWidth="1"/>
    <col min="12064" max="12064" width="3.109375" bestFit="1" customWidth="1"/>
    <col min="12065" max="12065" width="5" bestFit="1" customWidth="1"/>
    <col min="12066" max="12066" width="6.5546875" bestFit="1" customWidth="1"/>
    <col min="12067" max="12067" width="3.5546875" bestFit="1" customWidth="1"/>
    <col min="12298" max="12299" width="35" customWidth="1"/>
    <col min="12300" max="12300" width="2.5546875" bestFit="1" customWidth="1"/>
    <col min="12301" max="12301" width="5" bestFit="1" customWidth="1"/>
    <col min="12302" max="12303" width="2" bestFit="1" customWidth="1"/>
    <col min="12304" max="12305" width="2.109375" bestFit="1" customWidth="1"/>
    <col min="12306" max="12307" width="2.5546875" bestFit="1" customWidth="1"/>
    <col min="12308" max="12308" width="2.5546875" customWidth="1"/>
    <col min="12309" max="12309" width="4" bestFit="1" customWidth="1"/>
    <col min="12310" max="12310" width="4" customWidth="1"/>
    <col min="12311" max="12311" width="4.33203125" customWidth="1"/>
    <col min="12312" max="12312" width="3" bestFit="1" customWidth="1"/>
    <col min="12313" max="12313" width="39.44140625" customWidth="1"/>
    <col min="12314" max="12314" width="35.33203125" customWidth="1"/>
    <col min="12315" max="12315" width="38.44140625" customWidth="1"/>
    <col min="12316" max="12316" width="47.33203125" bestFit="1" customWidth="1"/>
    <col min="12317" max="12317" width="19.33203125" bestFit="1" customWidth="1"/>
    <col min="12318" max="12318" width="5.5546875" bestFit="1" customWidth="1"/>
    <col min="12320" max="12320" width="3.109375" bestFit="1" customWidth="1"/>
    <col min="12321" max="12321" width="5" bestFit="1" customWidth="1"/>
    <col min="12322" max="12322" width="6.5546875" bestFit="1" customWidth="1"/>
    <col min="12323" max="12323" width="3.5546875" bestFit="1" customWidth="1"/>
    <col min="12554" max="12555" width="35" customWidth="1"/>
    <col min="12556" max="12556" width="2.5546875" bestFit="1" customWidth="1"/>
    <col min="12557" max="12557" width="5" bestFit="1" customWidth="1"/>
    <col min="12558" max="12559" width="2" bestFit="1" customWidth="1"/>
    <col min="12560" max="12561" width="2.109375" bestFit="1" customWidth="1"/>
    <col min="12562" max="12563" width="2.5546875" bestFit="1" customWidth="1"/>
    <col min="12564" max="12564" width="2.5546875" customWidth="1"/>
    <col min="12565" max="12565" width="4" bestFit="1" customWidth="1"/>
    <col min="12566" max="12566" width="4" customWidth="1"/>
    <col min="12567" max="12567" width="4.33203125" customWidth="1"/>
    <col min="12568" max="12568" width="3" bestFit="1" customWidth="1"/>
    <col min="12569" max="12569" width="39.44140625" customWidth="1"/>
    <col min="12570" max="12570" width="35.33203125" customWidth="1"/>
    <col min="12571" max="12571" width="38.44140625" customWidth="1"/>
    <col min="12572" max="12572" width="47.33203125" bestFit="1" customWidth="1"/>
    <col min="12573" max="12573" width="19.33203125" bestFit="1" customWidth="1"/>
    <col min="12574" max="12574" width="5.5546875" bestFit="1" customWidth="1"/>
    <col min="12576" max="12576" width="3.109375" bestFit="1" customWidth="1"/>
    <col min="12577" max="12577" width="5" bestFit="1" customWidth="1"/>
    <col min="12578" max="12578" width="6.5546875" bestFit="1" customWidth="1"/>
    <col min="12579" max="12579" width="3.5546875" bestFit="1" customWidth="1"/>
    <col min="12810" max="12811" width="35" customWidth="1"/>
    <col min="12812" max="12812" width="2.5546875" bestFit="1" customWidth="1"/>
    <col min="12813" max="12813" width="5" bestFit="1" customWidth="1"/>
    <col min="12814" max="12815" width="2" bestFit="1" customWidth="1"/>
    <col min="12816" max="12817" width="2.109375" bestFit="1" customWidth="1"/>
    <col min="12818" max="12819" width="2.5546875" bestFit="1" customWidth="1"/>
    <col min="12820" max="12820" width="2.5546875" customWidth="1"/>
    <col min="12821" max="12821" width="4" bestFit="1" customWidth="1"/>
    <col min="12822" max="12822" width="4" customWidth="1"/>
    <col min="12823" max="12823" width="4.33203125" customWidth="1"/>
    <col min="12824" max="12824" width="3" bestFit="1" customWidth="1"/>
    <col min="12825" max="12825" width="39.44140625" customWidth="1"/>
    <col min="12826" max="12826" width="35.33203125" customWidth="1"/>
    <col min="12827" max="12827" width="38.44140625" customWidth="1"/>
    <col min="12828" max="12828" width="47.33203125" bestFit="1" customWidth="1"/>
    <col min="12829" max="12829" width="19.33203125" bestFit="1" customWidth="1"/>
    <col min="12830" max="12830" width="5.5546875" bestFit="1" customWidth="1"/>
    <col min="12832" max="12832" width="3.109375" bestFit="1" customWidth="1"/>
    <col min="12833" max="12833" width="5" bestFit="1" customWidth="1"/>
    <col min="12834" max="12834" width="6.5546875" bestFit="1" customWidth="1"/>
    <col min="12835" max="12835" width="3.5546875" bestFit="1" customWidth="1"/>
    <col min="13066" max="13067" width="35" customWidth="1"/>
    <col min="13068" max="13068" width="2.5546875" bestFit="1" customWidth="1"/>
    <col min="13069" max="13069" width="5" bestFit="1" customWidth="1"/>
    <col min="13070" max="13071" width="2" bestFit="1" customWidth="1"/>
    <col min="13072" max="13073" width="2.109375" bestFit="1" customWidth="1"/>
    <col min="13074" max="13075" width="2.5546875" bestFit="1" customWidth="1"/>
    <col min="13076" max="13076" width="2.5546875" customWidth="1"/>
    <col min="13077" max="13077" width="4" bestFit="1" customWidth="1"/>
    <col min="13078" max="13078" width="4" customWidth="1"/>
    <col min="13079" max="13079" width="4.33203125" customWidth="1"/>
    <col min="13080" max="13080" width="3" bestFit="1" customWidth="1"/>
    <col min="13081" max="13081" width="39.44140625" customWidth="1"/>
    <col min="13082" max="13082" width="35.33203125" customWidth="1"/>
    <col min="13083" max="13083" width="38.44140625" customWidth="1"/>
    <col min="13084" max="13084" width="47.33203125" bestFit="1" customWidth="1"/>
    <col min="13085" max="13085" width="19.33203125" bestFit="1" customWidth="1"/>
    <col min="13086" max="13086" width="5.5546875" bestFit="1" customWidth="1"/>
    <col min="13088" max="13088" width="3.109375" bestFit="1" customWidth="1"/>
    <col min="13089" max="13089" width="5" bestFit="1" customWidth="1"/>
    <col min="13090" max="13090" width="6.5546875" bestFit="1" customWidth="1"/>
    <col min="13091" max="13091" width="3.5546875" bestFit="1" customWidth="1"/>
    <col min="13322" max="13323" width="35" customWidth="1"/>
    <col min="13324" max="13324" width="2.5546875" bestFit="1" customWidth="1"/>
    <col min="13325" max="13325" width="5" bestFit="1" customWidth="1"/>
    <col min="13326" max="13327" width="2" bestFit="1" customWidth="1"/>
    <col min="13328" max="13329" width="2.109375" bestFit="1" customWidth="1"/>
    <col min="13330" max="13331" width="2.5546875" bestFit="1" customWidth="1"/>
    <col min="13332" max="13332" width="2.5546875" customWidth="1"/>
    <col min="13333" max="13333" width="4" bestFit="1" customWidth="1"/>
    <col min="13334" max="13334" width="4" customWidth="1"/>
    <col min="13335" max="13335" width="4.33203125" customWidth="1"/>
    <col min="13336" max="13336" width="3" bestFit="1" customWidth="1"/>
    <col min="13337" max="13337" width="39.44140625" customWidth="1"/>
    <col min="13338" max="13338" width="35.33203125" customWidth="1"/>
    <col min="13339" max="13339" width="38.44140625" customWidth="1"/>
    <col min="13340" max="13340" width="47.33203125" bestFit="1" customWidth="1"/>
    <col min="13341" max="13341" width="19.33203125" bestFit="1" customWidth="1"/>
    <col min="13342" max="13342" width="5.5546875" bestFit="1" customWidth="1"/>
    <col min="13344" max="13344" width="3.109375" bestFit="1" customWidth="1"/>
    <col min="13345" max="13345" width="5" bestFit="1" customWidth="1"/>
    <col min="13346" max="13346" width="6.5546875" bestFit="1" customWidth="1"/>
    <col min="13347" max="13347" width="3.5546875" bestFit="1" customWidth="1"/>
    <col min="13578" max="13579" width="35" customWidth="1"/>
    <col min="13580" max="13580" width="2.5546875" bestFit="1" customWidth="1"/>
    <col min="13581" max="13581" width="5" bestFit="1" customWidth="1"/>
    <col min="13582" max="13583" width="2" bestFit="1" customWidth="1"/>
    <col min="13584" max="13585" width="2.109375" bestFit="1" customWidth="1"/>
    <col min="13586" max="13587" width="2.5546875" bestFit="1" customWidth="1"/>
    <col min="13588" max="13588" width="2.5546875" customWidth="1"/>
    <col min="13589" max="13589" width="4" bestFit="1" customWidth="1"/>
    <col min="13590" max="13590" width="4" customWidth="1"/>
    <col min="13591" max="13591" width="4.33203125" customWidth="1"/>
    <col min="13592" max="13592" width="3" bestFit="1" customWidth="1"/>
    <col min="13593" max="13593" width="39.44140625" customWidth="1"/>
    <col min="13594" max="13594" width="35.33203125" customWidth="1"/>
    <col min="13595" max="13595" width="38.44140625" customWidth="1"/>
    <col min="13596" max="13596" width="47.33203125" bestFit="1" customWidth="1"/>
    <col min="13597" max="13597" width="19.33203125" bestFit="1" customWidth="1"/>
    <col min="13598" max="13598" width="5.5546875" bestFit="1" customWidth="1"/>
    <col min="13600" max="13600" width="3.109375" bestFit="1" customWidth="1"/>
    <col min="13601" max="13601" width="5" bestFit="1" customWidth="1"/>
    <col min="13602" max="13602" width="6.5546875" bestFit="1" customWidth="1"/>
    <col min="13603" max="13603" width="3.5546875" bestFit="1" customWidth="1"/>
    <col min="13834" max="13835" width="35" customWidth="1"/>
    <col min="13836" max="13836" width="2.5546875" bestFit="1" customWidth="1"/>
    <col min="13837" max="13837" width="5" bestFit="1" customWidth="1"/>
    <col min="13838" max="13839" width="2" bestFit="1" customWidth="1"/>
    <col min="13840" max="13841" width="2.109375" bestFit="1" customWidth="1"/>
    <col min="13842" max="13843" width="2.5546875" bestFit="1" customWidth="1"/>
    <col min="13844" max="13844" width="2.5546875" customWidth="1"/>
    <col min="13845" max="13845" width="4" bestFit="1" customWidth="1"/>
    <col min="13846" max="13846" width="4" customWidth="1"/>
    <col min="13847" max="13847" width="4.33203125" customWidth="1"/>
    <col min="13848" max="13848" width="3" bestFit="1" customWidth="1"/>
    <col min="13849" max="13849" width="39.44140625" customWidth="1"/>
    <col min="13850" max="13850" width="35.33203125" customWidth="1"/>
    <col min="13851" max="13851" width="38.44140625" customWidth="1"/>
    <col min="13852" max="13852" width="47.33203125" bestFit="1" customWidth="1"/>
    <col min="13853" max="13853" width="19.33203125" bestFit="1" customWidth="1"/>
    <col min="13854" max="13854" width="5.5546875" bestFit="1" customWidth="1"/>
    <col min="13856" max="13856" width="3.109375" bestFit="1" customWidth="1"/>
    <col min="13857" max="13857" width="5" bestFit="1" customWidth="1"/>
    <col min="13858" max="13858" width="6.5546875" bestFit="1" customWidth="1"/>
    <col min="13859" max="13859" width="3.5546875" bestFit="1" customWidth="1"/>
    <col min="14090" max="14091" width="35" customWidth="1"/>
    <col min="14092" max="14092" width="2.5546875" bestFit="1" customWidth="1"/>
    <col min="14093" max="14093" width="5" bestFit="1" customWidth="1"/>
    <col min="14094" max="14095" width="2" bestFit="1" customWidth="1"/>
    <col min="14096" max="14097" width="2.109375" bestFit="1" customWidth="1"/>
    <col min="14098" max="14099" width="2.5546875" bestFit="1" customWidth="1"/>
    <col min="14100" max="14100" width="2.5546875" customWidth="1"/>
    <col min="14101" max="14101" width="4" bestFit="1" customWidth="1"/>
    <col min="14102" max="14102" width="4" customWidth="1"/>
    <col min="14103" max="14103" width="4.33203125" customWidth="1"/>
    <col min="14104" max="14104" width="3" bestFit="1" customWidth="1"/>
    <col min="14105" max="14105" width="39.44140625" customWidth="1"/>
    <col min="14106" max="14106" width="35.33203125" customWidth="1"/>
    <col min="14107" max="14107" width="38.44140625" customWidth="1"/>
    <col min="14108" max="14108" width="47.33203125" bestFit="1" customWidth="1"/>
    <col min="14109" max="14109" width="19.33203125" bestFit="1" customWidth="1"/>
    <col min="14110" max="14110" width="5.5546875" bestFit="1" customWidth="1"/>
    <col min="14112" max="14112" width="3.109375" bestFit="1" customWidth="1"/>
    <col min="14113" max="14113" width="5" bestFit="1" customWidth="1"/>
    <col min="14114" max="14114" width="6.5546875" bestFit="1" customWidth="1"/>
    <col min="14115" max="14115" width="3.5546875" bestFit="1" customWidth="1"/>
    <col min="14346" max="14347" width="35" customWidth="1"/>
    <col min="14348" max="14348" width="2.5546875" bestFit="1" customWidth="1"/>
    <col min="14349" max="14349" width="5" bestFit="1" customWidth="1"/>
    <col min="14350" max="14351" width="2" bestFit="1" customWidth="1"/>
    <col min="14352" max="14353" width="2.109375" bestFit="1" customWidth="1"/>
    <col min="14354" max="14355" width="2.5546875" bestFit="1" customWidth="1"/>
    <col min="14356" max="14356" width="2.5546875" customWidth="1"/>
    <col min="14357" max="14357" width="4" bestFit="1" customWidth="1"/>
    <col min="14358" max="14358" width="4" customWidth="1"/>
    <col min="14359" max="14359" width="4.33203125" customWidth="1"/>
    <col min="14360" max="14360" width="3" bestFit="1" customWidth="1"/>
    <col min="14361" max="14361" width="39.44140625" customWidth="1"/>
    <col min="14362" max="14362" width="35.33203125" customWidth="1"/>
    <col min="14363" max="14363" width="38.44140625" customWidth="1"/>
    <col min="14364" max="14364" width="47.33203125" bestFit="1" customWidth="1"/>
    <col min="14365" max="14365" width="19.33203125" bestFit="1" customWidth="1"/>
    <col min="14366" max="14366" width="5.5546875" bestFit="1" customWidth="1"/>
    <col min="14368" max="14368" width="3.109375" bestFit="1" customWidth="1"/>
    <col min="14369" max="14369" width="5" bestFit="1" customWidth="1"/>
    <col min="14370" max="14370" width="6.5546875" bestFit="1" customWidth="1"/>
    <col min="14371" max="14371" width="3.5546875" bestFit="1" customWidth="1"/>
    <col min="14602" max="14603" width="35" customWidth="1"/>
    <col min="14604" max="14604" width="2.5546875" bestFit="1" customWidth="1"/>
    <col min="14605" max="14605" width="5" bestFit="1" customWidth="1"/>
    <col min="14606" max="14607" width="2" bestFit="1" customWidth="1"/>
    <col min="14608" max="14609" width="2.109375" bestFit="1" customWidth="1"/>
    <col min="14610" max="14611" width="2.5546875" bestFit="1" customWidth="1"/>
    <col min="14612" max="14612" width="2.5546875" customWidth="1"/>
    <col min="14613" max="14613" width="4" bestFit="1" customWidth="1"/>
    <col min="14614" max="14614" width="4" customWidth="1"/>
    <col min="14615" max="14615" width="4.33203125" customWidth="1"/>
    <col min="14616" max="14616" width="3" bestFit="1" customWidth="1"/>
    <col min="14617" max="14617" width="39.44140625" customWidth="1"/>
    <col min="14618" max="14618" width="35.33203125" customWidth="1"/>
    <col min="14619" max="14619" width="38.44140625" customWidth="1"/>
    <col min="14620" max="14620" width="47.33203125" bestFit="1" customWidth="1"/>
    <col min="14621" max="14621" width="19.33203125" bestFit="1" customWidth="1"/>
    <col min="14622" max="14622" width="5.5546875" bestFit="1" customWidth="1"/>
    <col min="14624" max="14624" width="3.109375" bestFit="1" customWidth="1"/>
    <col min="14625" max="14625" width="5" bestFit="1" customWidth="1"/>
    <col min="14626" max="14626" width="6.5546875" bestFit="1" customWidth="1"/>
    <col min="14627" max="14627" width="3.5546875" bestFit="1" customWidth="1"/>
    <col min="14858" max="14859" width="35" customWidth="1"/>
    <col min="14860" max="14860" width="2.5546875" bestFit="1" customWidth="1"/>
    <col min="14861" max="14861" width="5" bestFit="1" customWidth="1"/>
    <col min="14862" max="14863" width="2" bestFit="1" customWidth="1"/>
    <col min="14864" max="14865" width="2.109375" bestFit="1" customWidth="1"/>
    <col min="14866" max="14867" width="2.5546875" bestFit="1" customWidth="1"/>
    <col min="14868" max="14868" width="2.5546875" customWidth="1"/>
    <col min="14869" max="14869" width="4" bestFit="1" customWidth="1"/>
    <col min="14870" max="14870" width="4" customWidth="1"/>
    <col min="14871" max="14871" width="4.33203125" customWidth="1"/>
    <col min="14872" max="14872" width="3" bestFit="1" customWidth="1"/>
    <col min="14873" max="14873" width="39.44140625" customWidth="1"/>
    <col min="14874" max="14874" width="35.33203125" customWidth="1"/>
    <col min="14875" max="14875" width="38.44140625" customWidth="1"/>
    <col min="14876" max="14876" width="47.33203125" bestFit="1" customWidth="1"/>
    <col min="14877" max="14877" width="19.33203125" bestFit="1" customWidth="1"/>
    <col min="14878" max="14878" width="5.5546875" bestFit="1" customWidth="1"/>
    <col min="14880" max="14880" width="3.109375" bestFit="1" customWidth="1"/>
    <col min="14881" max="14881" width="5" bestFit="1" customWidth="1"/>
    <col min="14882" max="14882" width="6.5546875" bestFit="1" customWidth="1"/>
    <col min="14883" max="14883" width="3.5546875" bestFit="1" customWidth="1"/>
    <col min="15114" max="15115" width="35" customWidth="1"/>
    <col min="15116" max="15116" width="2.5546875" bestFit="1" customWidth="1"/>
    <col min="15117" max="15117" width="5" bestFit="1" customWidth="1"/>
    <col min="15118" max="15119" width="2" bestFit="1" customWidth="1"/>
    <col min="15120" max="15121" width="2.109375" bestFit="1" customWidth="1"/>
    <col min="15122" max="15123" width="2.5546875" bestFit="1" customWidth="1"/>
    <col min="15124" max="15124" width="2.5546875" customWidth="1"/>
    <col min="15125" max="15125" width="4" bestFit="1" customWidth="1"/>
    <col min="15126" max="15126" width="4" customWidth="1"/>
    <col min="15127" max="15127" width="4.33203125" customWidth="1"/>
    <col min="15128" max="15128" width="3" bestFit="1" customWidth="1"/>
    <col min="15129" max="15129" width="39.44140625" customWidth="1"/>
    <col min="15130" max="15130" width="35.33203125" customWidth="1"/>
    <col min="15131" max="15131" width="38.44140625" customWidth="1"/>
    <col min="15132" max="15132" width="47.33203125" bestFit="1" customWidth="1"/>
    <col min="15133" max="15133" width="19.33203125" bestFit="1" customWidth="1"/>
    <col min="15134" max="15134" width="5.5546875" bestFit="1" customWidth="1"/>
    <col min="15136" max="15136" width="3.109375" bestFit="1" customWidth="1"/>
    <col min="15137" max="15137" width="5" bestFit="1" customWidth="1"/>
    <col min="15138" max="15138" width="6.5546875" bestFit="1" customWidth="1"/>
    <col min="15139" max="15139" width="3.5546875" bestFit="1" customWidth="1"/>
    <col min="15370" max="15371" width="35" customWidth="1"/>
    <col min="15372" max="15372" width="2.5546875" bestFit="1" customWidth="1"/>
    <col min="15373" max="15373" width="5" bestFit="1" customWidth="1"/>
    <col min="15374" max="15375" width="2" bestFit="1" customWidth="1"/>
    <col min="15376" max="15377" width="2.109375" bestFit="1" customWidth="1"/>
    <col min="15378" max="15379" width="2.5546875" bestFit="1" customWidth="1"/>
    <col min="15380" max="15380" width="2.5546875" customWidth="1"/>
    <col min="15381" max="15381" width="4" bestFit="1" customWidth="1"/>
    <col min="15382" max="15382" width="4" customWidth="1"/>
    <col min="15383" max="15383" width="4.33203125" customWidth="1"/>
    <col min="15384" max="15384" width="3" bestFit="1" customWidth="1"/>
    <col min="15385" max="15385" width="39.44140625" customWidth="1"/>
    <col min="15386" max="15386" width="35.33203125" customWidth="1"/>
    <col min="15387" max="15387" width="38.44140625" customWidth="1"/>
    <col min="15388" max="15388" width="47.33203125" bestFit="1" customWidth="1"/>
    <col min="15389" max="15389" width="19.33203125" bestFit="1" customWidth="1"/>
    <col min="15390" max="15390" width="5.5546875" bestFit="1" customWidth="1"/>
    <col min="15392" max="15392" width="3.109375" bestFit="1" customWidth="1"/>
    <col min="15393" max="15393" width="5" bestFit="1" customWidth="1"/>
    <col min="15394" max="15394" width="6.5546875" bestFit="1" customWidth="1"/>
    <col min="15395" max="15395" width="3.5546875" bestFit="1" customWidth="1"/>
    <col min="15626" max="15627" width="35" customWidth="1"/>
    <col min="15628" max="15628" width="2.5546875" bestFit="1" customWidth="1"/>
    <col min="15629" max="15629" width="5" bestFit="1" customWidth="1"/>
    <col min="15630" max="15631" width="2" bestFit="1" customWidth="1"/>
    <col min="15632" max="15633" width="2.109375" bestFit="1" customWidth="1"/>
    <col min="15634" max="15635" width="2.5546875" bestFit="1" customWidth="1"/>
    <col min="15636" max="15636" width="2.5546875" customWidth="1"/>
    <col min="15637" max="15637" width="4" bestFit="1" customWidth="1"/>
    <col min="15638" max="15638" width="4" customWidth="1"/>
    <col min="15639" max="15639" width="4.33203125" customWidth="1"/>
    <col min="15640" max="15640" width="3" bestFit="1" customWidth="1"/>
    <col min="15641" max="15641" width="39.44140625" customWidth="1"/>
    <col min="15642" max="15642" width="35.33203125" customWidth="1"/>
    <col min="15643" max="15643" width="38.44140625" customWidth="1"/>
    <col min="15644" max="15644" width="47.33203125" bestFit="1" customWidth="1"/>
    <col min="15645" max="15645" width="19.33203125" bestFit="1" customWidth="1"/>
    <col min="15646" max="15646" width="5.5546875" bestFit="1" customWidth="1"/>
    <col min="15648" max="15648" width="3.109375" bestFit="1" customWidth="1"/>
    <col min="15649" max="15649" width="5" bestFit="1" customWidth="1"/>
    <col min="15650" max="15650" width="6.5546875" bestFit="1" customWidth="1"/>
    <col min="15651" max="15651" width="3.5546875" bestFit="1" customWidth="1"/>
    <col min="15882" max="15883" width="35" customWidth="1"/>
    <col min="15884" max="15884" width="2.5546875" bestFit="1" customWidth="1"/>
    <col min="15885" max="15885" width="5" bestFit="1" customWidth="1"/>
    <col min="15886" max="15887" width="2" bestFit="1" customWidth="1"/>
    <col min="15888" max="15889" width="2.109375" bestFit="1" customWidth="1"/>
    <col min="15890" max="15891" width="2.5546875" bestFit="1" customWidth="1"/>
    <col min="15892" max="15892" width="2.5546875" customWidth="1"/>
    <col min="15893" max="15893" width="4" bestFit="1" customWidth="1"/>
    <col min="15894" max="15894" width="4" customWidth="1"/>
    <col min="15895" max="15895" width="4.33203125" customWidth="1"/>
    <col min="15896" max="15896" width="3" bestFit="1" customWidth="1"/>
    <col min="15897" max="15897" width="39.44140625" customWidth="1"/>
    <col min="15898" max="15898" width="35.33203125" customWidth="1"/>
    <col min="15899" max="15899" width="38.44140625" customWidth="1"/>
    <col min="15900" max="15900" width="47.33203125" bestFit="1" customWidth="1"/>
    <col min="15901" max="15901" width="19.33203125" bestFit="1" customWidth="1"/>
    <col min="15902" max="15902" width="5.5546875" bestFit="1" customWidth="1"/>
    <col min="15904" max="15904" width="3.109375" bestFit="1" customWidth="1"/>
    <col min="15905" max="15905" width="5" bestFit="1" customWidth="1"/>
    <col min="15906" max="15906" width="6.5546875" bestFit="1" customWidth="1"/>
    <col min="15907" max="15907" width="3.5546875" bestFit="1" customWidth="1"/>
    <col min="16138" max="16139" width="35" customWidth="1"/>
    <col min="16140" max="16140" width="2.5546875" bestFit="1" customWidth="1"/>
    <col min="16141" max="16141" width="5" bestFit="1" customWidth="1"/>
    <col min="16142" max="16143" width="2" bestFit="1" customWidth="1"/>
    <col min="16144" max="16145" width="2.109375" bestFit="1" customWidth="1"/>
    <col min="16146" max="16147" width="2.5546875" bestFit="1" customWidth="1"/>
    <col min="16148" max="16148" width="2.5546875" customWidth="1"/>
    <col min="16149" max="16149" width="4" bestFit="1" customWidth="1"/>
    <col min="16150" max="16150" width="4" customWidth="1"/>
    <col min="16151" max="16151" width="4.33203125" customWidth="1"/>
    <col min="16152" max="16152" width="3" bestFit="1" customWidth="1"/>
    <col min="16153" max="16153" width="39.44140625" customWidth="1"/>
    <col min="16154" max="16154" width="35.33203125" customWidth="1"/>
    <col min="16155" max="16155" width="38.44140625" customWidth="1"/>
    <col min="16156" max="16156" width="47.33203125" bestFit="1" customWidth="1"/>
    <col min="16157" max="16157" width="19.33203125" bestFit="1" customWidth="1"/>
    <col min="16158" max="16158" width="5.5546875" bestFit="1" customWidth="1"/>
    <col min="16160" max="16160" width="3.109375" bestFit="1" customWidth="1"/>
    <col min="16161" max="16161" width="5" bestFit="1" customWidth="1"/>
    <col min="16162" max="16162" width="6.5546875" bestFit="1" customWidth="1"/>
    <col min="16163" max="16163" width="3.5546875" bestFit="1" customWidth="1"/>
  </cols>
  <sheetData>
    <row r="1" spans="1:26" x14ac:dyDescent="0.25">
      <c r="B1">
        <v>13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s="26" t="s">
        <v>17</v>
      </c>
      <c r="I1" s="26" t="s">
        <v>18</v>
      </c>
      <c r="J1" s="26" t="s">
        <v>19</v>
      </c>
      <c r="K1" s="26" t="s">
        <v>20</v>
      </c>
      <c r="L1" s="26"/>
      <c r="M1" s="26"/>
    </row>
    <row r="2" spans="1:26" ht="13.8" x14ac:dyDescent="0.3">
      <c r="A2">
        <f ca="1">RANK(B2,$B$2:$B$25)</f>
        <v>12</v>
      </c>
      <c r="B2" s="3">
        <f t="shared" ref="B2:B25" ca="1" si="0">RAND()</f>
        <v>0.57036381235147193</v>
      </c>
      <c r="C2" s="3">
        <f ca="1">RANDBETWEEN(1,10)/2*(-1)^RANDBETWEEN(0,1)</f>
        <v>4</v>
      </c>
      <c r="D2" s="3">
        <f ca="1">RANDBETWEEN(1,10)/2*(-1)^RANDBETWEEN(0,1)</f>
        <v>-2</v>
      </c>
      <c r="E2" s="3">
        <f ca="1">RANDBETWEEN(1,9)*(-1)^RANDBETWEEN(0,1)</f>
        <v>4</v>
      </c>
      <c r="F2">
        <f ca="1">E2*C2+D2</f>
        <v>14</v>
      </c>
      <c r="G2" t="str">
        <f ca="1">"P = ("&amp;E2&amp;"|"&amp;F2&amp;")"</f>
        <v>P = (4|14)</v>
      </c>
      <c r="H2" s="3">
        <f ca="1">RANDBETWEEN(1,9)*(-1)^RANDBETWEEN(0,1)</f>
        <v>1</v>
      </c>
      <c r="I2">
        <f ca="1">IF(H2=E2,-E2,H2)</f>
        <v>1</v>
      </c>
      <c r="J2">
        <f ca="1">C2*I2+D2</f>
        <v>2</v>
      </c>
      <c r="K2" t="str">
        <f ca="1">"Q = ("&amp;I2&amp;"|"&amp;J2&amp;")"</f>
        <v>Q = (1|2)</v>
      </c>
      <c r="L2" s="26" t="s">
        <v>21</v>
      </c>
      <c r="M2" s="26" t="s">
        <v>22</v>
      </c>
      <c r="N2" t="str">
        <f ca="1">"= ("&amp;J2&amp;" - "&amp;IF(F2&lt;0,"("&amp;F2&amp;")",F2)&amp;") : ("&amp;I2&amp;" - "&amp;IF(E2&lt;0,"("&amp;E2&amp;")",E2)&amp;")"</f>
        <v>= (2 - 14) : (1 - 4)</v>
      </c>
      <c r="O2" t="str">
        <f ca="1">J2-F2&amp;" : "&amp;IF(I2-E2&lt;0,"("&amp;I2-E2&amp;")",I2-E2)&amp;" = "&amp;C2</f>
        <v>-12 : (-3) = 4</v>
      </c>
      <c r="P2" t="str">
        <f ca="1">"y = "&amp;C2&amp;"x + b"</f>
        <v>y = 4x + b</v>
      </c>
      <c r="Q2" t="s">
        <v>13</v>
      </c>
      <c r="R2" t="str">
        <f ca="1">F2&amp;" = "&amp;C2&amp;" · "&amp;IF(E2&lt;0,"("&amp;E2&amp;")",E2)&amp;" + b"</f>
        <v>14 = 4 · 4 + b</v>
      </c>
      <c r="S2" t="str">
        <f ca="1">F2&amp;" = "&amp;C2*E2&amp;" + b    |"&amp;IF(C2*E2&gt;0," - "," + ")&amp;ABS(C2*E2)</f>
        <v>14 = 16 + b    | - 16</v>
      </c>
      <c r="T2" t="str">
        <f ca="1">D2&amp;" = b"</f>
        <v>-2 = b</v>
      </c>
      <c r="U2" t="str">
        <f ca="1">"y = "&amp;C2&amp;"x "&amp;IF(D2&lt;0," - "," + ")&amp;ABS(D2)</f>
        <v>y = 4x  - 2</v>
      </c>
      <c r="V2" t="str">
        <f ca="1">G2&amp;", "&amp;K2</f>
        <v>P = (4|14), Q = (1|2)</v>
      </c>
      <c r="Y2" s="23"/>
    </row>
    <row r="3" spans="1:26" x14ac:dyDescent="0.25">
      <c r="A3">
        <f t="shared" ref="A3:A25" ca="1" si="1">RANK(B3,$B$2:$B$25)</f>
        <v>1</v>
      </c>
      <c r="B3" s="3">
        <f t="shared" ca="1" si="0"/>
        <v>0.98831818523268478</v>
      </c>
      <c r="C3" s="3">
        <f t="shared" ref="C3:D25" ca="1" si="2">RANDBETWEEN(1,10)/2*(-1)^RANDBETWEEN(0,1)</f>
        <v>-3.5</v>
      </c>
      <c r="D3" s="3">
        <f t="shared" ca="1" si="2"/>
        <v>-1</v>
      </c>
      <c r="E3" s="3">
        <f t="shared" ref="E3:E25" ca="1" si="3">RANDBETWEEN(1,9)*(-1)^RANDBETWEEN(0,1)</f>
        <v>7</v>
      </c>
      <c r="F3">
        <f t="shared" ref="F3:F25" ca="1" si="4">E3*C3+D3</f>
        <v>-25.5</v>
      </c>
      <c r="G3" t="str">
        <f t="shared" ref="G3:G25" ca="1" si="5">"P = ("&amp;E3&amp;"|"&amp;F3&amp;")"</f>
        <v>P = (7|-25,5)</v>
      </c>
      <c r="H3" s="3">
        <f t="shared" ref="H3:H25" ca="1" si="6">RANDBETWEEN(1,9)*(-1)^RANDBETWEEN(0,1)</f>
        <v>2</v>
      </c>
      <c r="I3">
        <f t="shared" ref="I3:I25" ca="1" si="7">IF(H3=E3,-E3,H3)</f>
        <v>2</v>
      </c>
      <c r="J3">
        <f t="shared" ref="J3:J25" ca="1" si="8">C3*I3+D3</f>
        <v>-8</v>
      </c>
      <c r="K3" t="str">
        <f t="shared" ref="K3:K25" ca="1" si="9">"Q = ("&amp;I3&amp;"|"&amp;J3&amp;")"</f>
        <v>Q = (2|-8)</v>
      </c>
      <c r="L3" s="26" t="s">
        <v>21</v>
      </c>
      <c r="M3" s="26" t="s">
        <v>22</v>
      </c>
      <c r="N3" t="str">
        <f t="shared" ref="N3:N25" ca="1" si="10">"= ("&amp;J3&amp;" - "&amp;IF(F3&lt;0,"("&amp;F3&amp;")",F3)&amp;") : ("&amp;I3&amp;" - "&amp;IF(E3&lt;0,"("&amp;E3&amp;")",E3)&amp;")"</f>
        <v>= (-8 - (-25,5)) : (2 - 7)</v>
      </c>
      <c r="O3" t="str">
        <f t="shared" ref="O3:O25" ca="1" si="11">J3-F3&amp;" : "&amp;IF(I3-E3&lt;0,"("&amp;I3-E3&amp;")",I3-E3)&amp;" = "&amp;C3</f>
        <v>17,5 : (-5) = -3,5</v>
      </c>
      <c r="P3" t="str">
        <f t="shared" ref="P3:P25" ca="1" si="12">"y = "&amp;C3&amp;"x + b"</f>
        <v>y = -3,5x + b</v>
      </c>
      <c r="Q3" t="s">
        <v>13</v>
      </c>
      <c r="R3" t="str">
        <f t="shared" ref="R3:R25" ca="1" si="13">F3&amp;" = "&amp;C3&amp;" · "&amp;IF(E3&lt;0,"("&amp;E3&amp;")",E3)&amp;" + b"</f>
        <v>-25,5 = -3,5 · 7 + b</v>
      </c>
      <c r="S3" t="str">
        <f t="shared" ref="S3:S25" ca="1" si="14">F3&amp;" = "&amp;C3*E3&amp;" + b    |"&amp;IF(C3*E3&gt;0," - "," + ")&amp;ABS(C3*E3)</f>
        <v>-25,5 = -24,5 + b    | + 24,5</v>
      </c>
      <c r="T3" t="str">
        <f t="shared" ref="T3:T25" ca="1" si="15">D3&amp;" = b"</f>
        <v>-1 = b</v>
      </c>
      <c r="U3" t="str">
        <f t="shared" ref="U3:U25" ca="1" si="16">"y = "&amp;C3&amp;"x "&amp;IF(D3&lt;0," - "," + ")&amp;ABS(D3)</f>
        <v>y = -3,5x  - 1</v>
      </c>
      <c r="V3" t="str">
        <f t="shared" ref="V3:V25" ca="1" si="17">G3&amp;", "&amp;K3</f>
        <v>P = (7|-25,5), Q = (2|-8)</v>
      </c>
    </row>
    <row r="4" spans="1:26" ht="13.8" x14ac:dyDescent="0.3">
      <c r="A4">
        <f t="shared" ca="1" si="1"/>
        <v>20</v>
      </c>
      <c r="B4" s="3">
        <f t="shared" ca="1" si="0"/>
        <v>0.17773832710365967</v>
      </c>
      <c r="C4" s="3">
        <f t="shared" ca="1" si="2"/>
        <v>1.5</v>
      </c>
      <c r="D4" s="3">
        <f t="shared" ca="1" si="2"/>
        <v>-2</v>
      </c>
      <c r="E4" s="3">
        <f t="shared" ca="1" si="3"/>
        <v>5</v>
      </c>
      <c r="F4">
        <f t="shared" ca="1" si="4"/>
        <v>5.5</v>
      </c>
      <c r="G4" t="str">
        <f t="shared" ca="1" si="5"/>
        <v>P = (5|5,5)</v>
      </c>
      <c r="H4" s="3">
        <f t="shared" ca="1" si="6"/>
        <v>-9</v>
      </c>
      <c r="I4">
        <f t="shared" ca="1" si="7"/>
        <v>-9</v>
      </c>
      <c r="J4">
        <f t="shared" ca="1" si="8"/>
        <v>-15.5</v>
      </c>
      <c r="K4" t="str">
        <f t="shared" ca="1" si="9"/>
        <v>Q = (-9|-15,5)</v>
      </c>
      <c r="L4" s="26" t="s">
        <v>21</v>
      </c>
      <c r="M4" s="26" t="s">
        <v>22</v>
      </c>
      <c r="N4" t="str">
        <f t="shared" ca="1" si="10"/>
        <v>= (-15,5 - 5,5) : (-9 - 5)</v>
      </c>
      <c r="O4" t="str">
        <f t="shared" ca="1" si="11"/>
        <v>-21 : (-14) = 1,5</v>
      </c>
      <c r="P4" t="str">
        <f t="shared" ca="1" si="12"/>
        <v>y = 1,5x + b</v>
      </c>
      <c r="Q4" t="s">
        <v>13</v>
      </c>
      <c r="R4" t="str">
        <f t="shared" ca="1" si="13"/>
        <v>5,5 = 1,5 · 5 + b</v>
      </c>
      <c r="S4" t="str">
        <f t="shared" ca="1" si="14"/>
        <v>5,5 = 7,5 + b    | - 7,5</v>
      </c>
      <c r="T4" t="str">
        <f t="shared" ca="1" si="15"/>
        <v>-2 = b</v>
      </c>
      <c r="U4" t="str">
        <f t="shared" ca="1" si="16"/>
        <v>y = 1,5x  - 2</v>
      </c>
      <c r="V4" t="str">
        <f t="shared" ca="1" si="17"/>
        <v>P = (5|5,5), Q = (-9|-15,5)</v>
      </c>
      <c r="Z4" s="23"/>
    </row>
    <row r="5" spans="1:26" x14ac:dyDescent="0.25">
      <c r="A5">
        <f t="shared" ca="1" si="1"/>
        <v>2</v>
      </c>
      <c r="B5" s="3">
        <f t="shared" ca="1" si="0"/>
        <v>0.95963704186101151</v>
      </c>
      <c r="C5" s="3">
        <f t="shared" ca="1" si="2"/>
        <v>-4.5</v>
      </c>
      <c r="D5" s="3">
        <f t="shared" ca="1" si="2"/>
        <v>-4</v>
      </c>
      <c r="E5" s="3">
        <f t="shared" ca="1" si="3"/>
        <v>6</v>
      </c>
      <c r="F5">
        <f t="shared" ca="1" si="4"/>
        <v>-31</v>
      </c>
      <c r="G5" t="str">
        <f t="shared" ca="1" si="5"/>
        <v>P = (6|-31)</v>
      </c>
      <c r="H5" s="3">
        <f t="shared" ca="1" si="6"/>
        <v>7</v>
      </c>
      <c r="I5">
        <f t="shared" ca="1" si="7"/>
        <v>7</v>
      </c>
      <c r="J5">
        <f t="shared" ca="1" si="8"/>
        <v>-35.5</v>
      </c>
      <c r="K5" t="str">
        <f t="shared" ca="1" si="9"/>
        <v>Q = (7|-35,5)</v>
      </c>
      <c r="L5" s="26" t="s">
        <v>21</v>
      </c>
      <c r="M5" s="26" t="s">
        <v>22</v>
      </c>
      <c r="N5" t="str">
        <f t="shared" ca="1" si="10"/>
        <v>= (-35,5 - (-31)) : (7 - 6)</v>
      </c>
      <c r="O5" t="str">
        <f t="shared" ca="1" si="11"/>
        <v>-4,5 : 1 = -4,5</v>
      </c>
      <c r="P5" t="str">
        <f t="shared" ca="1" si="12"/>
        <v>y = -4,5x + b</v>
      </c>
      <c r="Q5" t="s">
        <v>13</v>
      </c>
      <c r="R5" t="str">
        <f t="shared" ca="1" si="13"/>
        <v>-31 = -4,5 · 6 + b</v>
      </c>
      <c r="S5" t="str">
        <f t="shared" ca="1" si="14"/>
        <v>-31 = -27 + b    | + 27</v>
      </c>
      <c r="T5" t="str">
        <f t="shared" ca="1" si="15"/>
        <v>-4 = b</v>
      </c>
      <c r="U5" t="str">
        <f t="shared" ca="1" si="16"/>
        <v>y = -4,5x  - 4</v>
      </c>
      <c r="V5" t="str">
        <f t="shared" ca="1" si="17"/>
        <v>P = (6|-31), Q = (7|-35,5)</v>
      </c>
    </row>
    <row r="6" spans="1:26" x14ac:dyDescent="0.25">
      <c r="A6">
        <f t="shared" ca="1" si="1"/>
        <v>6</v>
      </c>
      <c r="B6" s="3">
        <f t="shared" ca="1" si="0"/>
        <v>0.82732060306811284</v>
      </c>
      <c r="C6" s="3">
        <f t="shared" ca="1" si="2"/>
        <v>4</v>
      </c>
      <c r="D6" s="3">
        <f t="shared" ca="1" si="2"/>
        <v>3.5</v>
      </c>
      <c r="E6" s="3">
        <f t="shared" ca="1" si="3"/>
        <v>6</v>
      </c>
      <c r="F6">
        <f t="shared" ca="1" si="4"/>
        <v>27.5</v>
      </c>
      <c r="G6" t="str">
        <f t="shared" ca="1" si="5"/>
        <v>P = (6|27,5)</v>
      </c>
      <c r="H6" s="3">
        <f t="shared" ca="1" si="6"/>
        <v>-6</v>
      </c>
      <c r="I6">
        <f t="shared" ca="1" si="7"/>
        <v>-6</v>
      </c>
      <c r="J6">
        <f t="shared" ca="1" si="8"/>
        <v>-20.5</v>
      </c>
      <c r="K6" t="str">
        <f t="shared" ca="1" si="9"/>
        <v>Q = (-6|-20,5)</v>
      </c>
      <c r="L6" s="26" t="s">
        <v>21</v>
      </c>
      <c r="M6" s="26" t="s">
        <v>22</v>
      </c>
      <c r="N6" t="str">
        <f t="shared" ca="1" si="10"/>
        <v>= (-20,5 - 27,5) : (-6 - 6)</v>
      </c>
      <c r="O6" t="str">
        <f t="shared" ca="1" si="11"/>
        <v>-48 : (-12) = 4</v>
      </c>
      <c r="P6" t="str">
        <f t="shared" ca="1" si="12"/>
        <v>y = 4x + b</v>
      </c>
      <c r="Q6" t="s">
        <v>13</v>
      </c>
      <c r="R6" t="str">
        <f t="shared" ca="1" si="13"/>
        <v>27,5 = 4 · 6 + b</v>
      </c>
      <c r="S6" t="str">
        <f t="shared" ca="1" si="14"/>
        <v>27,5 = 24 + b    | - 24</v>
      </c>
      <c r="T6" t="str">
        <f t="shared" ca="1" si="15"/>
        <v>3,5 = b</v>
      </c>
      <c r="U6" t="str">
        <f t="shared" ca="1" si="16"/>
        <v>y = 4x  + 3,5</v>
      </c>
      <c r="V6" t="str">
        <f t="shared" ca="1" si="17"/>
        <v>P = (6|27,5), Q = (-6|-20,5)</v>
      </c>
    </row>
    <row r="7" spans="1:26" x14ac:dyDescent="0.25">
      <c r="A7">
        <f t="shared" ca="1" si="1"/>
        <v>21</v>
      </c>
      <c r="B7" s="3">
        <f t="shared" ca="1" si="0"/>
        <v>0.15212134232849439</v>
      </c>
      <c r="C7" s="3">
        <f t="shared" ca="1" si="2"/>
        <v>-2.5</v>
      </c>
      <c r="D7" s="3">
        <f t="shared" ca="1" si="2"/>
        <v>-2</v>
      </c>
      <c r="E7" s="3">
        <f t="shared" ca="1" si="3"/>
        <v>-6</v>
      </c>
      <c r="F7">
        <f t="shared" ca="1" si="4"/>
        <v>13</v>
      </c>
      <c r="G7" t="str">
        <f t="shared" ca="1" si="5"/>
        <v>P = (-6|13)</v>
      </c>
      <c r="H7" s="3">
        <f t="shared" ca="1" si="6"/>
        <v>-9</v>
      </c>
      <c r="I7">
        <f t="shared" ca="1" si="7"/>
        <v>-9</v>
      </c>
      <c r="J7">
        <f t="shared" ca="1" si="8"/>
        <v>20.5</v>
      </c>
      <c r="K7" t="str">
        <f t="shared" ca="1" si="9"/>
        <v>Q = (-9|20,5)</v>
      </c>
      <c r="L7" s="26" t="s">
        <v>21</v>
      </c>
      <c r="M7" s="26" t="s">
        <v>22</v>
      </c>
      <c r="N7" t="str">
        <f t="shared" ca="1" si="10"/>
        <v>= (20,5 - 13) : (-9 - (-6))</v>
      </c>
      <c r="O7" t="str">
        <f t="shared" ca="1" si="11"/>
        <v>7,5 : (-3) = -2,5</v>
      </c>
      <c r="P7" t="str">
        <f t="shared" ca="1" si="12"/>
        <v>y = -2,5x + b</v>
      </c>
      <c r="Q7" t="s">
        <v>13</v>
      </c>
      <c r="R7" t="str">
        <f t="shared" ca="1" si="13"/>
        <v>13 = -2,5 · (-6) + b</v>
      </c>
      <c r="S7" t="str">
        <f t="shared" ca="1" si="14"/>
        <v>13 = 15 + b    | - 15</v>
      </c>
      <c r="T7" t="str">
        <f t="shared" ca="1" si="15"/>
        <v>-2 = b</v>
      </c>
      <c r="U7" t="str">
        <f t="shared" ca="1" si="16"/>
        <v>y = -2,5x  - 2</v>
      </c>
      <c r="V7" t="str">
        <f t="shared" ca="1" si="17"/>
        <v>P = (-6|13), Q = (-9|20,5)</v>
      </c>
    </row>
    <row r="8" spans="1:26" x14ac:dyDescent="0.25">
      <c r="A8">
        <f ca="1">RANK(B8,$B$2:$B$25)</f>
        <v>7</v>
      </c>
      <c r="B8" s="3">
        <f t="shared" ca="1" si="0"/>
        <v>0.80664376542710881</v>
      </c>
      <c r="C8" s="3">
        <f t="shared" ca="1" si="2"/>
        <v>2</v>
      </c>
      <c r="D8" s="3">
        <f t="shared" ca="1" si="2"/>
        <v>1.5</v>
      </c>
      <c r="E8" s="3">
        <f t="shared" ca="1" si="3"/>
        <v>3</v>
      </c>
      <c r="F8">
        <f t="shared" ca="1" si="4"/>
        <v>7.5</v>
      </c>
      <c r="G8" t="str">
        <f t="shared" ca="1" si="5"/>
        <v>P = (3|7,5)</v>
      </c>
      <c r="H8" s="3">
        <f t="shared" ca="1" si="6"/>
        <v>-5</v>
      </c>
      <c r="I8">
        <f t="shared" ca="1" si="7"/>
        <v>-5</v>
      </c>
      <c r="J8">
        <f t="shared" ca="1" si="8"/>
        <v>-8.5</v>
      </c>
      <c r="K8" t="str">
        <f t="shared" ca="1" si="9"/>
        <v>Q = (-5|-8,5)</v>
      </c>
      <c r="L8" s="26" t="s">
        <v>21</v>
      </c>
      <c r="M8" s="26" t="s">
        <v>22</v>
      </c>
      <c r="N8" t="str">
        <f t="shared" ca="1" si="10"/>
        <v>= (-8,5 - 7,5) : (-5 - 3)</v>
      </c>
      <c r="O8" t="str">
        <f t="shared" ca="1" si="11"/>
        <v>-16 : (-8) = 2</v>
      </c>
      <c r="P8" t="str">
        <f t="shared" ca="1" si="12"/>
        <v>y = 2x + b</v>
      </c>
      <c r="Q8" t="s">
        <v>13</v>
      </c>
      <c r="R8" t="str">
        <f t="shared" ca="1" si="13"/>
        <v>7,5 = 2 · 3 + b</v>
      </c>
      <c r="S8" t="str">
        <f t="shared" ca="1" si="14"/>
        <v>7,5 = 6 + b    | - 6</v>
      </c>
      <c r="T8" t="str">
        <f t="shared" ca="1" si="15"/>
        <v>1,5 = b</v>
      </c>
      <c r="U8" t="str">
        <f t="shared" ca="1" si="16"/>
        <v>y = 2x  + 1,5</v>
      </c>
      <c r="V8" t="str">
        <f t="shared" ca="1" si="17"/>
        <v>P = (3|7,5), Q = (-5|-8,5)</v>
      </c>
    </row>
    <row r="9" spans="1:26" x14ac:dyDescent="0.25">
      <c r="A9">
        <f ca="1">RANK(B9,$B$2:$B$25)</f>
        <v>14</v>
      </c>
      <c r="B9" s="3">
        <f t="shared" ca="1" si="0"/>
        <v>0.41143847988653326</v>
      </c>
      <c r="C9" s="3">
        <f t="shared" ca="1" si="2"/>
        <v>-4.5</v>
      </c>
      <c r="D9" s="3">
        <f t="shared" ca="1" si="2"/>
        <v>1</v>
      </c>
      <c r="E9" s="3">
        <f t="shared" ca="1" si="3"/>
        <v>2</v>
      </c>
      <c r="F9">
        <f t="shared" ca="1" si="4"/>
        <v>-8</v>
      </c>
      <c r="G9" t="str">
        <f t="shared" ca="1" si="5"/>
        <v>P = (2|-8)</v>
      </c>
      <c r="H9" s="3">
        <f t="shared" ca="1" si="6"/>
        <v>3</v>
      </c>
      <c r="I9">
        <f t="shared" ca="1" si="7"/>
        <v>3</v>
      </c>
      <c r="J9">
        <f t="shared" ca="1" si="8"/>
        <v>-12.5</v>
      </c>
      <c r="K9" t="str">
        <f t="shared" ca="1" si="9"/>
        <v>Q = (3|-12,5)</v>
      </c>
      <c r="L9" s="26" t="s">
        <v>21</v>
      </c>
      <c r="M9" s="26" t="s">
        <v>22</v>
      </c>
      <c r="N9" t="str">
        <f t="shared" ca="1" si="10"/>
        <v>= (-12,5 - (-8)) : (3 - 2)</v>
      </c>
      <c r="O9" t="str">
        <f t="shared" ca="1" si="11"/>
        <v>-4,5 : 1 = -4,5</v>
      </c>
      <c r="P9" t="str">
        <f t="shared" ca="1" si="12"/>
        <v>y = -4,5x + b</v>
      </c>
      <c r="Q9" t="s">
        <v>13</v>
      </c>
      <c r="R9" t="str">
        <f t="shared" ca="1" si="13"/>
        <v>-8 = -4,5 · 2 + b</v>
      </c>
      <c r="S9" t="str">
        <f t="shared" ca="1" si="14"/>
        <v>-8 = -9 + b    | + 9</v>
      </c>
      <c r="T9" t="str">
        <f t="shared" ca="1" si="15"/>
        <v>1 = b</v>
      </c>
      <c r="U9" t="str">
        <f t="shared" ca="1" si="16"/>
        <v>y = -4,5x  + 1</v>
      </c>
      <c r="V9" t="str">
        <f t="shared" ca="1" si="17"/>
        <v>P = (2|-8), Q = (3|-12,5)</v>
      </c>
    </row>
    <row r="10" spans="1:26" x14ac:dyDescent="0.25">
      <c r="A10">
        <f t="shared" ca="1" si="1"/>
        <v>18</v>
      </c>
      <c r="B10" s="3">
        <f t="shared" ca="1" si="0"/>
        <v>0.19984787812127058</v>
      </c>
      <c r="C10" s="3">
        <f t="shared" ca="1" si="2"/>
        <v>-2.5</v>
      </c>
      <c r="D10" s="3">
        <f t="shared" ca="1" si="2"/>
        <v>2</v>
      </c>
      <c r="E10" s="3">
        <f t="shared" ca="1" si="3"/>
        <v>-6</v>
      </c>
      <c r="F10">
        <f t="shared" ca="1" si="4"/>
        <v>17</v>
      </c>
      <c r="G10" t="str">
        <f t="shared" ca="1" si="5"/>
        <v>P = (-6|17)</v>
      </c>
      <c r="H10" s="3">
        <f t="shared" ca="1" si="6"/>
        <v>-7</v>
      </c>
      <c r="I10">
        <f t="shared" ca="1" si="7"/>
        <v>-7</v>
      </c>
      <c r="J10">
        <f t="shared" ca="1" si="8"/>
        <v>19.5</v>
      </c>
      <c r="K10" t="str">
        <f t="shared" ca="1" si="9"/>
        <v>Q = (-7|19,5)</v>
      </c>
      <c r="L10" s="26" t="s">
        <v>21</v>
      </c>
      <c r="M10" s="26" t="s">
        <v>22</v>
      </c>
      <c r="N10" t="str">
        <f t="shared" ca="1" si="10"/>
        <v>= (19,5 - 17) : (-7 - (-6))</v>
      </c>
      <c r="O10" t="str">
        <f t="shared" ca="1" si="11"/>
        <v>2,5 : (-1) = -2,5</v>
      </c>
      <c r="P10" t="str">
        <f t="shared" ca="1" si="12"/>
        <v>y = -2,5x + b</v>
      </c>
      <c r="Q10" t="s">
        <v>13</v>
      </c>
      <c r="R10" t="str">
        <f t="shared" ca="1" si="13"/>
        <v>17 = -2,5 · (-6) + b</v>
      </c>
      <c r="S10" t="str">
        <f t="shared" ca="1" si="14"/>
        <v>17 = 15 + b    | - 15</v>
      </c>
      <c r="T10" t="str">
        <f t="shared" ca="1" si="15"/>
        <v>2 = b</v>
      </c>
      <c r="U10" t="str">
        <f t="shared" ca="1" si="16"/>
        <v>y = -2,5x  + 2</v>
      </c>
      <c r="V10" t="str">
        <f t="shared" ca="1" si="17"/>
        <v>P = (-6|17), Q = (-7|19,5)</v>
      </c>
    </row>
    <row r="11" spans="1:26" x14ac:dyDescent="0.25">
      <c r="A11">
        <f t="shared" ca="1" si="1"/>
        <v>9</v>
      </c>
      <c r="B11" s="3">
        <f t="shared" ca="1" si="0"/>
        <v>0.71039351638821369</v>
      </c>
      <c r="C11" s="3">
        <f t="shared" ca="1" si="2"/>
        <v>3.5</v>
      </c>
      <c r="D11" s="3">
        <f t="shared" ca="1" si="2"/>
        <v>4</v>
      </c>
      <c r="E11" s="3">
        <f t="shared" ca="1" si="3"/>
        <v>-6</v>
      </c>
      <c r="F11">
        <f t="shared" ca="1" si="4"/>
        <v>-17</v>
      </c>
      <c r="G11" t="str">
        <f t="shared" ca="1" si="5"/>
        <v>P = (-6|-17)</v>
      </c>
      <c r="H11" s="3">
        <f t="shared" ca="1" si="6"/>
        <v>7</v>
      </c>
      <c r="I11">
        <f t="shared" ca="1" si="7"/>
        <v>7</v>
      </c>
      <c r="J11">
        <f t="shared" ca="1" si="8"/>
        <v>28.5</v>
      </c>
      <c r="K11" t="str">
        <f t="shared" ca="1" si="9"/>
        <v>Q = (7|28,5)</v>
      </c>
      <c r="L11" s="26" t="s">
        <v>21</v>
      </c>
      <c r="M11" s="26" t="s">
        <v>22</v>
      </c>
      <c r="N11" t="str">
        <f t="shared" ca="1" si="10"/>
        <v>= (28,5 - (-17)) : (7 - (-6))</v>
      </c>
      <c r="O11" t="str">
        <f t="shared" ca="1" si="11"/>
        <v>45,5 : 13 = 3,5</v>
      </c>
      <c r="P11" t="str">
        <f t="shared" ca="1" si="12"/>
        <v>y = 3,5x + b</v>
      </c>
      <c r="Q11" t="s">
        <v>13</v>
      </c>
      <c r="R11" t="str">
        <f t="shared" ca="1" si="13"/>
        <v>-17 = 3,5 · (-6) + b</v>
      </c>
      <c r="S11" t="str">
        <f t="shared" ca="1" si="14"/>
        <v>-17 = -21 + b    | + 21</v>
      </c>
      <c r="T11" t="str">
        <f t="shared" ca="1" si="15"/>
        <v>4 = b</v>
      </c>
      <c r="U11" t="str">
        <f t="shared" ca="1" si="16"/>
        <v>y = 3,5x  + 4</v>
      </c>
      <c r="V11" t="str">
        <f t="shared" ca="1" si="17"/>
        <v>P = (-6|-17), Q = (7|28,5)</v>
      </c>
    </row>
    <row r="12" spans="1:26" x14ac:dyDescent="0.25">
      <c r="A12">
        <f t="shared" ca="1" si="1"/>
        <v>23</v>
      </c>
      <c r="B12" s="3">
        <f t="shared" ca="1" si="0"/>
        <v>6.314438536163236E-2</v>
      </c>
      <c r="C12" s="3">
        <f t="shared" ca="1" si="2"/>
        <v>-0.5</v>
      </c>
      <c r="D12" s="3">
        <f t="shared" ca="1" si="2"/>
        <v>1.5</v>
      </c>
      <c r="E12" s="3">
        <f t="shared" ca="1" si="3"/>
        <v>-2</v>
      </c>
      <c r="F12">
        <f t="shared" ca="1" si="4"/>
        <v>2.5</v>
      </c>
      <c r="G12" t="str">
        <f t="shared" ca="1" si="5"/>
        <v>P = (-2|2,5)</v>
      </c>
      <c r="H12" s="3">
        <f t="shared" ca="1" si="6"/>
        <v>-7</v>
      </c>
      <c r="I12">
        <f t="shared" ca="1" si="7"/>
        <v>-7</v>
      </c>
      <c r="J12">
        <f t="shared" ca="1" si="8"/>
        <v>5</v>
      </c>
      <c r="K12" t="str">
        <f t="shared" ca="1" si="9"/>
        <v>Q = (-7|5)</v>
      </c>
      <c r="L12" s="26" t="s">
        <v>21</v>
      </c>
      <c r="M12" s="26" t="s">
        <v>22</v>
      </c>
      <c r="N12" t="str">
        <f t="shared" ca="1" si="10"/>
        <v>= (5 - 2,5) : (-7 - (-2))</v>
      </c>
      <c r="O12" t="str">
        <f t="shared" ca="1" si="11"/>
        <v>2,5 : (-5) = -0,5</v>
      </c>
      <c r="P12" t="str">
        <f t="shared" ca="1" si="12"/>
        <v>y = -0,5x + b</v>
      </c>
      <c r="Q12" t="s">
        <v>13</v>
      </c>
      <c r="R12" t="str">
        <f t="shared" ca="1" si="13"/>
        <v>2,5 = -0,5 · (-2) + b</v>
      </c>
      <c r="S12" t="str">
        <f t="shared" ca="1" si="14"/>
        <v>2,5 = 1 + b    | - 1</v>
      </c>
      <c r="T12" t="str">
        <f t="shared" ca="1" si="15"/>
        <v>1,5 = b</v>
      </c>
      <c r="U12" t="str">
        <f t="shared" ca="1" si="16"/>
        <v>y = -0,5x  + 1,5</v>
      </c>
      <c r="V12" t="str">
        <f t="shared" ca="1" si="17"/>
        <v>P = (-2|2,5), Q = (-7|5)</v>
      </c>
    </row>
    <row r="13" spans="1:26" x14ac:dyDescent="0.25">
      <c r="A13">
        <f t="shared" ca="1" si="1"/>
        <v>5</v>
      </c>
      <c r="B13" s="3">
        <f t="shared" ca="1" si="0"/>
        <v>0.9161739740426208</v>
      </c>
      <c r="C13" s="3">
        <f t="shared" ca="1" si="2"/>
        <v>-4</v>
      </c>
      <c r="D13" s="3">
        <f t="shared" ca="1" si="2"/>
        <v>-3</v>
      </c>
      <c r="E13" s="3">
        <f t="shared" ca="1" si="3"/>
        <v>3</v>
      </c>
      <c r="F13">
        <f t="shared" ca="1" si="4"/>
        <v>-15</v>
      </c>
      <c r="G13" t="str">
        <f t="shared" ca="1" si="5"/>
        <v>P = (3|-15)</v>
      </c>
      <c r="H13" s="3">
        <f t="shared" ca="1" si="6"/>
        <v>9</v>
      </c>
      <c r="I13">
        <f t="shared" ca="1" si="7"/>
        <v>9</v>
      </c>
      <c r="J13">
        <f t="shared" ca="1" si="8"/>
        <v>-39</v>
      </c>
      <c r="K13" t="str">
        <f t="shared" ca="1" si="9"/>
        <v>Q = (9|-39)</v>
      </c>
      <c r="L13" s="26" t="s">
        <v>21</v>
      </c>
      <c r="M13" s="26" t="s">
        <v>22</v>
      </c>
      <c r="N13" t="str">
        <f t="shared" ca="1" si="10"/>
        <v>= (-39 - (-15)) : (9 - 3)</v>
      </c>
      <c r="O13" t="str">
        <f t="shared" ca="1" si="11"/>
        <v>-24 : 6 = -4</v>
      </c>
      <c r="P13" t="str">
        <f t="shared" ca="1" si="12"/>
        <v>y = -4x + b</v>
      </c>
      <c r="Q13" t="s">
        <v>13</v>
      </c>
      <c r="R13" t="str">
        <f t="shared" ca="1" si="13"/>
        <v>-15 = -4 · 3 + b</v>
      </c>
      <c r="S13" t="str">
        <f t="shared" ca="1" si="14"/>
        <v>-15 = -12 + b    | + 12</v>
      </c>
      <c r="T13" t="str">
        <f t="shared" ca="1" si="15"/>
        <v>-3 = b</v>
      </c>
      <c r="U13" t="str">
        <f t="shared" ca="1" si="16"/>
        <v>y = -4x  - 3</v>
      </c>
      <c r="V13" t="str">
        <f t="shared" ca="1" si="17"/>
        <v>P = (3|-15), Q = (9|-39)</v>
      </c>
    </row>
    <row r="14" spans="1:26" x14ac:dyDescent="0.25">
      <c r="A14">
        <f ca="1">RANK(B14,$B$2:$B$25)</f>
        <v>15</v>
      </c>
      <c r="B14" s="3">
        <f t="shared" ca="1" si="0"/>
        <v>0.39841310029576105</v>
      </c>
      <c r="C14" s="3">
        <f t="shared" ca="1" si="2"/>
        <v>5</v>
      </c>
      <c r="D14" s="3">
        <f t="shared" ca="1" si="2"/>
        <v>-3.5</v>
      </c>
      <c r="E14" s="3">
        <f t="shared" ca="1" si="3"/>
        <v>6</v>
      </c>
      <c r="F14">
        <f t="shared" ca="1" si="4"/>
        <v>26.5</v>
      </c>
      <c r="G14" t="str">
        <f t="shared" ca="1" si="5"/>
        <v>P = (6|26,5)</v>
      </c>
      <c r="H14" s="3">
        <f t="shared" ca="1" si="6"/>
        <v>-9</v>
      </c>
      <c r="I14">
        <f t="shared" ca="1" si="7"/>
        <v>-9</v>
      </c>
      <c r="J14">
        <f t="shared" ca="1" si="8"/>
        <v>-48.5</v>
      </c>
      <c r="K14" t="str">
        <f t="shared" ca="1" si="9"/>
        <v>Q = (-9|-48,5)</v>
      </c>
      <c r="L14" s="26" t="s">
        <v>21</v>
      </c>
      <c r="M14" s="26" t="s">
        <v>22</v>
      </c>
      <c r="N14" t="str">
        <f t="shared" ca="1" si="10"/>
        <v>= (-48,5 - 26,5) : (-9 - 6)</v>
      </c>
      <c r="O14" t="str">
        <f t="shared" ca="1" si="11"/>
        <v>-75 : (-15) = 5</v>
      </c>
      <c r="P14" t="str">
        <f t="shared" ca="1" si="12"/>
        <v>y = 5x + b</v>
      </c>
      <c r="Q14" t="s">
        <v>13</v>
      </c>
      <c r="R14" t="str">
        <f t="shared" ca="1" si="13"/>
        <v>26,5 = 5 · 6 + b</v>
      </c>
      <c r="S14" t="str">
        <f t="shared" ca="1" si="14"/>
        <v>26,5 = 30 + b    | - 30</v>
      </c>
      <c r="T14" t="str">
        <f t="shared" ca="1" si="15"/>
        <v>-3,5 = b</v>
      </c>
      <c r="U14" t="str">
        <f t="shared" ca="1" si="16"/>
        <v>y = 5x  - 3,5</v>
      </c>
      <c r="V14" t="str">
        <f t="shared" ca="1" si="17"/>
        <v>P = (6|26,5), Q = (-9|-48,5)</v>
      </c>
    </row>
    <row r="15" spans="1:26" x14ac:dyDescent="0.25">
      <c r="A15">
        <f ca="1">RANK(B15,$B$2:$B$25)</f>
        <v>11</v>
      </c>
      <c r="B15" s="3">
        <f t="shared" ca="1" si="0"/>
        <v>0.60300054843759687</v>
      </c>
      <c r="C15" s="3">
        <f t="shared" ca="1" si="2"/>
        <v>-4.5</v>
      </c>
      <c r="D15" s="3">
        <f t="shared" ca="1" si="2"/>
        <v>-3</v>
      </c>
      <c r="E15" s="3">
        <f t="shared" ca="1" si="3"/>
        <v>-2</v>
      </c>
      <c r="F15">
        <f t="shared" ca="1" si="4"/>
        <v>6</v>
      </c>
      <c r="G15" t="str">
        <f t="shared" ca="1" si="5"/>
        <v>P = (-2|6)</v>
      </c>
      <c r="H15" s="3">
        <f t="shared" ca="1" si="6"/>
        <v>4</v>
      </c>
      <c r="I15">
        <f t="shared" ca="1" si="7"/>
        <v>4</v>
      </c>
      <c r="J15">
        <f t="shared" ca="1" si="8"/>
        <v>-21</v>
      </c>
      <c r="K15" t="str">
        <f t="shared" ca="1" si="9"/>
        <v>Q = (4|-21)</v>
      </c>
      <c r="L15" s="26" t="s">
        <v>21</v>
      </c>
      <c r="M15" s="26" t="s">
        <v>22</v>
      </c>
      <c r="N15" t="str">
        <f t="shared" ca="1" si="10"/>
        <v>= (-21 - 6) : (4 - (-2))</v>
      </c>
      <c r="O15" t="str">
        <f t="shared" ca="1" si="11"/>
        <v>-27 : 6 = -4,5</v>
      </c>
      <c r="P15" t="str">
        <f t="shared" ca="1" si="12"/>
        <v>y = -4,5x + b</v>
      </c>
      <c r="Q15" t="s">
        <v>13</v>
      </c>
      <c r="R15" t="str">
        <f t="shared" ca="1" si="13"/>
        <v>6 = -4,5 · (-2) + b</v>
      </c>
      <c r="S15" t="str">
        <f t="shared" ca="1" si="14"/>
        <v>6 = 9 + b    | - 9</v>
      </c>
      <c r="T15" t="str">
        <f t="shared" ca="1" si="15"/>
        <v>-3 = b</v>
      </c>
      <c r="U15" t="str">
        <f t="shared" ca="1" si="16"/>
        <v>y = -4,5x  - 3</v>
      </c>
      <c r="V15" t="str">
        <f t="shared" ca="1" si="17"/>
        <v>P = (-2|6), Q = (4|-21)</v>
      </c>
    </row>
    <row r="16" spans="1:26" x14ac:dyDescent="0.25">
      <c r="A16">
        <f t="shared" ca="1" si="1"/>
        <v>17</v>
      </c>
      <c r="B16" s="3">
        <f t="shared" ca="1" si="0"/>
        <v>0.26606430797091285</v>
      </c>
      <c r="C16" s="3">
        <f t="shared" ca="1" si="2"/>
        <v>-0.5</v>
      </c>
      <c r="D16" s="3">
        <f t="shared" ca="1" si="2"/>
        <v>3</v>
      </c>
      <c r="E16" s="3">
        <f t="shared" ca="1" si="3"/>
        <v>-3</v>
      </c>
      <c r="F16">
        <f t="shared" ca="1" si="4"/>
        <v>4.5</v>
      </c>
      <c r="G16" t="str">
        <f t="shared" ca="1" si="5"/>
        <v>P = (-3|4,5)</v>
      </c>
      <c r="H16" s="3">
        <f t="shared" ca="1" si="6"/>
        <v>5</v>
      </c>
      <c r="I16">
        <f t="shared" ca="1" si="7"/>
        <v>5</v>
      </c>
      <c r="J16">
        <f t="shared" ca="1" si="8"/>
        <v>0.5</v>
      </c>
      <c r="K16" t="str">
        <f t="shared" ca="1" si="9"/>
        <v>Q = (5|0,5)</v>
      </c>
      <c r="L16" s="26" t="s">
        <v>21</v>
      </c>
      <c r="M16" s="26" t="s">
        <v>22</v>
      </c>
      <c r="N16" t="str">
        <f t="shared" ca="1" si="10"/>
        <v>= (0,5 - 4,5) : (5 - (-3))</v>
      </c>
      <c r="O16" t="str">
        <f t="shared" ca="1" si="11"/>
        <v>-4 : 8 = -0,5</v>
      </c>
      <c r="P16" t="str">
        <f t="shared" ca="1" si="12"/>
        <v>y = -0,5x + b</v>
      </c>
      <c r="Q16" t="s">
        <v>13</v>
      </c>
      <c r="R16" t="str">
        <f t="shared" ca="1" si="13"/>
        <v>4,5 = -0,5 · (-3) + b</v>
      </c>
      <c r="S16" t="str">
        <f t="shared" ca="1" si="14"/>
        <v>4,5 = 1,5 + b    | - 1,5</v>
      </c>
      <c r="T16" t="str">
        <f t="shared" ca="1" si="15"/>
        <v>3 = b</v>
      </c>
      <c r="U16" t="str">
        <f t="shared" ca="1" si="16"/>
        <v>y = -0,5x  + 3</v>
      </c>
      <c r="V16" t="str">
        <f t="shared" ca="1" si="17"/>
        <v>P = (-3|4,5), Q = (5|0,5)</v>
      </c>
    </row>
    <row r="17" spans="1:22" x14ac:dyDescent="0.25">
      <c r="A17">
        <f t="shared" ca="1" si="1"/>
        <v>22</v>
      </c>
      <c r="B17" s="3">
        <f t="shared" ca="1" si="0"/>
        <v>0.12734779104536131</v>
      </c>
      <c r="C17" s="3">
        <f t="shared" ca="1" si="2"/>
        <v>-3</v>
      </c>
      <c r="D17" s="3">
        <f t="shared" ca="1" si="2"/>
        <v>-3.5</v>
      </c>
      <c r="E17" s="3">
        <f t="shared" ca="1" si="3"/>
        <v>8</v>
      </c>
      <c r="F17">
        <f t="shared" ca="1" si="4"/>
        <v>-27.5</v>
      </c>
      <c r="G17" t="str">
        <f t="shared" ca="1" si="5"/>
        <v>P = (8|-27,5)</v>
      </c>
      <c r="H17" s="3">
        <f t="shared" ca="1" si="6"/>
        <v>4</v>
      </c>
      <c r="I17">
        <f t="shared" ca="1" si="7"/>
        <v>4</v>
      </c>
      <c r="J17">
        <f t="shared" ca="1" si="8"/>
        <v>-15.5</v>
      </c>
      <c r="K17" t="str">
        <f t="shared" ca="1" si="9"/>
        <v>Q = (4|-15,5)</v>
      </c>
      <c r="L17" s="26" t="s">
        <v>21</v>
      </c>
      <c r="M17" s="26" t="s">
        <v>22</v>
      </c>
      <c r="N17" t="str">
        <f t="shared" ca="1" si="10"/>
        <v>= (-15,5 - (-27,5)) : (4 - 8)</v>
      </c>
      <c r="O17" t="str">
        <f t="shared" ca="1" si="11"/>
        <v>12 : (-4) = -3</v>
      </c>
      <c r="P17" t="str">
        <f t="shared" ca="1" si="12"/>
        <v>y = -3x + b</v>
      </c>
      <c r="Q17" t="s">
        <v>13</v>
      </c>
      <c r="R17" t="str">
        <f t="shared" ca="1" si="13"/>
        <v>-27,5 = -3 · 8 + b</v>
      </c>
      <c r="S17" t="str">
        <f t="shared" ca="1" si="14"/>
        <v>-27,5 = -24 + b    | + 24</v>
      </c>
      <c r="T17" t="str">
        <f t="shared" ca="1" si="15"/>
        <v>-3,5 = b</v>
      </c>
      <c r="U17" t="str">
        <f t="shared" ca="1" si="16"/>
        <v>y = -3x  - 3,5</v>
      </c>
      <c r="V17" t="str">
        <f t="shared" ca="1" si="17"/>
        <v>P = (8|-27,5), Q = (4|-15,5)</v>
      </c>
    </row>
    <row r="18" spans="1:22" x14ac:dyDescent="0.25">
      <c r="A18">
        <f t="shared" ca="1" si="1"/>
        <v>19</v>
      </c>
      <c r="B18" s="3">
        <f t="shared" ca="1" si="0"/>
        <v>0.18654605111426004</v>
      </c>
      <c r="C18" s="3">
        <f t="shared" ca="1" si="2"/>
        <v>-3.5</v>
      </c>
      <c r="D18" s="3">
        <f t="shared" ca="1" si="2"/>
        <v>-1</v>
      </c>
      <c r="E18" s="3">
        <f t="shared" ca="1" si="3"/>
        <v>8</v>
      </c>
      <c r="F18">
        <f t="shared" ca="1" si="4"/>
        <v>-29</v>
      </c>
      <c r="G18" t="str">
        <f t="shared" ca="1" si="5"/>
        <v>P = (8|-29)</v>
      </c>
      <c r="H18" s="3">
        <f t="shared" ca="1" si="6"/>
        <v>-8</v>
      </c>
      <c r="I18">
        <f t="shared" ca="1" si="7"/>
        <v>-8</v>
      </c>
      <c r="J18">
        <f t="shared" ca="1" si="8"/>
        <v>27</v>
      </c>
      <c r="K18" t="str">
        <f t="shared" ca="1" si="9"/>
        <v>Q = (-8|27)</v>
      </c>
      <c r="L18" s="26" t="s">
        <v>21</v>
      </c>
      <c r="M18" s="26" t="s">
        <v>22</v>
      </c>
      <c r="N18" t="str">
        <f t="shared" ca="1" si="10"/>
        <v>= (27 - (-29)) : (-8 - 8)</v>
      </c>
      <c r="O18" t="str">
        <f t="shared" ca="1" si="11"/>
        <v>56 : (-16) = -3,5</v>
      </c>
      <c r="P18" t="str">
        <f t="shared" ca="1" si="12"/>
        <v>y = -3,5x + b</v>
      </c>
      <c r="Q18" t="s">
        <v>13</v>
      </c>
      <c r="R18" t="str">
        <f t="shared" ca="1" si="13"/>
        <v>-29 = -3,5 · 8 + b</v>
      </c>
      <c r="S18" t="str">
        <f t="shared" ca="1" si="14"/>
        <v>-29 = -28 + b    | + 28</v>
      </c>
      <c r="T18" t="str">
        <f t="shared" ca="1" si="15"/>
        <v>-1 = b</v>
      </c>
      <c r="U18" t="str">
        <f t="shared" ca="1" si="16"/>
        <v>y = -3,5x  - 1</v>
      </c>
      <c r="V18" t="str">
        <f t="shared" ca="1" si="17"/>
        <v>P = (8|-29), Q = (-8|27)</v>
      </c>
    </row>
    <row r="19" spans="1:22" x14ac:dyDescent="0.25">
      <c r="A19">
        <f t="shared" ca="1" si="1"/>
        <v>24</v>
      </c>
      <c r="B19" s="3">
        <f t="shared" ca="1" si="0"/>
        <v>1.8733448564920541E-2</v>
      </c>
      <c r="C19" s="3">
        <f t="shared" ca="1" si="2"/>
        <v>-4.5</v>
      </c>
      <c r="D19" s="3">
        <f t="shared" ca="1" si="2"/>
        <v>-4</v>
      </c>
      <c r="E19" s="3">
        <f t="shared" ca="1" si="3"/>
        <v>8</v>
      </c>
      <c r="F19">
        <f t="shared" ca="1" si="4"/>
        <v>-40</v>
      </c>
      <c r="G19" t="str">
        <f t="shared" ca="1" si="5"/>
        <v>P = (8|-40)</v>
      </c>
      <c r="H19" s="3">
        <f t="shared" ca="1" si="6"/>
        <v>-1</v>
      </c>
      <c r="I19">
        <f t="shared" ca="1" si="7"/>
        <v>-1</v>
      </c>
      <c r="J19">
        <f t="shared" ca="1" si="8"/>
        <v>0.5</v>
      </c>
      <c r="K19" t="str">
        <f t="shared" ca="1" si="9"/>
        <v>Q = (-1|0,5)</v>
      </c>
      <c r="L19" s="26" t="s">
        <v>21</v>
      </c>
      <c r="M19" s="26" t="s">
        <v>22</v>
      </c>
      <c r="N19" t="str">
        <f t="shared" ca="1" si="10"/>
        <v>= (0,5 - (-40)) : (-1 - 8)</v>
      </c>
      <c r="O19" t="str">
        <f t="shared" ca="1" si="11"/>
        <v>40,5 : (-9) = -4,5</v>
      </c>
      <c r="P19" t="str">
        <f t="shared" ca="1" si="12"/>
        <v>y = -4,5x + b</v>
      </c>
      <c r="Q19" t="s">
        <v>13</v>
      </c>
      <c r="R19" t="str">
        <f t="shared" ca="1" si="13"/>
        <v>-40 = -4,5 · 8 + b</v>
      </c>
      <c r="S19" t="str">
        <f t="shared" ca="1" si="14"/>
        <v>-40 = -36 + b    | + 36</v>
      </c>
      <c r="T19" t="str">
        <f t="shared" ca="1" si="15"/>
        <v>-4 = b</v>
      </c>
      <c r="U19" t="str">
        <f t="shared" ca="1" si="16"/>
        <v>y = -4,5x  - 4</v>
      </c>
      <c r="V19" t="str">
        <f t="shared" ca="1" si="17"/>
        <v>P = (8|-40), Q = (-1|0,5)</v>
      </c>
    </row>
    <row r="20" spans="1:22" x14ac:dyDescent="0.25">
      <c r="A20">
        <f ca="1">RANK(B20,$B$2:$B$25)</f>
        <v>8</v>
      </c>
      <c r="B20" s="3">
        <f t="shared" ca="1" si="0"/>
        <v>0.77353579327749011</v>
      </c>
      <c r="C20" s="3">
        <f t="shared" ca="1" si="2"/>
        <v>4</v>
      </c>
      <c r="D20" s="3">
        <f t="shared" ca="1" si="2"/>
        <v>0.5</v>
      </c>
      <c r="E20" s="3">
        <f t="shared" ca="1" si="3"/>
        <v>2</v>
      </c>
      <c r="F20">
        <f t="shared" ca="1" si="4"/>
        <v>8.5</v>
      </c>
      <c r="G20" t="str">
        <f t="shared" ca="1" si="5"/>
        <v>P = (2|8,5)</v>
      </c>
      <c r="H20" s="3">
        <f t="shared" ca="1" si="6"/>
        <v>7</v>
      </c>
      <c r="I20">
        <f t="shared" ca="1" si="7"/>
        <v>7</v>
      </c>
      <c r="J20">
        <f t="shared" ca="1" si="8"/>
        <v>28.5</v>
      </c>
      <c r="K20" t="str">
        <f t="shared" ca="1" si="9"/>
        <v>Q = (7|28,5)</v>
      </c>
      <c r="L20" s="26" t="s">
        <v>21</v>
      </c>
      <c r="M20" s="26" t="s">
        <v>22</v>
      </c>
      <c r="N20" t="str">
        <f t="shared" ca="1" si="10"/>
        <v>= (28,5 - 8,5) : (7 - 2)</v>
      </c>
      <c r="O20" t="str">
        <f t="shared" ca="1" si="11"/>
        <v>20 : 5 = 4</v>
      </c>
      <c r="P20" t="str">
        <f t="shared" ca="1" si="12"/>
        <v>y = 4x + b</v>
      </c>
      <c r="Q20" t="s">
        <v>13</v>
      </c>
      <c r="R20" t="str">
        <f t="shared" ca="1" si="13"/>
        <v>8,5 = 4 · 2 + b</v>
      </c>
      <c r="S20" t="str">
        <f t="shared" ca="1" si="14"/>
        <v>8,5 = 8 + b    | - 8</v>
      </c>
      <c r="T20" t="str">
        <f t="shared" ca="1" si="15"/>
        <v>0,5 = b</v>
      </c>
      <c r="U20" t="str">
        <f t="shared" ca="1" si="16"/>
        <v>y = 4x  + 0,5</v>
      </c>
      <c r="V20" t="str">
        <f t="shared" ca="1" si="17"/>
        <v>P = (2|8,5), Q = (7|28,5)</v>
      </c>
    </row>
    <row r="21" spans="1:22" x14ac:dyDescent="0.25">
      <c r="A21">
        <f ca="1">RANK(B21,$B$2:$B$25)</f>
        <v>16</v>
      </c>
      <c r="B21" s="3">
        <f t="shared" ca="1" si="0"/>
        <v>0.26953081931903133</v>
      </c>
      <c r="C21" s="3">
        <f t="shared" ca="1" si="2"/>
        <v>-1</v>
      </c>
      <c r="D21" s="3">
        <f t="shared" ca="1" si="2"/>
        <v>-2.5</v>
      </c>
      <c r="E21" s="3">
        <f t="shared" ca="1" si="3"/>
        <v>8</v>
      </c>
      <c r="F21">
        <f t="shared" ca="1" si="4"/>
        <v>-10.5</v>
      </c>
      <c r="G21" t="str">
        <f t="shared" ca="1" si="5"/>
        <v>P = (8|-10,5)</v>
      </c>
      <c r="H21" s="3">
        <f t="shared" ca="1" si="6"/>
        <v>-9</v>
      </c>
      <c r="I21">
        <f t="shared" ca="1" si="7"/>
        <v>-9</v>
      </c>
      <c r="J21">
        <f t="shared" ca="1" si="8"/>
        <v>6.5</v>
      </c>
      <c r="K21" t="str">
        <f t="shared" ca="1" si="9"/>
        <v>Q = (-9|6,5)</v>
      </c>
      <c r="L21" s="26" t="s">
        <v>21</v>
      </c>
      <c r="M21" s="26" t="s">
        <v>22</v>
      </c>
      <c r="N21" t="str">
        <f t="shared" ca="1" si="10"/>
        <v>= (6,5 - (-10,5)) : (-9 - 8)</v>
      </c>
      <c r="O21" t="str">
        <f t="shared" ca="1" si="11"/>
        <v>17 : (-17) = -1</v>
      </c>
      <c r="P21" t="str">
        <f t="shared" ca="1" si="12"/>
        <v>y = -1x + b</v>
      </c>
      <c r="Q21" t="s">
        <v>13</v>
      </c>
      <c r="R21" t="str">
        <f t="shared" ca="1" si="13"/>
        <v>-10,5 = -1 · 8 + b</v>
      </c>
      <c r="S21" t="str">
        <f t="shared" ca="1" si="14"/>
        <v>-10,5 = -8 + b    | + 8</v>
      </c>
      <c r="T21" t="str">
        <f t="shared" ca="1" si="15"/>
        <v>-2,5 = b</v>
      </c>
      <c r="U21" t="str">
        <f t="shared" ca="1" si="16"/>
        <v>y = -1x  - 2,5</v>
      </c>
      <c r="V21" t="str">
        <f t="shared" ca="1" si="17"/>
        <v>P = (8|-10,5), Q = (-9|6,5)</v>
      </c>
    </row>
    <row r="22" spans="1:22" x14ac:dyDescent="0.25">
      <c r="A22">
        <f t="shared" ca="1" si="1"/>
        <v>3</v>
      </c>
      <c r="B22" s="3">
        <f t="shared" ca="1" si="0"/>
        <v>0.92787255898949517</v>
      </c>
      <c r="C22" s="3">
        <f t="shared" ca="1" si="2"/>
        <v>4.5</v>
      </c>
      <c r="D22" s="3">
        <f t="shared" ca="1" si="2"/>
        <v>-5</v>
      </c>
      <c r="E22" s="3">
        <f t="shared" ca="1" si="3"/>
        <v>6</v>
      </c>
      <c r="F22">
        <f t="shared" ca="1" si="4"/>
        <v>22</v>
      </c>
      <c r="G22" t="str">
        <f t="shared" ca="1" si="5"/>
        <v>P = (6|22)</v>
      </c>
      <c r="H22" s="3">
        <f t="shared" ca="1" si="6"/>
        <v>6</v>
      </c>
      <c r="I22">
        <f t="shared" ca="1" si="7"/>
        <v>-6</v>
      </c>
      <c r="J22">
        <f t="shared" ca="1" si="8"/>
        <v>-32</v>
      </c>
      <c r="K22" t="str">
        <f t="shared" ca="1" si="9"/>
        <v>Q = (-6|-32)</v>
      </c>
      <c r="L22" s="26" t="s">
        <v>21</v>
      </c>
      <c r="M22" s="26" t="s">
        <v>22</v>
      </c>
      <c r="N22" t="str">
        <f t="shared" ca="1" si="10"/>
        <v>= (-32 - 22) : (-6 - 6)</v>
      </c>
      <c r="O22" t="str">
        <f t="shared" ca="1" si="11"/>
        <v>-54 : (-12) = 4,5</v>
      </c>
      <c r="P22" t="str">
        <f t="shared" ca="1" si="12"/>
        <v>y = 4,5x + b</v>
      </c>
      <c r="Q22" t="s">
        <v>13</v>
      </c>
      <c r="R22" t="str">
        <f t="shared" ca="1" si="13"/>
        <v>22 = 4,5 · 6 + b</v>
      </c>
      <c r="S22" t="str">
        <f t="shared" ca="1" si="14"/>
        <v>22 = 27 + b    | - 27</v>
      </c>
      <c r="T22" t="str">
        <f t="shared" ca="1" si="15"/>
        <v>-5 = b</v>
      </c>
      <c r="U22" t="str">
        <f t="shared" ca="1" si="16"/>
        <v>y = 4,5x  - 5</v>
      </c>
      <c r="V22" t="str">
        <f t="shared" ca="1" si="17"/>
        <v>P = (6|22), Q = (-6|-32)</v>
      </c>
    </row>
    <row r="23" spans="1:22" x14ac:dyDescent="0.25">
      <c r="A23">
        <f t="shared" ca="1" si="1"/>
        <v>4</v>
      </c>
      <c r="B23" s="3">
        <f t="shared" ca="1" si="0"/>
        <v>0.92743469683319435</v>
      </c>
      <c r="C23" s="3">
        <f t="shared" ca="1" si="2"/>
        <v>-4</v>
      </c>
      <c r="D23" s="3">
        <f t="shared" ca="1" si="2"/>
        <v>-2.5</v>
      </c>
      <c r="E23" s="3">
        <f t="shared" ca="1" si="3"/>
        <v>-1</v>
      </c>
      <c r="F23">
        <f t="shared" ca="1" si="4"/>
        <v>1.5</v>
      </c>
      <c r="G23" t="str">
        <f t="shared" ca="1" si="5"/>
        <v>P = (-1|1,5)</v>
      </c>
      <c r="H23" s="3">
        <f t="shared" ca="1" si="6"/>
        <v>7</v>
      </c>
      <c r="I23">
        <f t="shared" ca="1" si="7"/>
        <v>7</v>
      </c>
      <c r="J23">
        <f t="shared" ca="1" si="8"/>
        <v>-30.5</v>
      </c>
      <c r="K23" t="str">
        <f t="shared" ca="1" si="9"/>
        <v>Q = (7|-30,5)</v>
      </c>
      <c r="L23" s="26" t="s">
        <v>21</v>
      </c>
      <c r="M23" s="26" t="s">
        <v>22</v>
      </c>
      <c r="N23" t="str">
        <f t="shared" ca="1" si="10"/>
        <v>= (-30,5 - 1,5) : (7 - (-1))</v>
      </c>
      <c r="O23" t="str">
        <f t="shared" ca="1" si="11"/>
        <v>-32 : 8 = -4</v>
      </c>
      <c r="P23" t="str">
        <f t="shared" ca="1" si="12"/>
        <v>y = -4x + b</v>
      </c>
      <c r="Q23" t="s">
        <v>13</v>
      </c>
      <c r="R23" t="str">
        <f t="shared" ca="1" si="13"/>
        <v>1,5 = -4 · (-1) + b</v>
      </c>
      <c r="S23" t="str">
        <f t="shared" ca="1" si="14"/>
        <v>1,5 = 4 + b    | - 4</v>
      </c>
      <c r="T23" t="str">
        <f t="shared" ca="1" si="15"/>
        <v>-2,5 = b</v>
      </c>
      <c r="U23" t="str">
        <f t="shared" ca="1" si="16"/>
        <v>y = -4x  - 2,5</v>
      </c>
      <c r="V23" t="str">
        <f t="shared" ca="1" si="17"/>
        <v>P = (-1|1,5), Q = (7|-30,5)</v>
      </c>
    </row>
    <row r="24" spans="1:22" x14ac:dyDescent="0.25">
      <c r="A24">
        <f t="shared" ca="1" si="1"/>
        <v>10</v>
      </c>
      <c r="B24" s="3">
        <f t="shared" ca="1" si="0"/>
        <v>0.62687968547195283</v>
      </c>
      <c r="C24" s="3">
        <f t="shared" ca="1" si="2"/>
        <v>2.5</v>
      </c>
      <c r="D24" s="3">
        <f t="shared" ca="1" si="2"/>
        <v>-2.5</v>
      </c>
      <c r="E24" s="3">
        <f t="shared" ca="1" si="3"/>
        <v>-1</v>
      </c>
      <c r="F24">
        <f t="shared" ca="1" si="4"/>
        <v>-5</v>
      </c>
      <c r="G24" t="str">
        <f t="shared" ca="1" si="5"/>
        <v>P = (-1|-5)</v>
      </c>
      <c r="H24" s="3">
        <f t="shared" ca="1" si="6"/>
        <v>4</v>
      </c>
      <c r="I24">
        <f t="shared" ca="1" si="7"/>
        <v>4</v>
      </c>
      <c r="J24">
        <f t="shared" ca="1" si="8"/>
        <v>7.5</v>
      </c>
      <c r="K24" t="str">
        <f t="shared" ca="1" si="9"/>
        <v>Q = (4|7,5)</v>
      </c>
      <c r="L24" s="26" t="s">
        <v>21</v>
      </c>
      <c r="M24" s="26" t="s">
        <v>22</v>
      </c>
      <c r="N24" t="str">
        <f t="shared" ca="1" si="10"/>
        <v>= (7,5 - (-5)) : (4 - (-1))</v>
      </c>
      <c r="O24" t="str">
        <f t="shared" ca="1" si="11"/>
        <v>12,5 : 5 = 2,5</v>
      </c>
      <c r="P24" t="str">
        <f t="shared" ca="1" si="12"/>
        <v>y = 2,5x + b</v>
      </c>
      <c r="Q24" t="s">
        <v>13</v>
      </c>
      <c r="R24" t="str">
        <f t="shared" ca="1" si="13"/>
        <v>-5 = 2,5 · (-1) + b</v>
      </c>
      <c r="S24" t="str">
        <f t="shared" ca="1" si="14"/>
        <v>-5 = -2,5 + b    | + 2,5</v>
      </c>
      <c r="T24" t="str">
        <f t="shared" ca="1" si="15"/>
        <v>-2,5 = b</v>
      </c>
      <c r="U24" t="str">
        <f t="shared" ca="1" si="16"/>
        <v>y = 2,5x  - 2,5</v>
      </c>
      <c r="V24" t="str">
        <f t="shared" ca="1" si="17"/>
        <v>P = (-1|-5), Q = (4|7,5)</v>
      </c>
    </row>
    <row r="25" spans="1:22" x14ac:dyDescent="0.25">
      <c r="A25">
        <f t="shared" ca="1" si="1"/>
        <v>13</v>
      </c>
      <c r="B25" s="3">
        <f t="shared" ca="1" si="0"/>
        <v>0.54415329966183534</v>
      </c>
      <c r="C25" s="3">
        <f t="shared" ca="1" si="2"/>
        <v>4</v>
      </c>
      <c r="D25" s="3">
        <f t="shared" ca="1" si="2"/>
        <v>1.5</v>
      </c>
      <c r="E25" s="3">
        <f t="shared" ca="1" si="3"/>
        <v>-4</v>
      </c>
      <c r="F25">
        <f t="shared" ca="1" si="4"/>
        <v>-14.5</v>
      </c>
      <c r="G25" t="str">
        <f t="shared" ca="1" si="5"/>
        <v>P = (-4|-14,5)</v>
      </c>
      <c r="H25" s="3">
        <f t="shared" ca="1" si="6"/>
        <v>1</v>
      </c>
      <c r="I25">
        <f t="shared" ca="1" si="7"/>
        <v>1</v>
      </c>
      <c r="J25">
        <f t="shared" ca="1" si="8"/>
        <v>5.5</v>
      </c>
      <c r="K25" t="str">
        <f t="shared" ca="1" si="9"/>
        <v>Q = (1|5,5)</v>
      </c>
      <c r="L25" s="26" t="s">
        <v>21</v>
      </c>
      <c r="M25" s="26" t="s">
        <v>22</v>
      </c>
      <c r="N25" t="str">
        <f t="shared" ca="1" si="10"/>
        <v>= (5,5 - (-14,5)) : (1 - (-4))</v>
      </c>
      <c r="O25" t="str">
        <f t="shared" ca="1" si="11"/>
        <v>20 : 5 = 4</v>
      </c>
      <c r="P25" t="str">
        <f t="shared" ca="1" si="12"/>
        <v>y = 4x + b</v>
      </c>
      <c r="Q25" t="s">
        <v>13</v>
      </c>
      <c r="R25" t="str">
        <f t="shared" ca="1" si="13"/>
        <v>-14,5 = 4 · (-4) + b</v>
      </c>
      <c r="S25" t="str">
        <f t="shared" ca="1" si="14"/>
        <v>-14,5 = -16 + b    | + 16</v>
      </c>
      <c r="T25" t="str">
        <f t="shared" ca="1" si="15"/>
        <v>1,5 = b</v>
      </c>
      <c r="U25" t="str">
        <f t="shared" ca="1" si="16"/>
        <v>y = 4x  + 1,5</v>
      </c>
      <c r="V25" t="str">
        <f t="shared" ca="1" si="17"/>
        <v>P = (-4|-14,5), Q = (1|5,5)</v>
      </c>
    </row>
    <row r="27" spans="1:22" x14ac:dyDescent="0.25">
      <c r="A27" s="26">
        <v>1</v>
      </c>
      <c r="B27" s="3">
        <f>A27+1</f>
        <v>2</v>
      </c>
      <c r="C27" s="3">
        <f t="shared" ref="C27:V27" si="18">B27+1</f>
        <v>3</v>
      </c>
      <c r="D27" s="3">
        <f t="shared" si="18"/>
        <v>4</v>
      </c>
      <c r="E27" s="3">
        <f t="shared" si="18"/>
        <v>5</v>
      </c>
      <c r="F27" s="3">
        <f t="shared" si="18"/>
        <v>6</v>
      </c>
      <c r="G27" s="3">
        <f t="shared" si="18"/>
        <v>7</v>
      </c>
      <c r="H27" s="3">
        <f t="shared" si="18"/>
        <v>8</v>
      </c>
      <c r="I27" s="3">
        <f t="shared" si="18"/>
        <v>9</v>
      </c>
      <c r="J27" s="3">
        <f t="shared" si="18"/>
        <v>10</v>
      </c>
      <c r="K27" s="3">
        <f t="shared" si="18"/>
        <v>11</v>
      </c>
      <c r="L27" s="3">
        <f t="shared" si="18"/>
        <v>12</v>
      </c>
      <c r="M27" s="3">
        <f t="shared" si="18"/>
        <v>13</v>
      </c>
      <c r="N27" s="3">
        <f t="shared" si="18"/>
        <v>14</v>
      </c>
      <c r="O27" s="3">
        <f t="shared" si="18"/>
        <v>15</v>
      </c>
      <c r="P27" s="3">
        <f t="shared" si="18"/>
        <v>16</v>
      </c>
      <c r="Q27" s="3">
        <f t="shared" si="18"/>
        <v>17</v>
      </c>
      <c r="R27" s="3">
        <f t="shared" si="18"/>
        <v>18</v>
      </c>
      <c r="S27" s="3">
        <f t="shared" si="18"/>
        <v>19</v>
      </c>
      <c r="T27" s="3">
        <f t="shared" si="18"/>
        <v>20</v>
      </c>
      <c r="U27" s="3">
        <f t="shared" si="18"/>
        <v>21</v>
      </c>
      <c r="V27" s="3">
        <f t="shared" si="18"/>
        <v>22</v>
      </c>
    </row>
    <row r="30" spans="1:22" ht="15" x14ac:dyDescent="0.25">
      <c r="C30" s="1"/>
      <c r="D30" s="1"/>
      <c r="E30" s="1"/>
    </row>
    <row r="31" spans="1:22" ht="15" x14ac:dyDescent="0.25">
      <c r="C31" s="1"/>
      <c r="D31" s="1"/>
      <c r="E31" s="1"/>
    </row>
    <row r="32" spans="1:22" ht="15" x14ac:dyDescent="0.25">
      <c r="C32" s="1"/>
      <c r="D32" s="1"/>
      <c r="E32" s="1"/>
    </row>
    <row r="33" spans="3:5" ht="15" x14ac:dyDescent="0.25">
      <c r="C33" s="1"/>
      <c r="D33" s="1"/>
      <c r="E33" s="1"/>
    </row>
    <row r="34" spans="3:5" ht="15" x14ac:dyDescent="0.25">
      <c r="C34" s="1"/>
      <c r="D34" s="1"/>
      <c r="E34" s="1"/>
    </row>
    <row r="35" spans="3:5" ht="15" x14ac:dyDescent="0.25">
      <c r="C35" s="1"/>
      <c r="D35" s="1"/>
      <c r="E35" s="1"/>
    </row>
    <row r="36" spans="3:5" ht="15" x14ac:dyDescent="0.25">
      <c r="E36" s="1"/>
    </row>
    <row r="37" spans="3:5" ht="15" x14ac:dyDescent="0.25">
      <c r="C37" s="2"/>
      <c r="D37" s="2"/>
      <c r="E37" s="1"/>
    </row>
    <row r="38" spans="3:5" ht="15" x14ac:dyDescent="0.25">
      <c r="E38" s="1"/>
    </row>
    <row r="39" spans="3:5" ht="15" x14ac:dyDescent="0.25">
      <c r="C39" s="1"/>
      <c r="D39" s="1"/>
      <c r="E39" s="1"/>
    </row>
    <row r="40" spans="3:5" ht="15" x14ac:dyDescent="0.25">
      <c r="C40" s="1"/>
      <c r="D40" s="1"/>
      <c r="E40" s="1"/>
    </row>
    <row r="41" spans="3:5" ht="15" x14ac:dyDescent="0.25">
      <c r="C41" s="1"/>
      <c r="D41" s="1"/>
      <c r="E41" s="1"/>
    </row>
    <row r="42" spans="3:5" ht="15" x14ac:dyDescent="0.25">
      <c r="C42" s="1"/>
      <c r="D42" s="1"/>
      <c r="E42" s="1"/>
    </row>
    <row r="43" spans="3:5" ht="15" x14ac:dyDescent="0.25">
      <c r="C43" s="1"/>
      <c r="D43" s="1"/>
      <c r="E43" s="1"/>
    </row>
    <row r="44" spans="3:5" ht="15" x14ac:dyDescent="0.25">
      <c r="C44" s="1"/>
      <c r="D44" s="1"/>
      <c r="E44" s="1"/>
    </row>
    <row r="45" spans="3:5" ht="15" x14ac:dyDescent="0.25">
      <c r="C45" s="1"/>
      <c r="D45" s="1"/>
      <c r="E45" s="1"/>
    </row>
    <row r="46" spans="3:5" ht="15" x14ac:dyDescent="0.25">
      <c r="E46" s="1"/>
    </row>
    <row r="47" spans="3:5" ht="15" x14ac:dyDescent="0.25">
      <c r="C47" s="2"/>
      <c r="D47" s="2"/>
      <c r="E47" s="1"/>
    </row>
    <row r="49" spans="3:5" ht="15" x14ac:dyDescent="0.25">
      <c r="C49" s="1"/>
      <c r="D49" s="1"/>
      <c r="E49" s="1"/>
    </row>
    <row r="50" spans="3:5" ht="15" x14ac:dyDescent="0.25">
      <c r="C50" s="1"/>
      <c r="D50" s="1"/>
      <c r="E50" s="1"/>
    </row>
    <row r="51" spans="3:5" ht="15" x14ac:dyDescent="0.25">
      <c r="C51" s="1"/>
      <c r="D51" s="1"/>
      <c r="E51" s="1"/>
    </row>
    <row r="52" spans="3:5" ht="15" x14ac:dyDescent="0.25">
      <c r="C52" s="1"/>
      <c r="D52" s="1"/>
      <c r="E52" s="1"/>
    </row>
    <row r="53" spans="3:5" ht="15" x14ac:dyDescent="0.25">
      <c r="C53" s="1"/>
      <c r="D53" s="1"/>
      <c r="E53" s="1"/>
    </row>
    <row r="54" spans="3:5" ht="15" x14ac:dyDescent="0.25">
      <c r="C54" s="1"/>
      <c r="D54" s="1"/>
      <c r="E54" s="1"/>
    </row>
    <row r="55" spans="3:5" ht="15" x14ac:dyDescent="0.25">
      <c r="C55" s="1"/>
      <c r="D55" s="1"/>
      <c r="E55" s="1"/>
    </row>
    <row r="57" spans="3:5" ht="15" x14ac:dyDescent="0.25">
      <c r="C57" s="2"/>
      <c r="D57" s="2"/>
    </row>
    <row r="59" spans="3:5" ht="15" x14ac:dyDescent="0.25">
      <c r="C59" s="1"/>
      <c r="D59" s="1"/>
      <c r="E59" s="1"/>
    </row>
    <row r="60" spans="3:5" ht="15" x14ac:dyDescent="0.25">
      <c r="C60" s="1"/>
      <c r="D60" s="1"/>
      <c r="E60" s="1"/>
    </row>
    <row r="61" spans="3:5" ht="15" x14ac:dyDescent="0.25">
      <c r="C61" s="1"/>
      <c r="D61" s="1"/>
      <c r="E61" s="1"/>
    </row>
    <row r="62" spans="3:5" ht="15" x14ac:dyDescent="0.25">
      <c r="C62" s="1"/>
      <c r="D62" s="1"/>
      <c r="E62" s="1"/>
    </row>
    <row r="63" spans="3:5" ht="15" x14ac:dyDescent="0.25">
      <c r="C63" s="1"/>
      <c r="D63" s="1"/>
      <c r="E63" s="1"/>
    </row>
    <row r="64" spans="3:5" ht="15" x14ac:dyDescent="0.25">
      <c r="C64" s="1"/>
      <c r="D64" s="1"/>
      <c r="E64" s="1"/>
    </row>
    <row r="65" spans="3:5" ht="15" x14ac:dyDescent="0.25">
      <c r="C65" s="1"/>
      <c r="D65" s="1"/>
      <c r="E65" s="1"/>
    </row>
    <row r="67" spans="3:5" ht="15" x14ac:dyDescent="0.25">
      <c r="C67" s="2"/>
      <c r="D67" s="2"/>
    </row>
    <row r="69" spans="3:5" ht="15" x14ac:dyDescent="0.25">
      <c r="C69" s="1"/>
      <c r="D69" s="1"/>
      <c r="E69" s="1"/>
    </row>
    <row r="70" spans="3:5" ht="15" x14ac:dyDescent="0.25">
      <c r="C70" s="1"/>
      <c r="D70" s="1"/>
      <c r="E70" s="1"/>
    </row>
    <row r="71" spans="3:5" ht="15" x14ac:dyDescent="0.25">
      <c r="C71" s="1"/>
      <c r="D71" s="1"/>
      <c r="E71" s="1"/>
    </row>
    <row r="72" spans="3:5" ht="15" x14ac:dyDescent="0.25">
      <c r="C72" s="1"/>
      <c r="D72" s="1"/>
      <c r="E72" s="1"/>
    </row>
    <row r="73" spans="3:5" ht="15" x14ac:dyDescent="0.25">
      <c r="C73" s="1"/>
      <c r="D73" s="1"/>
      <c r="E73" s="1"/>
    </row>
    <row r="74" spans="3:5" ht="15" x14ac:dyDescent="0.25">
      <c r="C74" s="1"/>
      <c r="D74" s="1"/>
      <c r="E74" s="1"/>
    </row>
    <row r="75" spans="3:5" ht="15" x14ac:dyDescent="0.25">
      <c r="C75" s="1"/>
      <c r="D75" s="1"/>
      <c r="E75" s="1"/>
    </row>
    <row r="77" spans="3:5" ht="15" x14ac:dyDescent="0.25">
      <c r="C77" s="2"/>
      <c r="D77" s="2"/>
    </row>
    <row r="79" spans="3:5" ht="15" x14ac:dyDescent="0.25">
      <c r="C79" s="1"/>
      <c r="D79" s="1"/>
      <c r="E79" s="1"/>
    </row>
    <row r="80" spans="3:5" ht="15" x14ac:dyDescent="0.25">
      <c r="C80" s="1"/>
      <c r="D80" s="1"/>
      <c r="E80" s="1"/>
    </row>
    <row r="81" spans="3:5" ht="15" x14ac:dyDescent="0.25">
      <c r="C81" s="1"/>
      <c r="D81" s="1"/>
      <c r="E81" s="1"/>
    </row>
    <row r="82" spans="3:5" ht="15" x14ac:dyDescent="0.25">
      <c r="C82" s="1"/>
      <c r="D82" s="1"/>
      <c r="E82" s="1"/>
    </row>
    <row r="83" spans="3:5" ht="15" x14ac:dyDescent="0.25">
      <c r="C83" s="1"/>
      <c r="D83" s="1"/>
      <c r="E83" s="1"/>
    </row>
    <row r="84" spans="3:5" ht="15" x14ac:dyDescent="0.25">
      <c r="C84" s="1"/>
      <c r="D84" s="1"/>
      <c r="E84" s="1"/>
    </row>
    <row r="85" spans="3:5" ht="15" x14ac:dyDescent="0.25">
      <c r="C85" s="1"/>
      <c r="D85" s="1"/>
      <c r="E85" s="1"/>
    </row>
    <row r="87" spans="3:5" ht="15" x14ac:dyDescent="0.25">
      <c r="C87" s="2"/>
      <c r="D87" s="2"/>
    </row>
    <row r="89" spans="3:5" ht="15" x14ac:dyDescent="0.25">
      <c r="C89" s="1"/>
      <c r="D89" s="1"/>
      <c r="E89" s="1"/>
    </row>
    <row r="90" spans="3:5" ht="15" x14ac:dyDescent="0.25">
      <c r="C90" s="1"/>
      <c r="D90" s="1"/>
      <c r="E90" s="1"/>
    </row>
    <row r="91" spans="3:5" ht="15" x14ac:dyDescent="0.25">
      <c r="C91" s="1"/>
      <c r="D91" s="1"/>
      <c r="E91" s="1"/>
    </row>
    <row r="92" spans="3:5" ht="15" x14ac:dyDescent="0.25">
      <c r="C92" s="1"/>
      <c r="D92" s="1"/>
      <c r="E92" s="1"/>
    </row>
    <row r="93" spans="3:5" ht="15" x14ac:dyDescent="0.25">
      <c r="C93" s="1"/>
      <c r="D93" s="1"/>
      <c r="E93" s="1"/>
    </row>
    <row r="94" spans="3:5" ht="15" x14ac:dyDescent="0.25">
      <c r="C94" s="1"/>
      <c r="D94" s="1"/>
      <c r="E94" s="1"/>
    </row>
    <row r="95" spans="3:5" ht="15" x14ac:dyDescent="0.25">
      <c r="C95" s="1"/>
      <c r="D95" s="1"/>
      <c r="E95" s="1"/>
    </row>
    <row r="97" spans="3:5" ht="15" x14ac:dyDescent="0.25">
      <c r="C97" s="2"/>
      <c r="D97" s="2"/>
    </row>
    <row r="99" spans="3:5" ht="15" x14ac:dyDescent="0.25">
      <c r="C99" s="1"/>
      <c r="D99" s="1"/>
      <c r="E99" s="1"/>
    </row>
    <row r="100" spans="3:5" ht="15" x14ac:dyDescent="0.25">
      <c r="C100" s="1"/>
      <c r="D100" s="1"/>
      <c r="E100" s="1"/>
    </row>
    <row r="101" spans="3:5" ht="15" x14ac:dyDescent="0.25">
      <c r="C101" s="1"/>
      <c r="D101" s="1"/>
      <c r="E101" s="1"/>
    </row>
    <row r="102" spans="3:5" ht="15" x14ac:dyDescent="0.25">
      <c r="C102" s="1"/>
      <c r="D102" s="1"/>
      <c r="E102" s="1"/>
    </row>
    <row r="103" spans="3:5" ht="15" x14ac:dyDescent="0.25">
      <c r="C103" s="1"/>
      <c r="D103" s="1"/>
      <c r="E103" s="1"/>
    </row>
    <row r="104" spans="3:5" ht="15" x14ac:dyDescent="0.25">
      <c r="C104" s="1"/>
      <c r="D104" s="1"/>
      <c r="E104" s="1"/>
    </row>
    <row r="105" spans="3:5" ht="15" x14ac:dyDescent="0.25">
      <c r="C105" s="1"/>
      <c r="D105" s="1"/>
      <c r="E105" s="1"/>
    </row>
    <row r="109" spans="3:5" ht="15" x14ac:dyDescent="0.25">
      <c r="C109" s="1"/>
      <c r="D109" s="1"/>
      <c r="E109" s="1"/>
    </row>
    <row r="110" spans="3:5" ht="15" x14ac:dyDescent="0.25">
      <c r="C110" s="1"/>
      <c r="D110" s="1"/>
      <c r="E110" s="1"/>
    </row>
    <row r="111" spans="3:5" ht="15" x14ac:dyDescent="0.25">
      <c r="C111" s="1"/>
      <c r="D111" s="1"/>
      <c r="E111" s="1"/>
    </row>
    <row r="112" spans="3:5" ht="15" x14ac:dyDescent="0.25">
      <c r="C112" s="1"/>
      <c r="D112" s="1"/>
      <c r="E112" s="1"/>
    </row>
    <row r="113" spans="3:5" ht="15" x14ac:dyDescent="0.25">
      <c r="C113" s="1"/>
      <c r="D113" s="1"/>
      <c r="E113" s="1"/>
    </row>
    <row r="114" spans="3:5" ht="15" x14ac:dyDescent="0.25">
      <c r="C114" s="1"/>
      <c r="D114" s="1"/>
      <c r="E114" s="1"/>
    </row>
    <row r="115" spans="3:5" ht="15" x14ac:dyDescent="0.25">
      <c r="C115" s="1"/>
      <c r="D115" s="1"/>
      <c r="E115" s="1"/>
    </row>
    <row r="119" spans="3:5" ht="15" x14ac:dyDescent="0.25">
      <c r="C119" s="1"/>
      <c r="D119" s="1"/>
      <c r="E119" s="1"/>
    </row>
    <row r="120" spans="3:5" ht="15" x14ac:dyDescent="0.25">
      <c r="C120" s="1"/>
      <c r="D120" s="1"/>
      <c r="E120" s="1"/>
    </row>
    <row r="121" spans="3:5" ht="15" x14ac:dyDescent="0.25">
      <c r="C121" s="1"/>
      <c r="D121" s="1"/>
      <c r="E121" s="1"/>
    </row>
    <row r="122" spans="3:5" ht="15" x14ac:dyDescent="0.25">
      <c r="C122" s="1"/>
      <c r="D122" s="1"/>
      <c r="E122" s="1"/>
    </row>
    <row r="123" spans="3:5" ht="15" x14ac:dyDescent="0.25">
      <c r="C123" s="1"/>
      <c r="D123" s="1"/>
      <c r="E123" s="1"/>
    </row>
    <row r="124" spans="3:5" ht="15" x14ac:dyDescent="0.25">
      <c r="C124" s="1"/>
      <c r="D124" s="1"/>
      <c r="E124" s="1"/>
    </row>
    <row r="125" spans="3:5" ht="15" x14ac:dyDescent="0.25">
      <c r="C125" s="1"/>
      <c r="D125" s="1"/>
      <c r="E125" s="1"/>
    </row>
    <row r="129" spans="3:5" ht="15" x14ac:dyDescent="0.25">
      <c r="C129" s="1"/>
      <c r="D129" s="1"/>
      <c r="E129" s="1"/>
    </row>
    <row r="130" spans="3:5" ht="15" x14ac:dyDescent="0.25">
      <c r="C130" s="1"/>
      <c r="D130" s="1"/>
      <c r="E130" s="1"/>
    </row>
    <row r="131" spans="3:5" ht="15" x14ac:dyDescent="0.25">
      <c r="C131" s="1"/>
      <c r="D131" s="1"/>
      <c r="E131" s="1"/>
    </row>
    <row r="132" spans="3:5" ht="15" x14ac:dyDescent="0.25">
      <c r="C132" s="1"/>
      <c r="D132" s="1"/>
      <c r="E132" s="1"/>
    </row>
    <row r="133" spans="3:5" ht="15" x14ac:dyDescent="0.25">
      <c r="C133" s="1"/>
      <c r="D133" s="1"/>
      <c r="E133" s="1"/>
    </row>
    <row r="134" spans="3:5" ht="15" x14ac:dyDescent="0.25">
      <c r="C134" s="1"/>
      <c r="D134" s="1"/>
      <c r="E134" s="1"/>
    </row>
    <row r="135" spans="3:5" ht="15" x14ac:dyDescent="0.25">
      <c r="C135" s="1"/>
      <c r="D135" s="1"/>
      <c r="E135" s="1"/>
    </row>
    <row r="139" spans="3:5" ht="15" x14ac:dyDescent="0.25">
      <c r="C139" s="1"/>
      <c r="D139" s="1"/>
      <c r="E139" s="1"/>
    </row>
    <row r="140" spans="3:5" ht="15" x14ac:dyDescent="0.25">
      <c r="C140" s="1"/>
      <c r="D140" s="1"/>
      <c r="E140" s="1"/>
    </row>
    <row r="141" spans="3:5" ht="15" x14ac:dyDescent="0.25">
      <c r="C141" s="1"/>
      <c r="D141" s="1"/>
      <c r="E141" s="1"/>
    </row>
    <row r="142" spans="3:5" ht="15" x14ac:dyDescent="0.25">
      <c r="C142" s="1"/>
      <c r="D142" s="1"/>
      <c r="E142" s="1"/>
    </row>
    <row r="143" spans="3:5" ht="15" x14ac:dyDescent="0.25">
      <c r="C143" s="1"/>
      <c r="D143" s="1"/>
      <c r="E143" s="1"/>
    </row>
    <row r="144" spans="3:5" ht="15" x14ac:dyDescent="0.25">
      <c r="C144" s="1"/>
      <c r="D144" s="1"/>
      <c r="E144" s="1"/>
    </row>
    <row r="145" spans="3:5" ht="15" x14ac:dyDescent="0.25">
      <c r="C145" s="1"/>
      <c r="D145" s="1"/>
      <c r="E145" s="1"/>
    </row>
    <row r="149" spans="3:5" ht="15" x14ac:dyDescent="0.25">
      <c r="C149" s="1"/>
      <c r="D149" s="1"/>
      <c r="E149" s="1"/>
    </row>
    <row r="150" spans="3:5" ht="15" x14ac:dyDescent="0.25">
      <c r="C150" s="1"/>
      <c r="D150" s="1"/>
      <c r="E150" s="1"/>
    </row>
    <row r="151" spans="3:5" ht="15" x14ac:dyDescent="0.25">
      <c r="C151" s="1"/>
      <c r="D151" s="1"/>
      <c r="E151" s="1"/>
    </row>
    <row r="152" spans="3:5" ht="15" x14ac:dyDescent="0.25">
      <c r="C152" s="1"/>
      <c r="D152" s="1"/>
      <c r="E152" s="1"/>
    </row>
    <row r="153" spans="3:5" ht="15" x14ac:dyDescent="0.25">
      <c r="C153" s="1"/>
      <c r="D153" s="1"/>
      <c r="E153" s="1"/>
    </row>
    <row r="154" spans="3:5" ht="15" x14ac:dyDescent="0.25">
      <c r="C154" s="1"/>
      <c r="D154" s="1"/>
      <c r="E154" s="1"/>
    </row>
    <row r="155" spans="3:5" ht="15" x14ac:dyDescent="0.25">
      <c r="C155" s="1"/>
      <c r="D155" s="1"/>
      <c r="E155" s="1"/>
    </row>
    <row r="157" spans="3:5" ht="15" x14ac:dyDescent="0.25">
      <c r="C157" s="2"/>
      <c r="D157" s="2"/>
    </row>
    <row r="159" spans="3:5" ht="15" x14ac:dyDescent="0.25">
      <c r="C159" s="1"/>
      <c r="D159" s="1"/>
      <c r="E159" s="1"/>
    </row>
    <row r="160" spans="3:5" ht="15" x14ac:dyDescent="0.25">
      <c r="C160" s="1"/>
      <c r="D160" s="1"/>
      <c r="E160" s="1"/>
    </row>
    <row r="161" spans="3:5" ht="15" x14ac:dyDescent="0.25">
      <c r="C161" s="1"/>
      <c r="D161" s="1"/>
      <c r="E161" s="1"/>
    </row>
    <row r="162" spans="3:5" ht="15" x14ac:dyDescent="0.25">
      <c r="C162" s="1"/>
      <c r="D162" s="1"/>
      <c r="E162" s="1"/>
    </row>
    <row r="163" spans="3:5" ht="15" x14ac:dyDescent="0.25">
      <c r="C163" s="1"/>
      <c r="D163" s="1"/>
      <c r="E163" s="1"/>
    </row>
    <row r="164" spans="3:5" ht="15" x14ac:dyDescent="0.25">
      <c r="C164" s="1"/>
      <c r="D164" s="1"/>
      <c r="E164" s="1"/>
    </row>
    <row r="165" spans="3:5" ht="15" x14ac:dyDescent="0.25">
      <c r="C165" s="1"/>
      <c r="D165" s="1"/>
      <c r="E165" s="1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Arbeitsblatt</vt:lpstr>
      <vt:lpstr>Daten1</vt:lpstr>
      <vt:lpstr>Daten2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2021-03-14T10:02:53Z</cp:lastPrinted>
  <dcterms:created xsi:type="dcterms:W3CDTF">2009-10-08T17:52:09Z</dcterms:created>
  <dcterms:modified xsi:type="dcterms:W3CDTF">2021-03-14T10:09:59Z</dcterms:modified>
</cp:coreProperties>
</file>