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webseiten\SIW\"/>
    </mc:Choice>
  </mc:AlternateContent>
  <xr:revisionPtr revIDLastSave="0" documentId="13_ncr:1_{71F1B299-5453-419F-A23C-B42191F21AF2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Arbeitsblatt" sheetId="1" r:id="rId1"/>
  </sheets>
  <definedNames>
    <definedName name="_xlnm.Print_Area" localSheetId="0">Arbeitsblatt!$A$1:$S$53</definedName>
  </definedNames>
  <calcPr calcId="191029"/>
</workbook>
</file>

<file path=xl/calcChain.xml><?xml version="1.0" encoding="utf-8"?>
<calcChain xmlns="http://schemas.openxmlformats.org/spreadsheetml/2006/main">
  <c r="X44" i="1" l="1"/>
  <c r="W44" i="1"/>
  <c r="V44" i="1" s="1"/>
  <c r="U44" i="1"/>
  <c r="W41" i="1"/>
  <c r="V41" i="1" s="1"/>
  <c r="AE41" i="1" s="1"/>
  <c r="W42" i="1"/>
  <c r="V42" i="1" s="1"/>
  <c r="W43" i="1"/>
  <c r="V43" i="1" s="1"/>
  <c r="W40" i="1"/>
  <c r="V40" i="1" s="1"/>
  <c r="X41" i="1"/>
  <c r="U41" i="1"/>
  <c r="X37" i="1"/>
  <c r="V37" i="1"/>
  <c r="AE37" i="1" s="1"/>
  <c r="X36" i="1"/>
  <c r="AE36" i="1" s="1"/>
  <c r="V36" i="1"/>
  <c r="W35" i="1"/>
  <c r="V35" i="1"/>
  <c r="X34" i="1"/>
  <c r="U37" i="1"/>
  <c r="U36" i="1"/>
  <c r="U35" i="1"/>
  <c r="V34" i="1"/>
  <c r="U34" i="1"/>
  <c r="W33" i="1"/>
  <c r="V33" i="1"/>
  <c r="U33" i="1"/>
  <c r="X43" i="1"/>
  <c r="AE43" i="1" s="1"/>
  <c r="U43" i="1"/>
  <c r="X42" i="1"/>
  <c r="U42" i="1"/>
  <c r="X40" i="1"/>
  <c r="U40" i="1"/>
  <c r="X30" i="1"/>
  <c r="V30" i="1"/>
  <c r="X29" i="1"/>
  <c r="AE29" i="1" s="1"/>
  <c r="V29" i="1"/>
  <c r="X28" i="1"/>
  <c r="V28" i="1"/>
  <c r="AE28" i="1" s="1"/>
  <c r="X27" i="1"/>
  <c r="AE27" i="1" s="1"/>
  <c r="V27" i="1"/>
  <c r="X26" i="1"/>
  <c r="U30" i="1"/>
  <c r="U29" i="1"/>
  <c r="U28" i="1"/>
  <c r="U27" i="1"/>
  <c r="V26" i="1"/>
  <c r="U26" i="1"/>
  <c r="U23" i="1"/>
  <c r="W23" i="1"/>
  <c r="V23" i="1"/>
  <c r="W22" i="1"/>
  <c r="V22" i="1"/>
  <c r="W21" i="1"/>
  <c r="V21" i="1"/>
  <c r="U22" i="1"/>
  <c r="U21" i="1"/>
  <c r="U20" i="1"/>
  <c r="U19" i="1"/>
  <c r="W20" i="1"/>
  <c r="V20" i="1"/>
  <c r="W19" i="1"/>
  <c r="V19" i="1"/>
  <c r="T44" i="1" l="1"/>
  <c r="Z44" i="1"/>
  <c r="AE44" i="1" s="1"/>
  <c r="AC44" i="1"/>
  <c r="AA44" i="1"/>
  <c r="AE42" i="1"/>
  <c r="AC40" i="1"/>
  <c r="Z41" i="1"/>
  <c r="AC41" i="1" s="1"/>
  <c r="Z43" i="1"/>
  <c r="AC43" i="1" s="1"/>
  <c r="Z42" i="1"/>
  <c r="AC42" i="1" s="1"/>
  <c r="AA43" i="1"/>
  <c r="AA41" i="1"/>
  <c r="Z37" i="1"/>
  <c r="AC37" i="1" s="1"/>
  <c r="AA35" i="1"/>
  <c r="AC35" i="1" s="1"/>
  <c r="Z36" i="1"/>
  <c r="AE35" i="1"/>
  <c r="AC34" i="1"/>
  <c r="Z34" i="1"/>
  <c r="AE34" i="1" s="1"/>
  <c r="T37" i="1"/>
  <c r="AC33" i="1"/>
  <c r="T36" i="1"/>
  <c r="T35" i="1"/>
  <c r="T34" i="1"/>
  <c r="T33" i="1"/>
  <c r="AA33" i="1"/>
  <c r="AE33" i="1" s="1"/>
  <c r="AA42" i="1"/>
  <c r="T41" i="1"/>
  <c r="T43" i="1"/>
  <c r="T42" i="1"/>
  <c r="T40" i="1"/>
  <c r="AC26" i="1"/>
  <c r="AC30" i="1"/>
  <c r="Z30" i="1"/>
  <c r="AE30" i="1" s="1"/>
  <c r="Z29" i="1"/>
  <c r="AC29" i="1" s="1"/>
  <c r="Z28" i="1"/>
  <c r="AC28" i="1" s="1"/>
  <c r="Z27" i="1"/>
  <c r="Z26" i="1"/>
  <c r="AE26" i="1" s="1"/>
  <c r="T30" i="1"/>
  <c r="T26" i="1"/>
  <c r="T29" i="1"/>
  <c r="T28" i="1"/>
  <c r="T27" i="1"/>
  <c r="T19" i="1"/>
  <c r="T23" i="1"/>
  <c r="T22" i="1"/>
  <c r="T20" i="1"/>
  <c r="T21" i="1"/>
  <c r="AA22" i="1"/>
  <c r="AC22" i="1" s="1"/>
  <c r="Z23" i="1"/>
  <c r="AC23" i="1" s="1"/>
  <c r="AA23" i="1"/>
  <c r="AE23" i="1" s="1"/>
  <c r="Z22" i="1"/>
  <c r="AE22" i="1" s="1"/>
  <c r="Z21" i="1"/>
  <c r="AA21" i="1"/>
  <c r="AE21" i="1" s="1"/>
  <c r="AA20" i="1"/>
  <c r="AC20" i="1" s="1"/>
  <c r="Z19" i="1"/>
  <c r="Z20" i="1"/>
  <c r="AE20" i="1" s="1"/>
  <c r="AC19" i="1"/>
  <c r="AA19" i="1"/>
  <c r="AC36" i="1" l="1"/>
  <c r="C36" i="1" s="1"/>
  <c r="E51" i="1"/>
  <c r="L51" i="1"/>
  <c r="E50" i="1"/>
  <c r="C43" i="1"/>
  <c r="L49" i="1"/>
  <c r="E49" i="1"/>
  <c r="L48" i="1"/>
  <c r="E48" i="1"/>
  <c r="AC27" i="1"/>
  <c r="C26" i="1" s="1"/>
  <c r="AC21" i="1"/>
  <c r="C22" i="1" s="1"/>
  <c r="AE19" i="1"/>
  <c r="E46" i="1" s="1"/>
  <c r="C34" i="1" l="1"/>
  <c r="C35" i="1"/>
  <c r="C33" i="1"/>
  <c r="L50" i="1"/>
  <c r="C29" i="1"/>
  <c r="C21" i="1"/>
  <c r="C28" i="1"/>
  <c r="C27" i="1"/>
  <c r="C19" i="1"/>
  <c r="C20" i="1"/>
  <c r="L47" i="1"/>
  <c r="L46" i="1"/>
  <c r="E47" i="1"/>
  <c r="AA40" i="1" l="1"/>
  <c r="Z40" i="1"/>
  <c r="AE40" i="1" s="1"/>
  <c r="L53" i="1" s="1"/>
  <c r="C42" i="1"/>
  <c r="E53" i="1" l="1"/>
  <c r="C40" i="1"/>
  <c r="C41" i="1"/>
  <c r="E52" i="1"/>
  <c r="L52" i="1"/>
</calcChain>
</file>

<file path=xl/sharedStrings.xml><?xml version="1.0" encoding="utf-8"?>
<sst xmlns="http://schemas.openxmlformats.org/spreadsheetml/2006/main" count="102" uniqueCount="41">
  <si>
    <t>Für neue Zufallswerte</t>
  </si>
  <si>
    <t>F9 drücken</t>
  </si>
  <si>
    <t>a</t>
  </si>
  <si>
    <t>b</t>
  </si>
  <si>
    <t>U</t>
  </si>
  <si>
    <t>a)</t>
  </si>
  <si>
    <t>b)</t>
  </si>
  <si>
    <t>c)</t>
  </si>
  <si>
    <t>d)</t>
  </si>
  <si>
    <t>Arbeitsblatt Flächenberechnung</t>
  </si>
  <si>
    <t xml:space="preserve">1. </t>
  </si>
  <si>
    <t>h</t>
  </si>
  <si>
    <t>r</t>
  </si>
  <si>
    <t>A</t>
  </si>
  <si>
    <t>Gegeben sind</t>
  </si>
  <si>
    <t>Berechne</t>
  </si>
  <si>
    <t>Lösung</t>
  </si>
  <si>
    <t>Berechne die Fläche A und den Umfang U</t>
  </si>
  <si>
    <t>Berechne die Fläche A und den Seitenlänge a</t>
  </si>
  <si>
    <t>Berechne die Fläche A und den Seitenlänge b</t>
  </si>
  <si>
    <t>Berechne den Umfang U und den Seitenlänge b</t>
  </si>
  <si>
    <t>Berechne den Umfang U und den Seitenlänge a</t>
  </si>
  <si>
    <t>Aufgabe 1: Rechteck</t>
  </si>
  <si>
    <t xml:space="preserve">Lösungen: </t>
  </si>
  <si>
    <t>Aufgabe 2: Dreieck</t>
  </si>
  <si>
    <t>Berechne die Fläche A</t>
  </si>
  <si>
    <t>Berechne die Höhe h</t>
  </si>
  <si>
    <t>Berechne die Grundseite a</t>
  </si>
  <si>
    <t xml:space="preserve">2. </t>
  </si>
  <si>
    <t>Aufgabe 3: Parallelogramm</t>
  </si>
  <si>
    <t>3.</t>
  </si>
  <si>
    <t>4.</t>
  </si>
  <si>
    <t>Übersicht über die einzelnen Flächen</t>
  </si>
  <si>
    <t>Pi</t>
  </si>
  <si>
    <t>Berechne den Umfang U</t>
  </si>
  <si>
    <t>Berechne die Seitenlänge b</t>
  </si>
  <si>
    <t>www.schlauistwow.de</t>
  </si>
  <si>
    <t>Aufgabe 4: Trapez</t>
  </si>
  <si>
    <t>c</t>
  </si>
  <si>
    <t>Berechne die Seitenlänge a</t>
  </si>
  <si>
    <t>Berechne die Seitenlänge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</si>
</sst>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2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6" fillId="0" borderId="0" xfId="0" applyFont="1"/>
    <xf numFmtId="0" fontId="5" fillId="0" borderId="0" xfId="0" applyFont="1"/>
    <xf numFmtId="0" fontId="7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8" fillId="0" borderId="0" xfId="0" applyFont="1"/>
    <xf numFmtId="0" fontId="1" fillId="0" borderId="5" xfId="0" applyFont="1" applyBorder="1"/>
    <xf numFmtId="0" fontId="5" fillId="2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9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177800</xdr:colOff>
      <xdr:row>3</xdr:row>
      <xdr:rowOff>38100</xdr:rowOff>
    </xdr:from>
    <xdr:to>
      <xdr:col>18</xdr:col>
      <xdr:colOff>292100</xdr:colOff>
      <xdr:row>15</xdr:row>
      <xdr:rowOff>103390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A8BCD88-A757-BB51-ECA7-C39210429D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rcRect t="11515" b="9091"/>
        <a:stretch>
          <a:fillRect/>
        </a:stretch>
      </xdr:blipFill>
      <xdr:spPr>
        <a:xfrm>
          <a:off x="622300" y="647700"/>
          <a:ext cx="5435600" cy="24274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048568"/>
  <sheetViews>
    <sheetView tabSelected="1" topLeftCell="A38" zoomScaleNormal="100" workbookViewId="0">
      <selection activeCell="Q48" sqref="Q48"/>
    </sheetView>
  </sheetViews>
  <sheetFormatPr baseColWidth="10" defaultRowHeight="12.5" x14ac:dyDescent="0.25"/>
  <cols>
    <col min="1" max="1" width="2.453125" customWidth="1"/>
    <col min="2" max="2" width="3.90625" customWidth="1"/>
    <col min="3" max="3" width="6" customWidth="1"/>
    <col min="4" max="4" width="2.08984375" bestFit="1" customWidth="1"/>
    <col min="5" max="5" width="8.08984375" customWidth="1"/>
    <col min="6" max="6" width="2.08984375" bestFit="1" customWidth="1"/>
    <col min="7" max="7" width="8.08984375" customWidth="1"/>
    <col min="8" max="8" width="2.08984375" bestFit="1" customWidth="1"/>
    <col min="9" max="9" width="7.36328125" customWidth="1"/>
    <col min="10" max="10" width="6.08984375" customWidth="1"/>
    <col min="11" max="11" width="1.453125" customWidth="1"/>
    <col min="12" max="12" width="2.6328125" bestFit="1" customWidth="1"/>
    <col min="13" max="13" width="3" customWidth="1"/>
    <col min="14" max="14" width="4.6328125" customWidth="1"/>
    <col min="15" max="15" width="2.08984375" bestFit="1" customWidth="1"/>
    <col min="16" max="16" width="6" customWidth="1"/>
    <col min="17" max="17" width="7.453125" customWidth="1"/>
    <col min="18" max="18" width="7" customWidth="1"/>
    <col min="20" max="22" width="10.90625" style="3"/>
    <col min="23" max="23" width="12.36328125" style="3" customWidth="1"/>
    <col min="24" max="27" width="10.90625" style="3"/>
    <col min="28" max="28" width="3.54296875" style="3" customWidth="1"/>
    <col min="29" max="29" width="26.36328125" style="3" bestFit="1" customWidth="1"/>
    <col min="30" max="30" width="38.90625" style="3" bestFit="1" customWidth="1"/>
    <col min="31" max="34" width="10.90625" style="3"/>
  </cols>
  <sheetData>
    <row r="1" spans="1:23" ht="25.25" customHeight="1" x14ac:dyDescent="0.35">
      <c r="A1" s="12" t="s">
        <v>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4"/>
      <c r="T1" s="6"/>
      <c r="U1" s="6"/>
    </row>
    <row r="2" spans="1:23" ht="7.5" customHeight="1" x14ac:dyDescent="0.25"/>
    <row r="3" spans="1:23" ht="15.5" x14ac:dyDescent="0.35">
      <c r="A3" s="5" t="s">
        <v>32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"/>
      <c r="N3" s="1"/>
      <c r="O3" s="1"/>
      <c r="R3" s="1"/>
      <c r="S3" s="8" t="s">
        <v>36</v>
      </c>
      <c r="T3" s="6"/>
      <c r="U3" s="6"/>
      <c r="V3" s="6"/>
      <c r="W3" s="6"/>
    </row>
    <row r="4" spans="1:23" ht="15.5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"/>
      <c r="N4" s="1"/>
      <c r="O4" s="1"/>
      <c r="P4" s="1"/>
      <c r="Q4" s="1"/>
      <c r="R4" s="1"/>
      <c r="S4" s="1"/>
      <c r="T4" s="6"/>
      <c r="U4" s="6"/>
      <c r="V4" s="6"/>
      <c r="W4" s="6"/>
    </row>
    <row r="5" spans="1:23" ht="15.5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"/>
      <c r="N5" s="1"/>
      <c r="O5" s="1"/>
      <c r="P5" s="1"/>
      <c r="Q5" s="1"/>
      <c r="R5" s="1"/>
      <c r="S5" s="1"/>
      <c r="T5" s="6"/>
      <c r="U5" s="6"/>
      <c r="V5" s="6"/>
      <c r="W5" s="6"/>
    </row>
    <row r="6" spans="1:23" ht="15.5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5"/>
      <c r="N6" s="1"/>
      <c r="O6" s="1"/>
      <c r="P6" s="1"/>
      <c r="Q6" s="1"/>
      <c r="R6" s="1"/>
      <c r="S6" s="1"/>
      <c r="T6" s="6"/>
      <c r="U6" s="6"/>
      <c r="V6" s="6"/>
      <c r="W6" s="6"/>
    </row>
    <row r="7" spans="1:23" ht="15.5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5"/>
      <c r="N7" s="1"/>
      <c r="O7" s="1"/>
      <c r="P7" s="1"/>
      <c r="Q7" s="1"/>
      <c r="R7" s="1"/>
      <c r="S7" s="1"/>
      <c r="T7" s="6"/>
      <c r="U7" s="6"/>
      <c r="V7" s="6"/>
      <c r="W7" s="6"/>
    </row>
    <row r="8" spans="1:23" ht="15.5" x14ac:dyDescent="0.35">
      <c r="A8" s="6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6"/>
      <c r="U8" s="6"/>
      <c r="V8" s="11" t="s">
        <v>0</v>
      </c>
      <c r="W8" s="11"/>
    </row>
    <row r="9" spans="1:23" ht="15.5" x14ac:dyDescent="0.35">
      <c r="A9" s="6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6"/>
      <c r="U9" s="6"/>
      <c r="V9" s="11" t="s">
        <v>1</v>
      </c>
      <c r="W9" s="11"/>
    </row>
    <row r="10" spans="1:23" ht="15.5" x14ac:dyDescent="0.35">
      <c r="A10" s="6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6"/>
      <c r="U10" s="6"/>
      <c r="V10" s="6"/>
      <c r="W10" s="6"/>
    </row>
    <row r="11" spans="1:23" ht="15.5" x14ac:dyDescent="0.35">
      <c r="A11" s="6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6"/>
      <c r="U11" s="6"/>
      <c r="V11" s="6"/>
      <c r="W11" s="6"/>
    </row>
    <row r="12" spans="1:23" ht="15.5" x14ac:dyDescent="0.35">
      <c r="A12" s="6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6"/>
      <c r="U12" s="6"/>
      <c r="V12" s="6"/>
      <c r="W12" s="6"/>
    </row>
    <row r="13" spans="1:23" ht="15.5" x14ac:dyDescent="0.35">
      <c r="A13" s="6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6"/>
      <c r="U13" s="6"/>
      <c r="V13" s="6"/>
      <c r="W13" s="6"/>
    </row>
    <row r="14" spans="1:23" ht="15.5" x14ac:dyDescent="0.35">
      <c r="A14" s="6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6"/>
      <c r="U14" s="6"/>
      <c r="V14" s="6"/>
      <c r="W14" s="6"/>
    </row>
    <row r="15" spans="1:23" ht="15.5" x14ac:dyDescent="0.35">
      <c r="A15" s="6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6"/>
      <c r="U15" s="6"/>
      <c r="V15" s="6"/>
      <c r="W15" s="6"/>
    </row>
    <row r="16" spans="1:23" ht="15.5" x14ac:dyDescent="0.35">
      <c r="A16" s="6">
        <v>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6"/>
      <c r="U16" s="6"/>
      <c r="V16" s="6"/>
      <c r="W16" s="6"/>
    </row>
    <row r="17" spans="1:31" ht="15.5" x14ac:dyDescent="0.35">
      <c r="A17" s="5" t="s">
        <v>22</v>
      </c>
      <c r="B17" s="5"/>
      <c r="C17" s="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6"/>
      <c r="U17" s="6"/>
      <c r="V17" s="6"/>
      <c r="W17" s="6"/>
    </row>
    <row r="18" spans="1:31" ht="7.25" customHeight="1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6"/>
      <c r="U18" s="6"/>
      <c r="V18" s="6" t="s">
        <v>2</v>
      </c>
      <c r="W18" s="6" t="s">
        <v>3</v>
      </c>
      <c r="X18" s="3" t="s">
        <v>11</v>
      </c>
      <c r="Y18" s="6" t="s">
        <v>12</v>
      </c>
      <c r="Z18" s="6" t="s">
        <v>13</v>
      </c>
      <c r="AA18" s="6" t="s">
        <v>4</v>
      </c>
      <c r="AC18" s="6" t="s">
        <v>14</v>
      </c>
      <c r="AD18" s="6" t="s">
        <v>15</v>
      </c>
      <c r="AE18" s="6" t="s">
        <v>16</v>
      </c>
    </row>
    <row r="19" spans="1:31" ht="15.5" x14ac:dyDescent="0.35">
      <c r="A19" s="6">
        <v>1</v>
      </c>
      <c r="B19" s="1" t="s">
        <v>5</v>
      </c>
      <c r="C19" s="1" t="str">
        <f ca="1">VLOOKUP(A19,$T$19:$AE$23,10,FALSE)&amp;". "&amp;VLOOKUP(A19,$T$19:$AE$23,11,FALSE)&amp;"."</f>
        <v>Gegeben sind: a = 5,5, b = 2,3. Berechne die Fläche A und den Umfang U.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6">
        <f ca="1">_xlfn.RANK.EQ(U19,$U$19:$U$23)</f>
        <v>1</v>
      </c>
      <c r="U19" s="6">
        <f ca="1">RAND()</f>
        <v>0.97193725159616962</v>
      </c>
      <c r="V19" s="6">
        <f t="shared" ref="V19:W23" ca="1" si="0">RANDBETWEEN(20,80)/10</f>
        <v>5.5</v>
      </c>
      <c r="W19" s="6">
        <f t="shared" ca="1" si="0"/>
        <v>2.2999999999999998</v>
      </c>
      <c r="Z19" s="3">
        <f ca="1">V19*W19</f>
        <v>12.649999999999999</v>
      </c>
      <c r="AA19" s="3">
        <f ca="1">2*V19+2*W19</f>
        <v>15.6</v>
      </c>
      <c r="AC19" s="3" t="str">
        <f ca="1">AC$18&amp;": "&amp;V$18&amp;" = "&amp;V19&amp;", "&amp;W$18&amp;" = "&amp;W19</f>
        <v>Gegeben sind: a = 5,5, b = 2,3</v>
      </c>
      <c r="AD19" s="3" t="s">
        <v>17</v>
      </c>
      <c r="AE19" s="3" t="str">
        <f ca="1">Z$18&amp;" = "&amp;Z19&amp;", "&amp;AA$18&amp;" = "&amp;AA19</f>
        <v>A = 12,65, U = 15,6</v>
      </c>
    </row>
    <row r="20" spans="1:31" ht="15.5" x14ac:dyDescent="0.35">
      <c r="A20" s="6">
        <v>2</v>
      </c>
      <c r="B20" s="1" t="s">
        <v>6</v>
      </c>
      <c r="C20" s="1" t="str">
        <f ca="1">VLOOKUP(A20,$T$19:$AE$23,10,FALSE)&amp;". "&amp;VLOOKUP(A20,$T$19:$AE$23,11,FALSE)&amp;"."</f>
        <v>Gegeben sind b = 4,8, A = 12. Berechne den Umfang U und den Seitenlänge a.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6">
        <f ca="1">_xlfn.RANK.EQ(U20,$U$19:$U$23)</f>
        <v>3</v>
      </c>
      <c r="U20" s="6">
        <f t="shared" ref="U20:U23" ca="1" si="1">RAND()</f>
        <v>0.2640895519266675</v>
      </c>
      <c r="V20" s="6">
        <f t="shared" ca="1" si="0"/>
        <v>2.5</v>
      </c>
      <c r="W20" s="6">
        <f t="shared" ca="1" si="0"/>
        <v>2.6</v>
      </c>
      <c r="Z20" s="3">
        <f ca="1">V20*W20</f>
        <v>6.5</v>
      </c>
      <c r="AA20" s="3">
        <f ca="1">2*V20+2*W20</f>
        <v>10.199999999999999</v>
      </c>
      <c r="AC20" s="3" t="str">
        <f ca="1">"Gegeben sind a = "&amp;V20&amp;", U = "&amp;AA20</f>
        <v>Gegeben sind a = 2,5, U = 10,2</v>
      </c>
      <c r="AD20" s="3" t="s">
        <v>19</v>
      </c>
      <c r="AE20" s="3" t="str">
        <f ca="1">"A = "&amp;Z20&amp;", b = "&amp;W20</f>
        <v>A = 6,5, b = 2,6</v>
      </c>
    </row>
    <row r="21" spans="1:31" ht="15.5" x14ac:dyDescent="0.35">
      <c r="A21" s="6">
        <v>3</v>
      </c>
      <c r="B21" s="1" t="s">
        <v>7</v>
      </c>
      <c r="C21" s="1" t="str">
        <f ca="1">VLOOKUP(A21,$T$19:$AE$23,10,FALSE)&amp;". "&amp;VLOOKUP(A21,$T$19:$AE$23,11,FALSE)&amp;"."</f>
        <v>Gegeben sind a = 2,5, U = 10,2. Berechne die Fläche A und den Seitenlänge b.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6">
        <f ca="1">_xlfn.RANK.EQ(U21,$U$19:$U$23)</f>
        <v>5</v>
      </c>
      <c r="U21" s="6">
        <f t="shared" ca="1" si="1"/>
        <v>0.15581853976438664</v>
      </c>
      <c r="V21" s="6">
        <f t="shared" ca="1" si="0"/>
        <v>5.5</v>
      </c>
      <c r="W21" s="6">
        <f t="shared" ca="1" si="0"/>
        <v>6.7</v>
      </c>
      <c r="Z21" s="3">
        <f ca="1">V21*W21</f>
        <v>36.85</v>
      </c>
      <c r="AA21" s="3">
        <f ca="1">2*V21+2*W21</f>
        <v>24.4</v>
      </c>
      <c r="AC21" s="3" t="str">
        <f ca="1">"Gegeben sind a = "&amp;V21&amp;", A = "&amp;Z21</f>
        <v>Gegeben sind a = 5,5, A = 36,85</v>
      </c>
      <c r="AD21" s="3" t="s">
        <v>20</v>
      </c>
      <c r="AE21" s="3" t="str">
        <f ca="1">"U = "&amp;AA21&amp;", b = "&amp;W21</f>
        <v>U = 24,4, b = 6,7</v>
      </c>
    </row>
    <row r="22" spans="1:31" ht="15.5" x14ac:dyDescent="0.35">
      <c r="A22" s="6">
        <v>4</v>
      </c>
      <c r="B22" s="1" t="s">
        <v>8</v>
      </c>
      <c r="C22" s="1" t="str">
        <f ca="1">VLOOKUP(A22,$T$19:$AE$23,10,FALSE)&amp;". "&amp;VLOOKUP(A22,$T$19:$AE$23,11,FALSE)&amp;"."</f>
        <v>Gegeben sind b = 4,3, U = 21,6. Berechne die Fläche A und den Seitenlänge a.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6">
        <f ca="1">_xlfn.RANK.EQ(U22,$U$19:$U$23)</f>
        <v>4</v>
      </c>
      <c r="U22" s="6">
        <f t="shared" ca="1" si="1"/>
        <v>0.21396387566739372</v>
      </c>
      <c r="V22" s="6">
        <f t="shared" ca="1" si="0"/>
        <v>6.5</v>
      </c>
      <c r="W22" s="6">
        <f t="shared" ca="1" si="0"/>
        <v>4.3</v>
      </c>
      <c r="Z22" s="3">
        <f ca="1">V22*W22</f>
        <v>27.95</v>
      </c>
      <c r="AA22" s="3">
        <f ca="1">2*V22+2*W22</f>
        <v>21.6</v>
      </c>
      <c r="AC22" s="3" t="str">
        <f ca="1">"Gegeben sind b = "&amp;W22&amp;", U = "&amp;AA22</f>
        <v>Gegeben sind b = 4,3, U = 21,6</v>
      </c>
      <c r="AD22" s="3" t="s">
        <v>18</v>
      </c>
      <c r="AE22" s="3" t="str">
        <f ca="1">"A = "&amp;Z22&amp;", a = "&amp;V22</f>
        <v>A = 27,95, a = 6,5</v>
      </c>
    </row>
    <row r="23" spans="1:31" ht="7.25" customHeight="1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6">
        <f ca="1">_xlfn.RANK.EQ(U23,$U$19:$U$23)</f>
        <v>2</v>
      </c>
      <c r="U23" s="6">
        <f t="shared" ca="1" si="1"/>
        <v>0.83133338634527754</v>
      </c>
      <c r="V23" s="6">
        <f t="shared" ca="1" si="0"/>
        <v>2.5</v>
      </c>
      <c r="W23" s="6">
        <f t="shared" ca="1" si="0"/>
        <v>4.8</v>
      </c>
      <c r="Y23" s="6"/>
      <c r="Z23" s="6">
        <f ca="1">V23*W23</f>
        <v>12</v>
      </c>
      <c r="AA23" s="6">
        <f ca="1">2*V23+2*W23</f>
        <v>14.6</v>
      </c>
      <c r="AC23" s="6" t="str">
        <f ca="1">"Gegeben sind b = "&amp;W23&amp;", A = "&amp;Z23</f>
        <v>Gegeben sind b = 4,8, A = 12</v>
      </c>
      <c r="AD23" s="6" t="s">
        <v>21</v>
      </c>
      <c r="AE23" s="6" t="str">
        <f ca="1">"U = "&amp;AA23&amp;", a = "&amp;V23</f>
        <v>U = 14,6, a = 2,5</v>
      </c>
    </row>
    <row r="24" spans="1:31" ht="15.5" x14ac:dyDescent="0.35">
      <c r="A24" s="5" t="s">
        <v>24</v>
      </c>
      <c r="B24" s="5"/>
      <c r="C24" s="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6"/>
      <c r="U24" s="6"/>
      <c r="V24" s="6"/>
      <c r="W24" s="6"/>
    </row>
    <row r="25" spans="1:31" ht="7.25" customHeight="1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6"/>
      <c r="U25" s="6"/>
      <c r="V25" s="6" t="s">
        <v>2</v>
      </c>
      <c r="W25" s="6" t="s">
        <v>3</v>
      </c>
      <c r="X25" s="3" t="s">
        <v>11</v>
      </c>
      <c r="Y25" s="6" t="s">
        <v>12</v>
      </c>
      <c r="Z25" s="6" t="s">
        <v>13</v>
      </c>
      <c r="AA25" s="6" t="s">
        <v>4</v>
      </c>
      <c r="AC25" s="6" t="s">
        <v>14</v>
      </c>
      <c r="AD25" s="6" t="s">
        <v>15</v>
      </c>
      <c r="AE25" s="6" t="s">
        <v>16</v>
      </c>
    </row>
    <row r="26" spans="1:31" ht="15.5" x14ac:dyDescent="0.35">
      <c r="A26" s="6">
        <v>1</v>
      </c>
      <c r="B26" s="1" t="s">
        <v>5</v>
      </c>
      <c r="C26" s="1" t="str">
        <f ca="1">VLOOKUP(A26,$T$26:$AE$30,10,FALSE)&amp;". "&amp;VLOOKUP(A26,$T$26:$AE$30,11,FALSE)&amp;"."</f>
        <v>Gegeben sind a = 4,8, h = 4. Berechne die Fläche A.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6">
        <f ca="1">_xlfn.RANK.EQ(U26,$U$26:$U$30)</f>
        <v>1</v>
      </c>
      <c r="U26" s="6">
        <f ca="1">RAND()</f>
        <v>0.9261746176895459</v>
      </c>
      <c r="V26" s="6">
        <f ca="1">RANDBETWEEN(20,80)/10</f>
        <v>4.8</v>
      </c>
      <c r="W26" s="6"/>
      <c r="X26" s="6">
        <f ca="1">RANDBETWEEN(20,80)/10</f>
        <v>4</v>
      </c>
      <c r="Z26" s="3">
        <f ca="1">V26*X26/2</f>
        <v>9.6</v>
      </c>
      <c r="AC26" s="3" t="str">
        <f ca="1">"Gegeben sind a = "&amp;V26&amp;", h = "&amp;X26</f>
        <v>Gegeben sind a = 4,8, h = 4</v>
      </c>
      <c r="AD26" s="3" t="s">
        <v>25</v>
      </c>
      <c r="AE26" s="3" t="str">
        <f ca="1">Z$18&amp;" = "&amp;Z26</f>
        <v>A = 9,6</v>
      </c>
    </row>
    <row r="27" spans="1:31" ht="15.5" x14ac:dyDescent="0.35">
      <c r="A27" s="6">
        <v>2</v>
      </c>
      <c r="B27" s="1" t="s">
        <v>6</v>
      </c>
      <c r="C27" s="1" t="str">
        <f ca="1">VLOOKUP(A27,$T$26:$AE$30,10,FALSE)&amp;". "&amp;VLOOKUP(A27,$T$26:$AE$30,11,FALSE)&amp;"."</f>
        <v>Gegeben sind a = 4,9, A = 18,865. Berechne die Höhe h.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6">
        <f ca="1">_xlfn.RANK.EQ(U27,$U$26:$U$30)</f>
        <v>3</v>
      </c>
      <c r="U27" s="6">
        <f t="shared" ref="U27:U30" ca="1" si="2">RAND()</f>
        <v>0.84447747082631064</v>
      </c>
      <c r="V27" s="6">
        <f ca="1">RANDBETWEEN(20,80)/10</f>
        <v>7.2</v>
      </c>
      <c r="W27" s="6"/>
      <c r="X27" s="6">
        <f ca="1">RANDBETWEEN(20,80)/10</f>
        <v>3.2</v>
      </c>
      <c r="Z27" s="3">
        <f ca="1">V27*X27/2</f>
        <v>11.520000000000001</v>
      </c>
      <c r="AC27" s="3" t="str">
        <f ca="1">"Gegeben sind a = "&amp;V27&amp;", A = "&amp;Z27</f>
        <v>Gegeben sind a = 7,2, A = 11,52</v>
      </c>
      <c r="AD27" s="3" t="s">
        <v>26</v>
      </c>
      <c r="AE27" s="3" t="str">
        <f ca="1">"h = "&amp;X27</f>
        <v>h = 3,2</v>
      </c>
    </row>
    <row r="28" spans="1:31" ht="15.5" x14ac:dyDescent="0.35">
      <c r="A28" s="6">
        <v>3</v>
      </c>
      <c r="B28" s="1" t="s">
        <v>7</v>
      </c>
      <c r="C28" s="1" t="str">
        <f ca="1">VLOOKUP(A28,$T$26:$AE$30,10,FALSE)&amp;". "&amp;VLOOKUP(A28,$T$26:$AE$30,11,FALSE)&amp;"."</f>
        <v>Gegeben sind a = 7,2, A = 11,52. Berechne die Höhe h.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6">
        <f ca="1">_xlfn.RANK.EQ(U28,$U$26:$U$30)</f>
        <v>5</v>
      </c>
      <c r="U28" s="6">
        <f t="shared" ca="1" si="2"/>
        <v>0.48606898557909728</v>
      </c>
      <c r="V28" s="6">
        <f ca="1">RANDBETWEEN(20,80)/10</f>
        <v>2.6</v>
      </c>
      <c r="W28" s="6"/>
      <c r="X28" s="6">
        <f ca="1">RANDBETWEEN(20,80)/10</f>
        <v>2.8</v>
      </c>
      <c r="Z28" s="3">
        <f ca="1">V28*X28/2</f>
        <v>3.6399999999999997</v>
      </c>
      <c r="AC28" s="3" t="str">
        <f ca="1">"Gegeben sind h = "&amp;X28&amp;", A = "&amp;Z28</f>
        <v>Gegeben sind h = 2,8, A = 3,64</v>
      </c>
      <c r="AD28" s="3" t="s">
        <v>27</v>
      </c>
      <c r="AE28" s="3" t="str">
        <f ca="1">"a = "&amp;V28</f>
        <v>a = 2,6</v>
      </c>
    </row>
    <row r="29" spans="1:31" ht="15.5" x14ac:dyDescent="0.35">
      <c r="A29" s="6">
        <v>4</v>
      </c>
      <c r="B29" s="1" t="s">
        <v>8</v>
      </c>
      <c r="C29" s="1" t="str">
        <f ca="1">VLOOKUP(A29,$T$26:$AE$30,10,FALSE)&amp;". "&amp;VLOOKUP(A29,$T$26:$AE$30,11,FALSE)&amp;"."</f>
        <v>Gegeben sind a = 6,5, h = 5,6. Berechne die Fläche A.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6">
        <f ca="1">_xlfn.RANK.EQ(U29,$U$26:$U$30)</f>
        <v>2</v>
      </c>
      <c r="U29" s="6">
        <f t="shared" ca="1" si="2"/>
        <v>0.85644587358945101</v>
      </c>
      <c r="V29" s="6">
        <f ca="1">RANDBETWEEN(20,80)/10</f>
        <v>4.9000000000000004</v>
      </c>
      <c r="W29" s="6"/>
      <c r="X29" s="6">
        <f ca="1">RANDBETWEEN(20,80)/10</f>
        <v>7.7</v>
      </c>
      <c r="Z29" s="3">
        <f ca="1">V29*X29/2</f>
        <v>18.865000000000002</v>
      </c>
      <c r="AC29" s="3" t="str">
        <f ca="1">"Gegeben sind a = "&amp;V29&amp;", A = "&amp;Z29</f>
        <v>Gegeben sind a = 4,9, A = 18,865</v>
      </c>
      <c r="AD29" s="3" t="s">
        <v>26</v>
      </c>
      <c r="AE29" s="3" t="str">
        <f ca="1">"h = "&amp;X29</f>
        <v>h = 7,7</v>
      </c>
    </row>
    <row r="30" spans="1:31" ht="7.25" customHeight="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6">
        <f ca="1">_xlfn.RANK.EQ(U30,$U$26:$U$30)</f>
        <v>4</v>
      </c>
      <c r="U30" s="6">
        <f t="shared" ca="1" si="2"/>
        <v>0.57863709463116908</v>
      </c>
      <c r="V30" s="6">
        <f ca="1">RANDBETWEEN(20,80)/10</f>
        <v>6.5</v>
      </c>
      <c r="W30" s="6"/>
      <c r="X30" s="3">
        <f ca="1">RANDBETWEEN(20,80)/10</f>
        <v>5.6</v>
      </c>
      <c r="Y30" s="6"/>
      <c r="Z30" s="6">
        <f ca="1">V30*X30/2</f>
        <v>18.2</v>
      </c>
      <c r="AA30" s="6"/>
      <c r="AC30" s="6" t="str">
        <f ca="1">"Gegeben sind a = "&amp;V30&amp;", h = "&amp;X30</f>
        <v>Gegeben sind a = 6,5, h = 5,6</v>
      </c>
      <c r="AD30" s="6" t="s">
        <v>25</v>
      </c>
      <c r="AE30" s="6" t="str">
        <f ca="1">Z$18&amp;" = "&amp;Z30</f>
        <v>A = 18,2</v>
      </c>
    </row>
    <row r="31" spans="1:31" ht="15.5" x14ac:dyDescent="0.35">
      <c r="A31" s="5" t="s">
        <v>29</v>
      </c>
      <c r="B31" s="5"/>
      <c r="C31" s="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6"/>
      <c r="U31" s="6"/>
      <c r="V31" s="6"/>
      <c r="W31" s="6"/>
    </row>
    <row r="32" spans="1:31" ht="7.25" customHeight="1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6"/>
      <c r="U32" s="6"/>
      <c r="V32" s="6" t="s">
        <v>2</v>
      </c>
      <c r="W32" s="6" t="s">
        <v>11</v>
      </c>
      <c r="X32" s="3" t="s">
        <v>11</v>
      </c>
      <c r="Y32" s="6" t="s">
        <v>12</v>
      </c>
      <c r="Z32" s="6" t="s">
        <v>13</v>
      </c>
      <c r="AA32" s="6" t="s">
        <v>4</v>
      </c>
      <c r="AC32" s="6" t="s">
        <v>14</v>
      </c>
      <c r="AD32" s="6" t="s">
        <v>15</v>
      </c>
      <c r="AE32" s="6" t="s">
        <v>16</v>
      </c>
    </row>
    <row r="33" spans="1:35" ht="15.5" x14ac:dyDescent="0.35">
      <c r="A33" s="6">
        <v>1</v>
      </c>
      <c r="B33" s="1" t="s">
        <v>5</v>
      </c>
      <c r="C33" s="1" t="str">
        <f ca="1">VLOOKUP(A33,$T$33:$AE$37,10,FALSE)&amp;". "&amp;VLOOKUP(A33,$T$33:$AE$37,11,FALSE)&amp;"."</f>
        <v>Gegeben sind: a = 6, b = 2,7. Berechne den Umfang U.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6">
        <f ca="1">_xlfn.RANK.EQ(U33,$U$33:$U$37)</f>
        <v>1</v>
      </c>
      <c r="U33" s="6">
        <f ca="1">RAND()</f>
        <v>0.58432879961054762</v>
      </c>
      <c r="V33" s="6">
        <f ca="1">RANDBETWEEN(20,80)/10</f>
        <v>6</v>
      </c>
      <c r="W33" s="6">
        <f ca="1">RANDBETWEEN(20,80)/10</f>
        <v>2.7</v>
      </c>
      <c r="AA33" s="3">
        <f ca="1">2*V33+2*W33</f>
        <v>17.399999999999999</v>
      </c>
      <c r="AC33" s="3" t="str">
        <f ca="1">AC$18&amp;": "&amp;V$18&amp;" = "&amp;V33&amp;", "&amp;W$18&amp;" = "&amp;W33</f>
        <v>Gegeben sind: a = 6, b = 2,7</v>
      </c>
      <c r="AD33" s="3" t="s">
        <v>34</v>
      </c>
      <c r="AE33" s="3" t="str">
        <f ca="1">"U = "&amp;AA33</f>
        <v>U = 17,4</v>
      </c>
    </row>
    <row r="34" spans="1:35" ht="15.5" x14ac:dyDescent="0.35">
      <c r="A34" s="6">
        <v>2</v>
      </c>
      <c r="B34" s="1" t="s">
        <v>6</v>
      </c>
      <c r="C34" s="1" t="str">
        <f ca="1">VLOOKUP(A34,$T$33:$AE$37,10,FALSE)&amp;". "&amp;VLOOKUP(A34,$T$33:$AE$37,11,FALSE)&amp;"."</f>
        <v>Gegeben sind a = 3,3, U = 15,8. Berechne die Seitenlänge b.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6">
        <f t="shared" ref="T34:T37" ca="1" si="3">_xlfn.RANK.EQ(U34,$U$33:$U$37)</f>
        <v>4</v>
      </c>
      <c r="U34" s="6">
        <f t="shared" ref="U34:U37" ca="1" si="4">RAND()</f>
        <v>0.30818979513043032</v>
      </c>
      <c r="V34" s="6">
        <f ca="1">RANDBETWEEN(20,80)/10</f>
        <v>7</v>
      </c>
      <c r="W34" s="6"/>
      <c r="X34" s="6">
        <f ca="1">RANDBETWEEN(20,80)/10</f>
        <v>3.5</v>
      </c>
      <c r="Z34" s="3">
        <f ca="1">V34*X34</f>
        <v>24.5</v>
      </c>
      <c r="AC34" s="3" t="str">
        <f ca="1">"Gegeben sind a = "&amp;V34&amp;", h = "&amp;X34</f>
        <v>Gegeben sind a = 7, h = 3,5</v>
      </c>
      <c r="AD34" s="3" t="s">
        <v>25</v>
      </c>
      <c r="AE34" s="3" t="str">
        <f ca="1">"A = "&amp;Z34</f>
        <v>A = 24,5</v>
      </c>
    </row>
    <row r="35" spans="1:35" ht="15.5" x14ac:dyDescent="0.35">
      <c r="A35" s="6">
        <v>3</v>
      </c>
      <c r="B35" s="1" t="s">
        <v>7</v>
      </c>
      <c r="C35" s="1" t="str">
        <f ca="1">VLOOKUP(A35,$T$33:$AE$37,10,FALSE)&amp;". "&amp;VLOOKUP(A35,$T$33:$AE$37,11,FALSE)&amp;"."</f>
        <v>Gegeben sind a = 5,2, A = 15,08. Berechne die Höhe h.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6">
        <f t="shared" ca="1" si="3"/>
        <v>2</v>
      </c>
      <c r="U35" s="6">
        <f t="shared" ca="1" si="4"/>
        <v>0.45803199255871685</v>
      </c>
      <c r="V35" s="6">
        <f ca="1">RANDBETWEEN(20,80)/10</f>
        <v>3.3</v>
      </c>
      <c r="W35" s="6">
        <f ca="1">RANDBETWEEN(20,80)/10</f>
        <v>4.5999999999999996</v>
      </c>
      <c r="AA35" s="3">
        <f ca="1">2*V35+2*W35</f>
        <v>15.799999999999999</v>
      </c>
      <c r="AC35" s="3" t="str">
        <f ca="1">"Gegeben sind a = "&amp;V35&amp;", U = "&amp;AA35</f>
        <v>Gegeben sind a = 3,3, U = 15,8</v>
      </c>
      <c r="AD35" s="3" t="s">
        <v>35</v>
      </c>
      <c r="AE35" s="3" t="str">
        <f ca="1">"b = "&amp;W35</f>
        <v>b = 4,6</v>
      </c>
    </row>
    <row r="36" spans="1:35" ht="15.5" x14ac:dyDescent="0.35">
      <c r="A36" s="6">
        <v>4</v>
      </c>
      <c r="B36" s="1" t="s">
        <v>8</v>
      </c>
      <c r="C36" s="1" t="str">
        <f ca="1">VLOOKUP(A36,$T$33:$AE$37,10,FALSE)&amp;". "&amp;VLOOKUP(A36,$T$33:$AE$37,11,FALSE)&amp;"."</f>
        <v>Gegeben sind a = 7, h = 3,5. Berechne die Fläche A.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6">
        <f t="shared" ca="1" si="3"/>
        <v>3</v>
      </c>
      <c r="U36" s="6">
        <f t="shared" ca="1" si="4"/>
        <v>0.34391901314658946</v>
      </c>
      <c r="V36" s="6">
        <f ca="1">RANDBETWEEN(20,80)/10</f>
        <v>5.2</v>
      </c>
      <c r="W36" s="6"/>
      <c r="X36" s="6">
        <f ca="1">RANDBETWEEN(20,80)/10</f>
        <v>2.9</v>
      </c>
      <c r="Z36" s="3">
        <f ca="1">V36*X36</f>
        <v>15.08</v>
      </c>
      <c r="AC36" s="3" t="str">
        <f ca="1">"Gegeben sind a = "&amp;V36&amp;", A = "&amp;Z36</f>
        <v>Gegeben sind a = 5,2, A = 15,08</v>
      </c>
      <c r="AD36" s="3" t="s">
        <v>26</v>
      </c>
      <c r="AE36" s="3" t="str">
        <f ca="1">"h = "&amp;X36</f>
        <v>h = 2,9</v>
      </c>
    </row>
    <row r="37" spans="1:35" ht="7.25" customHeight="1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6">
        <f t="shared" ca="1" si="3"/>
        <v>5</v>
      </c>
      <c r="U37" s="6">
        <f t="shared" ca="1" si="4"/>
        <v>0.10988921666213869</v>
      </c>
      <c r="V37" s="6">
        <f ca="1">RANDBETWEEN(20,80)/10</f>
        <v>4.9000000000000004</v>
      </c>
      <c r="W37" s="6"/>
      <c r="X37" s="6">
        <f ca="1">RANDBETWEEN(20,80)/10</f>
        <v>2</v>
      </c>
      <c r="Z37" s="3">
        <f ca="1">V37*X37</f>
        <v>9.8000000000000007</v>
      </c>
      <c r="AC37" s="3" t="str">
        <f ca="1">"Gegeben sind h = "&amp;X37&amp;", A = "&amp;Z37</f>
        <v>Gegeben sind h = 2, A = 9,8</v>
      </c>
      <c r="AD37" s="3" t="s">
        <v>27</v>
      </c>
      <c r="AE37" s="3" t="str">
        <f ca="1">"a = "&amp;V37</f>
        <v>a = 4,9</v>
      </c>
    </row>
    <row r="38" spans="1:35" ht="15.5" x14ac:dyDescent="0.35">
      <c r="A38" s="5" t="s">
        <v>37</v>
      </c>
      <c r="B38" s="5"/>
      <c r="C38" s="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6"/>
      <c r="U38" s="6"/>
      <c r="V38" s="6"/>
      <c r="W38" s="6"/>
    </row>
    <row r="39" spans="1:35" ht="7.25" customHeigh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9"/>
      <c r="T39" s="6"/>
      <c r="U39" s="6"/>
      <c r="V39" s="6" t="s">
        <v>2</v>
      </c>
      <c r="W39" s="6" t="s">
        <v>38</v>
      </c>
      <c r="X39" s="3" t="s">
        <v>11</v>
      </c>
      <c r="Y39" s="6" t="s">
        <v>33</v>
      </c>
      <c r="Z39" s="6" t="s">
        <v>13</v>
      </c>
      <c r="AA39" s="6" t="s">
        <v>4</v>
      </c>
      <c r="AC39" s="6" t="s">
        <v>14</v>
      </c>
      <c r="AD39" s="6" t="s">
        <v>15</v>
      </c>
      <c r="AE39" s="6" t="s">
        <v>16</v>
      </c>
      <c r="AI39" s="3"/>
    </row>
    <row r="40" spans="1:35" ht="15.5" x14ac:dyDescent="0.35">
      <c r="A40" s="6">
        <v>1</v>
      </c>
      <c r="B40" s="1" t="s">
        <v>5</v>
      </c>
      <c r="C40" s="1" t="str">
        <f ca="1">VLOOKUP(A40,$T$40:$AE$44,10,FALSE)&amp;". "&amp;VLOOKUP(A40,$T$40:$AE$44,11,FALSE)&amp;"."</f>
        <v>Gegeben ist a = 19,8, h = 7,2, A = 85,68. Berechne die Seitenlänge c.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9"/>
      <c r="T40" s="6">
        <f ca="1">_xlfn.RANK.EQ(U40,$U$40:$U$44)</f>
        <v>3</v>
      </c>
      <c r="U40" s="6">
        <f ca="1">RAND()</f>
        <v>0.60585771486626483</v>
      </c>
      <c r="V40" s="6">
        <f ca="1">RANDBETWEEN(20,80)/5+W40</f>
        <v>15.2</v>
      </c>
      <c r="W40" s="6">
        <f ca="1">RANDBETWEEN(20,80)/5</f>
        <v>5.2</v>
      </c>
      <c r="X40" s="6">
        <f ca="1">RANDBETWEEN(20,80)/10</f>
        <v>7.2</v>
      </c>
      <c r="Z40" s="3">
        <f ca="1">(V40+W40)/2*X40</f>
        <v>73.44</v>
      </c>
      <c r="AA40" s="3">
        <f ca="1">ROUND(2*Y40*V40,2)</f>
        <v>0</v>
      </c>
      <c r="AC40" s="3" t="str">
        <f ca="1">"Gegeben ist a = "&amp;V40&amp;", c = "&amp;W40&amp;", h = "&amp;X40</f>
        <v>Gegeben ist a = 15,2, c = 5,2, h = 7,2</v>
      </c>
      <c r="AD40" s="3" t="s">
        <v>25</v>
      </c>
      <c r="AE40" s="3" t="str">
        <f ca="1">"A = "&amp;Z40</f>
        <v>A = 73,44</v>
      </c>
      <c r="AI40" s="3"/>
    </row>
    <row r="41" spans="1:35" ht="15.5" x14ac:dyDescent="0.35">
      <c r="A41" s="6">
        <v>2</v>
      </c>
      <c r="B41" s="1" t="s">
        <v>6</v>
      </c>
      <c r="C41" s="1" t="str">
        <f ca="1">VLOOKUP(A41,$T$40:$AE$44,10,FALSE)&amp;". "&amp;VLOOKUP(A41,$T$40:$AE$44,11,FALSE)&amp;"."</f>
        <v>Gegeben ist a = 23,2, c = 10, h = 3,2. Berechne die Fläche A.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9"/>
      <c r="T41" s="6">
        <f ca="1">_xlfn.RANK.EQ(U41,$U$40:$U$44)</f>
        <v>5</v>
      </c>
      <c r="U41" s="6">
        <f t="shared" ref="U41:U43" ca="1" si="5">RAND()</f>
        <v>0.27967040972009416</v>
      </c>
      <c r="V41" s="6">
        <f t="shared" ref="V41:V43" ca="1" si="6">RANDBETWEEN(20,80)/5+W41</f>
        <v>14.4</v>
      </c>
      <c r="W41" s="6">
        <f t="shared" ref="W41:W43" ca="1" si="7">RANDBETWEEN(20,80)/5</f>
        <v>7</v>
      </c>
      <c r="X41" s="6">
        <f ca="1">RANDBETWEEN(20,80)/10</f>
        <v>6.8</v>
      </c>
      <c r="Z41" s="3">
        <f t="shared" ref="Z41:Z43" ca="1" si="8">(V41+W41)/2*X41</f>
        <v>72.759999999999991</v>
      </c>
      <c r="AA41" s="3">
        <f t="shared" ref="AA41" ca="1" si="9">ROUND(2*Y41*V41,2)</f>
        <v>0</v>
      </c>
      <c r="AC41" s="3" t="str">
        <f ca="1">"Gegeben ist c = "&amp;W41&amp;", h = "&amp;X41&amp;", A = "&amp;Z41</f>
        <v>Gegeben ist c = 7, h = 6,8, A = 72,76</v>
      </c>
      <c r="AD41" s="3" t="s">
        <v>39</v>
      </c>
      <c r="AE41" s="3" t="str">
        <f ca="1">"a = "&amp;V41</f>
        <v>a = 14,4</v>
      </c>
      <c r="AI41" s="3"/>
    </row>
    <row r="42" spans="1:35" ht="15.5" x14ac:dyDescent="0.35">
      <c r="A42" s="6">
        <v>3</v>
      </c>
      <c r="B42" s="1" t="s">
        <v>7</v>
      </c>
      <c r="C42" s="1" t="str">
        <f ca="1">VLOOKUP(A42,$T$40:$AE$44,10,FALSE)&amp;". "&amp;VLOOKUP(A42,$T$40:$AE$44,11,FALSE)&amp;"."</f>
        <v>Gegeben ist a = 15,2, c = 5,2, h = 7,2. Berechne die Fläche A.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9"/>
      <c r="T42" s="6">
        <f ca="1">_xlfn.RANK.EQ(U42,$U$40:$U$44)</f>
        <v>1</v>
      </c>
      <c r="U42" s="6">
        <f t="shared" ca="1" si="5"/>
        <v>0.98489311556877479</v>
      </c>
      <c r="V42" s="6">
        <f t="shared" ca="1" si="6"/>
        <v>19.8</v>
      </c>
      <c r="W42" s="6">
        <f t="shared" ca="1" si="7"/>
        <v>4</v>
      </c>
      <c r="X42" s="6">
        <f ca="1">RANDBETWEEN(20,80)/10</f>
        <v>7.2</v>
      </c>
      <c r="Z42" s="3">
        <f t="shared" ca="1" si="8"/>
        <v>85.68</v>
      </c>
      <c r="AA42" s="3">
        <f t="shared" ref="AA42:AA43" ca="1" si="10">ROUND(2*Y42*V42,2)</f>
        <v>0</v>
      </c>
      <c r="AC42" s="3" t="str">
        <f ca="1">"Gegeben ist a = "&amp;V42&amp;", h = "&amp;X42&amp;", A = "&amp;Z42</f>
        <v>Gegeben ist a = 19,8, h = 7,2, A = 85,68</v>
      </c>
      <c r="AD42" s="3" t="s">
        <v>40</v>
      </c>
      <c r="AE42" s="3" t="str">
        <f ca="1">"c = "&amp;W42</f>
        <v>c = 4</v>
      </c>
      <c r="AI42" s="3"/>
    </row>
    <row r="43" spans="1:35" ht="15.5" x14ac:dyDescent="0.35">
      <c r="A43" s="6">
        <v>4</v>
      </c>
      <c r="B43" s="1" t="s">
        <v>8</v>
      </c>
      <c r="C43" s="1" t="str">
        <f ca="1">VLOOKUP(A43,$T$40:$AE$44,10,FALSE)&amp;". "&amp;VLOOKUP(A43,$T$40:$AE$44,11,FALSE)&amp;"."</f>
        <v>Gegeben ist a = 18,6, c = 12,8, A = 117,75. Berechne die Höhe h.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9"/>
      <c r="T43" s="6">
        <f ca="1">_xlfn.RANK.EQ(U43,$U$40:$U$44)</f>
        <v>4</v>
      </c>
      <c r="U43" s="6">
        <f t="shared" ca="1" si="5"/>
        <v>0.47758112737165537</v>
      </c>
      <c r="V43" s="6">
        <f t="shared" ca="1" si="6"/>
        <v>18.600000000000001</v>
      </c>
      <c r="W43" s="6">
        <f t="shared" ca="1" si="7"/>
        <v>12.8</v>
      </c>
      <c r="X43" s="6">
        <f ca="1">RANDBETWEEN(20,80)/10</f>
        <v>7.5</v>
      </c>
      <c r="Z43" s="3">
        <f t="shared" ca="1" si="8"/>
        <v>117.75000000000001</v>
      </c>
      <c r="AA43" s="3">
        <f t="shared" ca="1" si="10"/>
        <v>0</v>
      </c>
      <c r="AC43" s="3" t="str">
        <f ca="1">"Gegeben ist a = "&amp;V43&amp;", c = "&amp;W43&amp;", A = "&amp;Z43</f>
        <v>Gegeben ist a = 18,6, c = 12,8, A = 117,75</v>
      </c>
      <c r="AD43" s="3" t="s">
        <v>26</v>
      </c>
      <c r="AE43" s="3" t="str">
        <f ca="1">"h = "&amp;X43</f>
        <v>h = 7,5</v>
      </c>
      <c r="AI43" s="3"/>
    </row>
    <row r="44" spans="1:35" ht="6.5" customHeight="1" x14ac:dyDescent="0.3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6">
        <f ca="1">_xlfn.RANK.EQ(U44,$U$40:$U$44)</f>
        <v>2</v>
      </c>
      <c r="U44" s="6">
        <f ca="1">RAND()</f>
        <v>0.65487432107543575</v>
      </c>
      <c r="V44" s="6">
        <f ca="1">RANDBETWEEN(20,80)/5+W44</f>
        <v>23.2</v>
      </c>
      <c r="W44" s="6">
        <f ca="1">RANDBETWEEN(20,80)/5</f>
        <v>10</v>
      </c>
      <c r="X44" s="6">
        <f ca="1">RANDBETWEEN(20,80)/10</f>
        <v>3.2</v>
      </c>
      <c r="Z44" s="3">
        <f ca="1">(V44+W44)/2*X44</f>
        <v>53.120000000000005</v>
      </c>
      <c r="AA44" s="3">
        <f ca="1">ROUND(2*Y44*V44,2)</f>
        <v>0</v>
      </c>
      <c r="AC44" s="3" t="str">
        <f ca="1">"Gegeben ist a = "&amp;V44&amp;", c = "&amp;W44&amp;", h = "&amp;X44</f>
        <v>Gegeben ist a = 23,2, c = 10, h = 3,2</v>
      </c>
      <c r="AD44" s="3" t="s">
        <v>25</v>
      </c>
      <c r="AE44" s="3" t="str">
        <f ca="1">"A = "&amp;Z44</f>
        <v>A = 53,12</v>
      </c>
      <c r="AI44" s="3"/>
    </row>
    <row r="45" spans="1:35" s="4" customFormat="1" ht="14" x14ac:dyDescent="0.3">
      <c r="A45" s="7" t="s">
        <v>23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</row>
    <row r="46" spans="1:35" s="4" customFormat="1" ht="14" x14ac:dyDescent="0.3">
      <c r="A46" s="4" t="s">
        <v>10</v>
      </c>
      <c r="C46" s="4" t="s">
        <v>5</v>
      </c>
      <c r="E46" s="4" t="str">
        <f ca="1">VLOOKUP(1,$T$19:$AE$23,12,FALSE)</f>
        <v>A = 12,65, U = 15,6</v>
      </c>
      <c r="J46" s="4" t="s">
        <v>6</v>
      </c>
      <c r="L46" s="4" t="str">
        <f ca="1">VLOOKUP(2,$T$19:$AE$23,12,FALSE)</f>
        <v>U = 14,6, a = 2,5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</row>
    <row r="47" spans="1:35" s="4" customFormat="1" ht="14" x14ac:dyDescent="0.3">
      <c r="C47" s="4" t="s">
        <v>7</v>
      </c>
      <c r="E47" s="4" t="str">
        <f ca="1">VLOOKUP(3,$T$19:$AE$23,12,FALSE)</f>
        <v>A = 6,5, b = 2,6</v>
      </c>
      <c r="J47" s="4" t="s">
        <v>8</v>
      </c>
      <c r="L47" s="4" t="str">
        <f ca="1">VLOOKUP(4,$T$19:$AE$23,12,FALSE)</f>
        <v>A = 27,95, a = 6,5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5" s="4" customFormat="1" ht="14" x14ac:dyDescent="0.3">
      <c r="A48" s="4" t="s">
        <v>28</v>
      </c>
      <c r="C48" s="4" t="s">
        <v>5</v>
      </c>
      <c r="E48" s="4" t="str">
        <f ca="1">VLOOKUP(1,$T$26:$AE$30,12,FALSE)</f>
        <v>A = 9,6</v>
      </c>
      <c r="J48" s="4" t="s">
        <v>6</v>
      </c>
      <c r="L48" s="4" t="str">
        <f ca="1">VLOOKUP(2,$T$26:$AE$30,12,FALSE)</f>
        <v>h = 7,7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4" s="4" customFormat="1" ht="14" x14ac:dyDescent="0.3">
      <c r="C49" s="4" t="s">
        <v>7</v>
      </c>
      <c r="E49" s="4" t="str">
        <f ca="1">VLOOKUP(3,$T$26:$AE$30,12,FALSE)</f>
        <v>h = 3,2</v>
      </c>
      <c r="J49" s="4" t="s">
        <v>8</v>
      </c>
      <c r="L49" s="4" t="str">
        <f ca="1">VLOOKUP(4,$T$26:$AE$30,12,FALSE)</f>
        <v>A = 18,2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</row>
    <row r="50" spans="1:34" s="4" customFormat="1" ht="14" x14ac:dyDescent="0.3">
      <c r="A50" s="4" t="s">
        <v>30</v>
      </c>
      <c r="C50" s="4" t="s">
        <v>5</v>
      </c>
      <c r="E50" s="4" t="str">
        <f ca="1">VLOOKUP(1,$T$33:$AE$37,12,FALSE)</f>
        <v>U = 17,4</v>
      </c>
      <c r="J50" s="4" t="s">
        <v>6</v>
      </c>
      <c r="L50" s="4" t="str">
        <f ca="1">VLOOKUP(2,$T$33:$AE$37,12,FALSE)</f>
        <v>b = 4,6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1:34" s="4" customFormat="1" ht="14" x14ac:dyDescent="0.3">
      <c r="C51" s="4" t="s">
        <v>7</v>
      </c>
      <c r="E51" s="4" t="str">
        <f ca="1">VLOOKUP(3,$T$33:$AE$37,12,FALSE)</f>
        <v>h = 2,9</v>
      </c>
      <c r="J51" s="4" t="s">
        <v>8</v>
      </c>
      <c r="L51" s="4" t="str">
        <f ca="1">VLOOKUP(4,$T$33:$AE$37,12,FALSE)</f>
        <v>A = 24,5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</row>
    <row r="52" spans="1:34" s="4" customFormat="1" ht="14" x14ac:dyDescent="0.3">
      <c r="A52" s="4" t="s">
        <v>31</v>
      </c>
      <c r="C52" s="4" t="s">
        <v>5</v>
      </c>
      <c r="E52" s="4" t="str">
        <f ca="1">VLOOKUP(1,$T$40:$AE$44,12,FALSE)</f>
        <v>c = 4</v>
      </c>
      <c r="J52" s="4" t="s">
        <v>6</v>
      </c>
      <c r="L52" s="4" t="str">
        <f ca="1">VLOOKUP(2,$T$40:$AE$44,12,FALSE)</f>
        <v>A = 53,12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</row>
    <row r="53" spans="1:34" s="4" customFormat="1" ht="14" x14ac:dyDescent="0.3">
      <c r="C53" s="4" t="s">
        <v>7</v>
      </c>
      <c r="E53" s="4" t="str">
        <f ca="1">VLOOKUP(3,$T$40:$AE$44,12,FALSE)</f>
        <v>A = 73,44</v>
      </c>
      <c r="J53" s="4" t="s">
        <v>8</v>
      </c>
      <c r="L53" s="4" t="str">
        <f ca="1">VLOOKUP(4,$T$40:$AE$44,12,FALSE)</f>
        <v>h = 7,5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</row>
    <row r="54" spans="1:34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1048568" spans="21:21" ht="15.5" x14ac:dyDescent="0.35">
      <c r="U1048568" s="6"/>
    </row>
  </sheetData>
  <mergeCells count="3">
    <mergeCell ref="V8:W8"/>
    <mergeCell ref="V9:W9"/>
    <mergeCell ref="A1:S1"/>
  </mergeCells>
  <phoneticPr fontId="0" type="noConversion"/>
  <pageMargins left="0.43307086614173229" right="0.23622047244094491" top="0.74803149606299213" bottom="0.74803149606299213" header="0.31496062992125984" footer="0.31496062992125984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Arbeitsblatt</vt:lpstr>
      <vt:lpstr>Arbeitsblatt!Druckbereich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Gandalf</dc:creator>
  <cp:lastModifiedBy>Stefan Müller</cp:lastModifiedBy>
  <cp:lastPrinted>2026-02-23T21:06:36Z</cp:lastPrinted>
  <dcterms:created xsi:type="dcterms:W3CDTF">2009-10-08T17:52:09Z</dcterms:created>
  <dcterms:modified xsi:type="dcterms:W3CDTF">2026-02-23T21:07:26Z</dcterms:modified>
</cp:coreProperties>
</file>