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Arbeitsblatt" sheetId="1" r:id="rId1"/>
    <sheet name="Daten1" sheetId="2" r:id="rId2"/>
  </sheets>
  <definedNames>
    <definedName name="_xlnm.Print_Area" localSheetId="0">Arbeitsblatt!$A$1:$S$104</definedName>
  </definedNames>
  <calcPr calcId="162913"/>
</workbook>
</file>

<file path=xl/calcChain.xml><?xml version="1.0" encoding="utf-8"?>
<calcChain xmlns="http://schemas.openxmlformats.org/spreadsheetml/2006/main">
  <c r="M33" i="1" l="1"/>
  <c r="N33" i="1" s="1"/>
  <c r="C33" i="1"/>
  <c r="B33" i="1"/>
  <c r="M30" i="1"/>
  <c r="B30" i="1"/>
  <c r="C30" i="1" s="1"/>
  <c r="M27" i="1"/>
  <c r="B27" i="1"/>
  <c r="C27" i="1" s="1"/>
  <c r="M24" i="1"/>
  <c r="B24" i="1"/>
  <c r="C24" i="1" s="1"/>
  <c r="M21" i="1"/>
  <c r="C21" i="1"/>
  <c r="B21" i="1"/>
  <c r="M18" i="1"/>
  <c r="B18" i="1"/>
  <c r="C18" i="1" s="1"/>
  <c r="M15" i="1"/>
  <c r="C15" i="1"/>
  <c r="B15" i="1"/>
  <c r="M12" i="1"/>
  <c r="B12" i="1"/>
  <c r="C12" i="1" s="1"/>
  <c r="N12" i="1"/>
  <c r="N9" i="1"/>
  <c r="C9" i="1"/>
  <c r="L57" i="1"/>
  <c r="L58" i="1" s="1"/>
  <c r="A57" i="1"/>
  <c r="B57" i="1" s="1"/>
  <c r="L52" i="1"/>
  <c r="L53" i="1" s="1"/>
  <c r="M51" i="1"/>
  <c r="B51" i="1"/>
  <c r="A52" i="1"/>
  <c r="A53" i="1" s="1"/>
  <c r="N30" i="1" l="1"/>
  <c r="N27" i="1"/>
  <c r="N24" i="1"/>
  <c r="N21" i="1"/>
  <c r="N18" i="1"/>
  <c r="N15" i="1"/>
  <c r="A63" i="1"/>
  <c r="L63" i="1"/>
  <c r="L69" i="1" s="1"/>
  <c r="L64" i="1"/>
  <c r="M57" i="1"/>
  <c r="A58" i="1"/>
  <c r="A59" i="1" s="1"/>
  <c r="A60" i="1" s="1"/>
  <c r="L59" i="1"/>
  <c r="L54" i="1"/>
  <c r="A54" i="1"/>
  <c r="M69" i="1" l="1"/>
  <c r="L70" i="1"/>
  <c r="L71" i="1" s="1"/>
  <c r="L72" i="1" s="1"/>
  <c r="L75" i="1"/>
  <c r="M63" i="1"/>
  <c r="B63" i="1"/>
  <c r="A64" i="1"/>
  <c r="A65" i="1" s="1"/>
  <c r="A66" i="1" s="1"/>
  <c r="A69" i="1"/>
  <c r="A67" i="1"/>
  <c r="L65" i="1"/>
  <c r="L60" i="1"/>
  <c r="A61" i="1"/>
  <c r="L55" i="1"/>
  <c r="A55" i="1"/>
  <c r="A75" i="1" l="1"/>
  <c r="B69" i="1"/>
  <c r="A70" i="1"/>
  <c r="A71" i="1" s="1"/>
  <c r="A72" i="1" s="1"/>
  <c r="A73" i="1" s="1"/>
  <c r="L81" i="1"/>
  <c r="L76" i="1"/>
  <c r="L77" i="1" s="1"/>
  <c r="M75" i="1"/>
  <c r="L78" i="1"/>
  <c r="L73" i="1"/>
  <c r="L66" i="1"/>
  <c r="L61" i="1"/>
  <c r="L87" i="1" l="1"/>
  <c r="M81" i="1"/>
  <c r="L82" i="1"/>
  <c r="L83" i="1" s="1"/>
  <c r="L84" i="1" s="1"/>
  <c r="B75" i="1"/>
  <c r="A81" i="1"/>
  <c r="A76" i="1"/>
  <c r="A77" i="1" s="1"/>
  <c r="A78" i="1" s="1"/>
  <c r="A79" i="1" s="1"/>
  <c r="L85" i="1"/>
  <c r="L79" i="1"/>
  <c r="L67" i="1"/>
  <c r="B81" i="1" l="1"/>
  <c r="A87" i="1"/>
  <c r="A82" i="1"/>
  <c r="A83" i="1" s="1"/>
  <c r="A84" i="1" s="1"/>
  <c r="A85" i="1" s="1"/>
  <c r="L93" i="1"/>
  <c r="L88" i="1"/>
  <c r="L89" i="1" s="1"/>
  <c r="L90" i="1" s="1"/>
  <c r="L91" i="1" s="1"/>
  <c r="M87" i="1"/>
  <c r="B87" i="1" l="1"/>
  <c r="A88" i="1"/>
  <c r="A89" i="1" s="1"/>
  <c r="A90" i="1" s="1"/>
  <c r="A91" i="1" s="1"/>
  <c r="A93" i="1"/>
  <c r="L99" i="1"/>
  <c r="M93" i="1"/>
  <c r="L94" i="1"/>
  <c r="L95" i="1" s="1"/>
  <c r="L96" i="1" s="1"/>
  <c r="L97" i="1" s="1"/>
  <c r="L100" i="1" l="1"/>
  <c r="L101" i="1" s="1"/>
  <c r="L102" i="1" s="1"/>
  <c r="L103" i="1" s="1"/>
  <c r="M99" i="1"/>
  <c r="B93" i="1"/>
  <c r="A94" i="1"/>
  <c r="A95" i="1" s="1"/>
  <c r="A96" i="1" s="1"/>
  <c r="A97" i="1" s="1"/>
  <c r="A99" i="1"/>
  <c r="B99" i="1" l="1"/>
  <c r="A100" i="1"/>
  <c r="A101" i="1" s="1"/>
  <c r="A102" i="1" s="1"/>
  <c r="A103" i="1" s="1"/>
  <c r="H25" i="2" l="1"/>
  <c r="J25" i="2" s="1"/>
  <c r="L25" i="2" s="1"/>
  <c r="G25" i="2"/>
  <c r="I25" i="2" s="1"/>
  <c r="F25" i="2"/>
  <c r="E25" i="2"/>
  <c r="B25" i="2"/>
  <c r="H24" i="2"/>
  <c r="J24" i="2" s="1"/>
  <c r="L24" i="2" s="1"/>
  <c r="G24" i="2"/>
  <c r="I24" i="2" s="1"/>
  <c r="F24" i="2"/>
  <c r="E24" i="2"/>
  <c r="B24" i="2"/>
  <c r="H23" i="2"/>
  <c r="J23" i="2" s="1"/>
  <c r="G23" i="2"/>
  <c r="I23" i="2" s="1"/>
  <c r="K23" i="2" s="1"/>
  <c r="F23" i="2"/>
  <c r="E23" i="2"/>
  <c r="B23" i="2"/>
  <c r="H22" i="2"/>
  <c r="J22" i="2" s="1"/>
  <c r="L22" i="2" s="1"/>
  <c r="G22" i="2"/>
  <c r="I22" i="2" s="1"/>
  <c r="F22" i="2"/>
  <c r="E22" i="2"/>
  <c r="B22" i="2"/>
  <c r="H21" i="2"/>
  <c r="J21" i="2" s="1"/>
  <c r="L21" i="2" s="1"/>
  <c r="G21" i="2"/>
  <c r="I21" i="2" s="1"/>
  <c r="K21" i="2" s="1"/>
  <c r="F21" i="2"/>
  <c r="E21" i="2"/>
  <c r="B21" i="2"/>
  <c r="H20" i="2"/>
  <c r="J20" i="2" s="1"/>
  <c r="L20" i="2" s="1"/>
  <c r="G20" i="2"/>
  <c r="I20" i="2" s="1"/>
  <c r="F20" i="2"/>
  <c r="E20" i="2"/>
  <c r="B20" i="2"/>
  <c r="H19" i="2"/>
  <c r="J19" i="2" s="1"/>
  <c r="L19" i="2" s="1"/>
  <c r="G19" i="2"/>
  <c r="I19" i="2" s="1"/>
  <c r="F19" i="2"/>
  <c r="E19" i="2"/>
  <c r="B19" i="2"/>
  <c r="H18" i="2"/>
  <c r="J18" i="2" s="1"/>
  <c r="L18" i="2" s="1"/>
  <c r="G18" i="2"/>
  <c r="I18" i="2" s="1"/>
  <c r="F18" i="2"/>
  <c r="E18" i="2"/>
  <c r="B18" i="2"/>
  <c r="H17" i="2"/>
  <c r="J17" i="2" s="1"/>
  <c r="L17" i="2" s="1"/>
  <c r="G17" i="2"/>
  <c r="I17" i="2" s="1"/>
  <c r="F17" i="2"/>
  <c r="E17" i="2"/>
  <c r="B17" i="2"/>
  <c r="H16" i="2"/>
  <c r="J16" i="2" s="1"/>
  <c r="L16" i="2" s="1"/>
  <c r="G16" i="2"/>
  <c r="I16" i="2" s="1"/>
  <c r="F16" i="2"/>
  <c r="E16" i="2"/>
  <c r="B16" i="2"/>
  <c r="H15" i="2"/>
  <c r="J15" i="2" s="1"/>
  <c r="L15" i="2" s="1"/>
  <c r="G15" i="2"/>
  <c r="I15" i="2" s="1"/>
  <c r="F15" i="2"/>
  <c r="E15" i="2"/>
  <c r="B15" i="2"/>
  <c r="H14" i="2"/>
  <c r="J14" i="2" s="1"/>
  <c r="L14" i="2" s="1"/>
  <c r="G14" i="2"/>
  <c r="I14" i="2" s="1"/>
  <c r="K14" i="2" s="1"/>
  <c r="F14" i="2"/>
  <c r="E14" i="2"/>
  <c r="B14" i="2"/>
  <c r="H13" i="2"/>
  <c r="J13" i="2" s="1"/>
  <c r="L13" i="2" s="1"/>
  <c r="G13" i="2"/>
  <c r="I13" i="2" s="1"/>
  <c r="F13" i="2"/>
  <c r="E13" i="2"/>
  <c r="B13" i="2"/>
  <c r="H12" i="2"/>
  <c r="J12" i="2" s="1"/>
  <c r="L12" i="2" s="1"/>
  <c r="G12" i="2"/>
  <c r="I12" i="2" s="1"/>
  <c r="K12" i="2" s="1"/>
  <c r="F12" i="2"/>
  <c r="E12" i="2"/>
  <c r="B12" i="2"/>
  <c r="H11" i="2"/>
  <c r="J11" i="2" s="1"/>
  <c r="G11" i="2"/>
  <c r="I11" i="2" s="1"/>
  <c r="K11" i="2" s="1"/>
  <c r="F11" i="2"/>
  <c r="E11" i="2"/>
  <c r="B11" i="2"/>
  <c r="H10" i="2"/>
  <c r="J10" i="2" s="1"/>
  <c r="L10" i="2" s="1"/>
  <c r="G10" i="2"/>
  <c r="I10" i="2" s="1"/>
  <c r="K10" i="2" s="1"/>
  <c r="F10" i="2"/>
  <c r="E10" i="2"/>
  <c r="B10" i="2"/>
  <c r="H9" i="2"/>
  <c r="J9" i="2" s="1"/>
  <c r="L9" i="2" s="1"/>
  <c r="G9" i="2"/>
  <c r="I9" i="2" s="1"/>
  <c r="K9" i="2" s="1"/>
  <c r="F9" i="2"/>
  <c r="E9" i="2"/>
  <c r="B9" i="2"/>
  <c r="H8" i="2"/>
  <c r="J8" i="2" s="1"/>
  <c r="G8" i="2"/>
  <c r="I8" i="2" s="1"/>
  <c r="K8" i="2" s="1"/>
  <c r="F8" i="2"/>
  <c r="E8" i="2"/>
  <c r="B8" i="2"/>
  <c r="H7" i="2"/>
  <c r="J7" i="2" s="1"/>
  <c r="L7" i="2" s="1"/>
  <c r="G7" i="2"/>
  <c r="I7" i="2" s="1"/>
  <c r="F7" i="2"/>
  <c r="E7" i="2"/>
  <c r="B7" i="2"/>
  <c r="H6" i="2"/>
  <c r="J6" i="2" s="1"/>
  <c r="L6" i="2" s="1"/>
  <c r="G6" i="2"/>
  <c r="I6" i="2" s="1"/>
  <c r="K6" i="2" s="1"/>
  <c r="F6" i="2"/>
  <c r="E6" i="2"/>
  <c r="B6" i="2"/>
  <c r="H5" i="2"/>
  <c r="J5" i="2" s="1"/>
  <c r="L5" i="2" s="1"/>
  <c r="G5" i="2"/>
  <c r="I5" i="2" s="1"/>
  <c r="K5" i="2" s="1"/>
  <c r="F5" i="2"/>
  <c r="E5" i="2"/>
  <c r="B5" i="2"/>
  <c r="H4" i="2"/>
  <c r="J4" i="2" s="1"/>
  <c r="L4" i="2" s="1"/>
  <c r="G4" i="2"/>
  <c r="I4" i="2" s="1"/>
  <c r="K4" i="2" s="1"/>
  <c r="F4" i="2"/>
  <c r="E4" i="2"/>
  <c r="B4" i="2"/>
  <c r="H3" i="2"/>
  <c r="J3" i="2" s="1"/>
  <c r="L3" i="2" s="1"/>
  <c r="G3" i="2"/>
  <c r="I3" i="2" s="1"/>
  <c r="F3" i="2"/>
  <c r="E3" i="2"/>
  <c r="B3" i="2"/>
  <c r="H2" i="2"/>
  <c r="J2" i="2" s="1"/>
  <c r="G2" i="2"/>
  <c r="I2" i="2" s="1"/>
  <c r="K2" i="2" s="1"/>
  <c r="F2" i="2"/>
  <c r="E2" i="2"/>
  <c r="B2" i="2"/>
  <c r="A7" i="1"/>
  <c r="A8" i="1" s="1"/>
  <c r="A10" i="1" s="1"/>
  <c r="A13" i="1"/>
  <c r="A14" i="1" s="1"/>
  <c r="C1" i="2"/>
  <c r="N24" i="2" l="1"/>
  <c r="M21" i="2"/>
  <c r="A11" i="1"/>
  <c r="N17" i="2"/>
  <c r="N25" i="2"/>
  <c r="N14" i="2"/>
  <c r="N6" i="2"/>
  <c r="M11" i="2"/>
  <c r="N4" i="2"/>
  <c r="M12" i="2"/>
  <c r="M9" i="2"/>
  <c r="A11" i="2"/>
  <c r="N3" i="2"/>
  <c r="M6" i="2"/>
  <c r="N22" i="2"/>
  <c r="M23" i="2"/>
  <c r="A6" i="2"/>
  <c r="N20" i="2"/>
  <c r="K22" i="2"/>
  <c r="M22" i="2" s="1"/>
  <c r="C22" i="2"/>
  <c r="K20" i="2"/>
  <c r="M20" i="2" s="1"/>
  <c r="C20" i="2"/>
  <c r="L8" i="2"/>
  <c r="N8" i="2" s="1"/>
  <c r="C8" i="2"/>
  <c r="L23" i="2"/>
  <c r="N23" i="2" s="1"/>
  <c r="C23" i="2"/>
  <c r="A14" i="2"/>
  <c r="C5" i="2"/>
  <c r="C9" i="2"/>
  <c r="M2" i="2"/>
  <c r="M5" i="2"/>
  <c r="N7" i="2"/>
  <c r="M10" i="2"/>
  <c r="A12" i="2"/>
  <c r="N12" i="2"/>
  <c r="N15" i="2"/>
  <c r="N18" i="2"/>
  <c r="A4" i="2"/>
  <c r="M14" i="2"/>
  <c r="A9" i="2"/>
  <c r="A8" i="2"/>
  <c r="A10" i="2"/>
  <c r="N10" i="2"/>
  <c r="N13" i="2"/>
  <c r="N16" i="2"/>
  <c r="N19" i="2"/>
  <c r="N21" i="2"/>
  <c r="K24" i="2"/>
  <c r="M24" i="2" s="1"/>
  <c r="C24" i="2"/>
  <c r="A24" i="2"/>
  <c r="A17" i="2"/>
  <c r="A15" i="2"/>
  <c r="A23" i="2"/>
  <c r="A19" i="2"/>
  <c r="A7" i="2"/>
  <c r="A25" i="2"/>
  <c r="A18" i="2"/>
  <c r="A22" i="2"/>
  <c r="A5" i="2"/>
  <c r="A3" i="2"/>
  <c r="A13" i="2"/>
  <c r="A20" i="2"/>
  <c r="A2" i="2"/>
  <c r="A21" i="2"/>
  <c r="M4" i="2"/>
  <c r="N5" i="2"/>
  <c r="M8" i="2"/>
  <c r="N9" i="2"/>
  <c r="C14" i="2"/>
  <c r="A16" i="2"/>
  <c r="L11" i="2"/>
  <c r="N11" i="2" s="1"/>
  <c r="C11" i="2"/>
  <c r="K16" i="2"/>
  <c r="M16" i="2" s="1"/>
  <c r="C16" i="2"/>
  <c r="K18" i="2"/>
  <c r="M18" i="2" s="1"/>
  <c r="C18" i="2"/>
  <c r="C10" i="2"/>
  <c r="C12" i="2"/>
  <c r="C4" i="2"/>
  <c r="L2" i="2"/>
  <c r="N2" i="2" s="1"/>
  <c r="C2" i="2"/>
  <c r="C3" i="2"/>
  <c r="K3" i="2"/>
  <c r="M3" i="2" s="1"/>
  <c r="K7" i="2"/>
  <c r="M7" i="2" s="1"/>
  <c r="C7" i="2"/>
  <c r="C13" i="2"/>
  <c r="K13" i="2"/>
  <c r="M13" i="2" s="1"/>
  <c r="K15" i="2"/>
  <c r="M15" i="2" s="1"/>
  <c r="C15" i="2"/>
  <c r="C17" i="2"/>
  <c r="C19" i="2"/>
  <c r="K19" i="2"/>
  <c r="M19" i="2" s="1"/>
  <c r="C21" i="2"/>
  <c r="K25" i="2"/>
  <c r="M25" i="2" s="1"/>
  <c r="C25" i="2"/>
  <c r="C6" i="2"/>
  <c r="K17" i="2"/>
  <c r="M17" i="2" s="1"/>
  <c r="O33" i="1" l="1"/>
  <c r="D33" i="1"/>
  <c r="D30" i="1"/>
  <c r="O30" i="1"/>
  <c r="D27" i="1"/>
  <c r="O27" i="1"/>
  <c r="D24" i="1"/>
  <c r="O24" i="1"/>
  <c r="D21" i="1"/>
  <c r="O21" i="1"/>
  <c r="D18" i="1"/>
  <c r="O18" i="1"/>
  <c r="D15" i="1"/>
  <c r="O15" i="1"/>
  <c r="O12" i="1"/>
  <c r="D12" i="1"/>
  <c r="O9" i="1"/>
  <c r="D9" i="1"/>
  <c r="C99" i="1"/>
  <c r="C101" i="1"/>
  <c r="N99" i="1"/>
  <c r="N101" i="1"/>
  <c r="C93" i="1"/>
  <c r="N93" i="1"/>
  <c r="C95" i="1"/>
  <c r="N95" i="1"/>
  <c r="C87" i="1"/>
  <c r="N87" i="1"/>
  <c r="C89" i="1"/>
  <c r="N89" i="1"/>
  <c r="C81" i="1"/>
  <c r="N81" i="1"/>
  <c r="C83" i="1"/>
  <c r="N83" i="1"/>
  <c r="C75" i="1"/>
  <c r="N75" i="1"/>
  <c r="C77" i="1"/>
  <c r="N77" i="1"/>
  <c r="C69" i="1"/>
  <c r="N69" i="1"/>
  <c r="C71" i="1"/>
  <c r="N71" i="1"/>
  <c r="C63" i="1"/>
  <c r="N63" i="1"/>
  <c r="C65" i="1"/>
  <c r="N65" i="1"/>
  <c r="S21" i="2"/>
  <c r="N57" i="1"/>
  <c r="C57" i="1"/>
  <c r="C59" i="1"/>
  <c r="N59" i="1"/>
  <c r="O14" i="2"/>
  <c r="AA14" i="2" s="1"/>
  <c r="S12" i="2"/>
  <c r="O6" i="2"/>
  <c r="Z6" i="2" s="1"/>
  <c r="N51" i="1"/>
  <c r="N53" i="1"/>
  <c r="C51" i="1"/>
  <c r="C53" i="1"/>
  <c r="S2" i="2"/>
  <c r="S6" i="2"/>
  <c r="S9" i="2"/>
  <c r="O21" i="2"/>
  <c r="Q21" i="2" s="1"/>
  <c r="S8" i="2"/>
  <c r="O7" i="2"/>
  <c r="X7" i="2" s="1"/>
  <c r="O16" i="2"/>
  <c r="P16" i="2" s="1"/>
  <c r="O10" i="2"/>
  <c r="Q10" i="2" s="1"/>
  <c r="O13" i="2"/>
  <c r="X13" i="2" s="1"/>
  <c r="S23" i="2"/>
  <c r="S14" i="2"/>
  <c r="S10" i="2"/>
  <c r="O8" i="2"/>
  <c r="Z8" i="2" s="1"/>
  <c r="O12" i="2"/>
  <c r="X12" i="2" s="1"/>
  <c r="O9" i="2"/>
  <c r="P9" i="2" s="1"/>
  <c r="U9" i="2" s="1"/>
  <c r="S16" i="2"/>
  <c r="O23" i="2"/>
  <c r="S22" i="2"/>
  <c r="O22" i="2"/>
  <c r="S13" i="2"/>
  <c r="S20" i="2"/>
  <c r="O20" i="2"/>
  <c r="O5" i="2"/>
  <c r="S5" i="2"/>
  <c r="O4" i="2"/>
  <c r="S4" i="2"/>
  <c r="O24" i="2"/>
  <c r="S24" i="2"/>
  <c r="O25" i="2"/>
  <c r="S25" i="2"/>
  <c r="O3" i="2"/>
  <c r="S3" i="2"/>
  <c r="O18" i="2"/>
  <c r="S18" i="2"/>
  <c r="S11" i="2"/>
  <c r="O11" i="2"/>
  <c r="S17" i="2"/>
  <c r="O17" i="2"/>
  <c r="S7" i="2"/>
  <c r="O19" i="2"/>
  <c r="S19" i="2"/>
  <c r="S15" i="2"/>
  <c r="O15" i="2"/>
  <c r="O2" i="2"/>
  <c r="N94" i="1" l="1"/>
  <c r="C100" i="1"/>
  <c r="C82" i="1"/>
  <c r="N100" i="1"/>
  <c r="C88" i="1"/>
  <c r="C94" i="1"/>
  <c r="N88" i="1"/>
  <c r="N70" i="1"/>
  <c r="C76" i="1"/>
  <c r="N82" i="1"/>
  <c r="N76" i="1"/>
  <c r="C64" i="1"/>
  <c r="N64" i="1"/>
  <c r="C70" i="1"/>
  <c r="P14" i="2"/>
  <c r="U14" i="2" s="1"/>
  <c r="Z14" i="2"/>
  <c r="Q14" i="2"/>
  <c r="C58" i="1"/>
  <c r="N58" i="1"/>
  <c r="X14" i="2"/>
  <c r="Q6" i="2"/>
  <c r="P6" i="2"/>
  <c r="Y6" i="2" s="1"/>
  <c r="AB6" i="2" s="1"/>
  <c r="X6" i="2"/>
  <c r="AA6" i="2"/>
  <c r="Z9" i="2"/>
  <c r="AA21" i="2"/>
  <c r="Z21" i="2"/>
  <c r="X21" i="2"/>
  <c r="N52" i="1"/>
  <c r="X8" i="2"/>
  <c r="P21" i="2"/>
  <c r="Y21" i="2" s="1"/>
  <c r="AB21" i="2" s="1"/>
  <c r="C52" i="1"/>
  <c r="AA7" i="2"/>
  <c r="Q16" i="2"/>
  <c r="P8" i="2"/>
  <c r="U8" i="2" s="1"/>
  <c r="P13" i="2"/>
  <c r="U13" i="2" s="1"/>
  <c r="AA13" i="2"/>
  <c r="Z10" i="2"/>
  <c r="P7" i="2"/>
  <c r="U7" i="2" s="1"/>
  <c r="Q7" i="2"/>
  <c r="Z7" i="2"/>
  <c r="Q8" i="2"/>
  <c r="AA8" i="2"/>
  <c r="Q13" i="2"/>
  <c r="Z13" i="2"/>
  <c r="X16" i="2"/>
  <c r="AA16" i="2"/>
  <c r="Z16" i="2"/>
  <c r="X10" i="2"/>
  <c r="P10" i="2"/>
  <c r="Y10" i="2" s="1"/>
  <c r="AB10" i="2" s="1"/>
  <c r="AA10" i="2"/>
  <c r="P12" i="2"/>
  <c r="U12" i="2" s="1"/>
  <c r="AA12" i="2"/>
  <c r="X9" i="2"/>
  <c r="Q9" i="2"/>
  <c r="AA9" i="2"/>
  <c r="Q12" i="2"/>
  <c r="Z12" i="2"/>
  <c r="X22" i="2"/>
  <c r="Q22" i="2"/>
  <c r="Z22" i="2"/>
  <c r="P22" i="2"/>
  <c r="AA22" i="2"/>
  <c r="Q23" i="2"/>
  <c r="P23" i="2"/>
  <c r="X23" i="2"/>
  <c r="AA23" i="2"/>
  <c r="Z23" i="2"/>
  <c r="AA24" i="2"/>
  <c r="Z24" i="2"/>
  <c r="P24" i="2"/>
  <c r="U24" i="2" s="1"/>
  <c r="Q24" i="2"/>
  <c r="X24" i="2"/>
  <c r="Q5" i="2"/>
  <c r="Z5" i="2"/>
  <c r="AA5" i="2"/>
  <c r="X5" i="2"/>
  <c r="P5" i="2"/>
  <c r="U5" i="2" s="1"/>
  <c r="Q4" i="2"/>
  <c r="X4" i="2"/>
  <c r="P4" i="2"/>
  <c r="Y4" i="2" s="1"/>
  <c r="AB4" i="2" s="1"/>
  <c r="AA4" i="2"/>
  <c r="Z4" i="2"/>
  <c r="AA20" i="2"/>
  <c r="X20" i="2"/>
  <c r="Q20" i="2"/>
  <c r="P20" i="2"/>
  <c r="Z20" i="2"/>
  <c r="Q19" i="2"/>
  <c r="Z19" i="2"/>
  <c r="AA19" i="2"/>
  <c r="P19" i="2"/>
  <c r="U19" i="2" s="1"/>
  <c r="X19" i="2"/>
  <c r="Z17" i="2"/>
  <c r="P17" i="2"/>
  <c r="AA17" i="2"/>
  <c r="Q17" i="2"/>
  <c r="X17" i="2"/>
  <c r="Y9" i="2"/>
  <c r="AB9" i="2" s="1"/>
  <c r="X18" i="2"/>
  <c r="Q18" i="2"/>
  <c r="Z18" i="2"/>
  <c r="AA18" i="2"/>
  <c r="P18" i="2"/>
  <c r="U18" i="2" s="1"/>
  <c r="P3" i="2"/>
  <c r="Z3" i="2"/>
  <c r="AA3" i="2"/>
  <c r="Q3" i="2"/>
  <c r="U3" i="2"/>
  <c r="X3" i="2"/>
  <c r="Y16" i="2"/>
  <c r="AB16" i="2" s="1"/>
  <c r="Q15" i="2"/>
  <c r="P15" i="2"/>
  <c r="X15" i="2"/>
  <c r="Z15" i="2"/>
  <c r="AA15" i="2"/>
  <c r="X2" i="2"/>
  <c r="Z2" i="2"/>
  <c r="P2" i="2"/>
  <c r="U2" i="2" s="1"/>
  <c r="AA2" i="2"/>
  <c r="Q2" i="2"/>
  <c r="U16" i="2"/>
  <c r="Z11" i="2"/>
  <c r="AA11" i="2"/>
  <c r="P11" i="2"/>
  <c r="X11" i="2"/>
  <c r="Q11" i="2"/>
  <c r="P25" i="2"/>
  <c r="Z25" i="2"/>
  <c r="Q25" i="2"/>
  <c r="X25" i="2"/>
  <c r="AA25" i="2"/>
  <c r="Y14" i="2" l="1"/>
  <c r="AB14" i="2" s="1"/>
  <c r="V14" i="2" s="1"/>
  <c r="Y13" i="2"/>
  <c r="AB13" i="2" s="1"/>
  <c r="V13" i="2" s="1"/>
  <c r="U6" i="2"/>
  <c r="U10" i="2"/>
  <c r="Y8" i="2"/>
  <c r="AB8" i="2" s="1"/>
  <c r="V8" i="2" s="1"/>
  <c r="V6" i="2"/>
  <c r="V21" i="2"/>
  <c r="U21" i="2"/>
  <c r="Y7" i="2"/>
  <c r="AB7" i="2" s="1"/>
  <c r="V7" i="2" s="1"/>
  <c r="V16" i="2"/>
  <c r="V10" i="2"/>
  <c r="Y12" i="2"/>
  <c r="AB12" i="2" s="1"/>
  <c r="V12" i="2" s="1"/>
  <c r="V9" i="2"/>
  <c r="U4" i="2"/>
  <c r="U23" i="2"/>
  <c r="Y23" i="2"/>
  <c r="AB23" i="2" s="1"/>
  <c r="V23" i="2" s="1"/>
  <c r="U22" i="2"/>
  <c r="Y22" i="2"/>
  <c r="AB22" i="2" s="1"/>
  <c r="V22" i="2" s="1"/>
  <c r="V4" i="2"/>
  <c r="U20" i="2"/>
  <c r="Y20" i="2"/>
  <c r="AB20" i="2" s="1"/>
  <c r="V20" i="2" s="1"/>
  <c r="Y5" i="2"/>
  <c r="AB5" i="2" s="1"/>
  <c r="V5" i="2" s="1"/>
  <c r="Y24" i="2"/>
  <c r="AB24" i="2" s="1"/>
  <c r="V24" i="2" s="1"/>
  <c r="Y3" i="2"/>
  <c r="AB3" i="2" s="1"/>
  <c r="V3" i="2" s="1"/>
  <c r="Y17" i="2"/>
  <c r="AB17" i="2" s="1"/>
  <c r="V17" i="2" s="1"/>
  <c r="Y25" i="2"/>
  <c r="AB25" i="2" s="1"/>
  <c r="V25" i="2" s="1"/>
  <c r="Y11" i="2"/>
  <c r="AB11" i="2" s="1"/>
  <c r="V11" i="2" s="1"/>
  <c r="U11" i="2"/>
  <c r="Y2" i="2"/>
  <c r="AB2" i="2" s="1"/>
  <c r="V2" i="2" s="1"/>
  <c r="Y18" i="2"/>
  <c r="AB18" i="2" s="1"/>
  <c r="V18" i="2" s="1"/>
  <c r="Y15" i="2"/>
  <c r="AB15" i="2" s="1"/>
  <c r="V15" i="2" s="1"/>
  <c r="U15" i="2"/>
  <c r="U25" i="2"/>
  <c r="U17" i="2"/>
  <c r="Y19" i="2"/>
  <c r="AB19" i="2" s="1"/>
  <c r="V19" i="2" s="1"/>
  <c r="N96" i="1" l="1"/>
  <c r="N102" i="1"/>
  <c r="C84" i="1"/>
  <c r="N103" i="1"/>
  <c r="C102" i="1"/>
  <c r="C90" i="1"/>
  <c r="C103" i="1"/>
  <c r="N78" i="1"/>
  <c r="N97" i="1"/>
  <c r="N84" i="1"/>
  <c r="N79" i="1"/>
  <c r="C97" i="1"/>
  <c r="C91" i="1"/>
  <c r="N72" i="1"/>
  <c r="C96" i="1"/>
  <c r="N91" i="1"/>
  <c r="N85" i="1"/>
  <c r="C79" i="1"/>
  <c r="N66" i="1"/>
  <c r="N90" i="1"/>
  <c r="C85" i="1"/>
  <c r="C78" i="1"/>
  <c r="N73" i="1"/>
  <c r="C66" i="1"/>
  <c r="C72" i="1"/>
  <c r="C67" i="1"/>
  <c r="C73" i="1"/>
  <c r="N67" i="1"/>
  <c r="N60" i="1"/>
  <c r="N61" i="1"/>
  <c r="C60" i="1"/>
  <c r="C61" i="1"/>
  <c r="C54" i="1"/>
  <c r="N54" i="1"/>
  <c r="N55" i="1"/>
  <c r="C55" i="1"/>
</calcChain>
</file>

<file path=xl/sharedStrings.xml><?xml version="1.0" encoding="utf-8"?>
<sst xmlns="http://schemas.openxmlformats.org/spreadsheetml/2006/main" count="62" uniqueCount="16">
  <si>
    <t>Lösung:</t>
  </si>
  <si>
    <t>Für neue Zufallswerte</t>
  </si>
  <si>
    <t>F9 drücken</t>
  </si>
  <si>
    <t>Lsg 1</t>
  </si>
  <si>
    <t>Lsg 2</t>
  </si>
  <si>
    <t>Lsg 3</t>
  </si>
  <si>
    <t>Lsg 4</t>
  </si>
  <si>
    <t>Lsg 5</t>
  </si>
  <si>
    <t>y-Koordinate des SP als Funktionswert f(xS)</t>
  </si>
  <si>
    <t>Scheitelpunkt (SP) in der Mitte der Nullstellen</t>
  </si>
  <si>
    <t>www.schlauistwow.de</t>
  </si>
  <si>
    <t>Aufgabe:</t>
  </si>
  <si>
    <t xml:space="preserve">Forme sie in Scheitelpunktform um. </t>
  </si>
  <si>
    <t xml:space="preserve">Ein Erklärvideo zum Thema findest du unter dem folgenden Link. </t>
  </si>
  <si>
    <t xml:space="preserve">Gegeben ist eine quadratische Funktion in Faktorisierter Form. </t>
  </si>
  <si>
    <t>Quadratische Funktionen: Faktorisierte Form in Scheitelpunktform umformen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</si>
</sst>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3" fillId="0" borderId="0" xfId="0" applyFont="1"/>
    <xf numFmtId="0" fontId="3" fillId="3" borderId="0" xfId="0" applyFont="1" applyFill="1"/>
    <xf numFmtId="0" fontId="4" fillId="0" borderId="0" xfId="0" applyFont="1"/>
    <xf numFmtId="0" fontId="6" fillId="0" borderId="0" xfId="0" applyFont="1"/>
    <xf numFmtId="0" fontId="1" fillId="0" borderId="0" xfId="0" applyFont="1" applyBorder="1"/>
    <xf numFmtId="0" fontId="6" fillId="2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2" xfId="0" applyBorder="1"/>
    <xf numFmtId="0" fontId="9" fillId="0" borderId="2" xfId="0" applyFont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3" fillId="0" borderId="0" xfId="0" applyFont="1" applyBorder="1"/>
    <xf numFmtId="0" fontId="10" fillId="0" borderId="0" xfId="0" applyFont="1"/>
    <xf numFmtId="0" fontId="2" fillId="0" borderId="0" xfId="0" applyFont="1"/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457200</xdr:colOff>
      <xdr:row>42</xdr:row>
      <xdr:rowOff>38100</xdr:rowOff>
    </xdr:from>
    <xdr:to>
      <xdr:col>18</xdr:col>
      <xdr:colOff>1782604</xdr:colOff>
      <xdr:row>48</xdr:row>
      <xdr:rowOff>167164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300" y="7597140"/>
          <a:ext cx="1325404" cy="1325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abSelected="1" showWhiteSpace="0" view="pageLayout" zoomScaleNormal="100" workbookViewId="0">
      <selection activeCell="N2" sqref="N2"/>
    </sheetView>
  </sheetViews>
  <sheetFormatPr baseColWidth="10" defaultRowHeight="13.2" x14ac:dyDescent="0.25"/>
  <cols>
    <col min="1" max="1" width="1.5546875" customWidth="1"/>
    <col min="2" max="2" width="2.6640625" customWidth="1"/>
    <col min="3" max="3" width="6" customWidth="1"/>
    <col min="4" max="4" width="2.109375" bestFit="1" customWidth="1"/>
    <col min="5" max="5" width="8.109375" customWidth="1"/>
    <col min="6" max="6" width="2.109375" bestFit="1" customWidth="1"/>
    <col min="7" max="7" width="8.109375" customWidth="1"/>
    <col min="8" max="8" width="2.109375" bestFit="1" customWidth="1"/>
    <col min="9" max="9" width="7.33203125" customWidth="1"/>
    <col min="10" max="10" width="5" customWidth="1"/>
    <col min="11" max="11" width="2.88671875" customWidth="1"/>
    <col min="12" max="12" width="2.77734375" customWidth="1"/>
    <col min="13" max="13" width="2.88671875" customWidth="1"/>
    <col min="14" max="14" width="3.88671875" customWidth="1"/>
    <col min="15" max="15" width="4.44140625" customWidth="1"/>
    <col min="16" max="16" width="2.109375" bestFit="1" customWidth="1"/>
    <col min="17" max="17" width="5" customWidth="1"/>
    <col min="18" max="18" width="2.109375" bestFit="1" customWidth="1"/>
    <col min="19" max="19" width="27.33203125" customWidth="1"/>
    <col min="20" max="20" width="21.44140625" customWidth="1"/>
    <col min="21" max="21" width="13.44140625" customWidth="1"/>
  </cols>
  <sheetData>
    <row r="1" spans="1:24" ht="22.2" customHeight="1" x14ac:dyDescent="0.25">
      <c r="A1" s="22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1"/>
      <c r="U1" s="1"/>
    </row>
    <row r="2" spans="1:24" s="1" customFormat="1" ht="15" x14ac:dyDescent="0.25"/>
    <row r="3" spans="1:24" s="1" customFormat="1" ht="15.6" x14ac:dyDescent="0.3">
      <c r="A3" s="6" t="s">
        <v>11</v>
      </c>
      <c r="J3" s="7"/>
      <c r="K3" s="7"/>
      <c r="L3" s="6"/>
    </row>
    <row r="4" spans="1:24" s="1" customFormat="1" ht="15.6" x14ac:dyDescent="0.3">
      <c r="B4"/>
      <c r="J4" s="7"/>
      <c r="K4" s="7"/>
      <c r="L4" s="6"/>
    </row>
    <row r="5" spans="1:24" s="1" customFormat="1" ht="15.6" x14ac:dyDescent="0.3">
      <c r="B5" s="1" t="s">
        <v>14</v>
      </c>
      <c r="J5" s="7"/>
      <c r="K5" s="7"/>
      <c r="W5" s="8" t="s">
        <v>1</v>
      </c>
      <c r="X5" s="8"/>
    </row>
    <row r="6" spans="1:24" s="1" customFormat="1" ht="15.6" x14ac:dyDescent="0.3">
      <c r="B6" s="1" t="s">
        <v>12</v>
      </c>
      <c r="J6" s="7"/>
      <c r="K6" s="7"/>
      <c r="W6" s="8" t="s">
        <v>2</v>
      </c>
      <c r="X6" s="8"/>
    </row>
    <row r="7" spans="1:24" s="1" customFormat="1" ht="15" x14ac:dyDescent="0.25">
      <c r="A7" s="9">
        <f>A6</f>
        <v>0</v>
      </c>
      <c r="J7" s="7"/>
      <c r="K7" s="7"/>
    </row>
    <row r="8" spans="1:24" s="1" customFormat="1" ht="15" x14ac:dyDescent="0.25">
      <c r="A8" s="9">
        <f>A7</f>
        <v>0</v>
      </c>
      <c r="J8" s="7"/>
      <c r="K8" s="7"/>
    </row>
    <row r="9" spans="1:24" s="1" customFormat="1" ht="15" x14ac:dyDescent="0.25">
      <c r="A9" s="9"/>
      <c r="B9" s="9">
        <v>1</v>
      </c>
      <c r="C9" s="1" t="str">
        <f>CHAR(B9+96)&amp;")"</f>
        <v>a)</v>
      </c>
      <c r="D9" s="1" t="str">
        <f ca="1">VLOOKUP(B9,Daten1!$A$2:$V$25,4,FALSE)&amp;" "&amp;VLOOKUP(B9,Daten1!$A$2:$V$25,3,FALSE)</f>
        <v xml:space="preserve"> f(x) = (x-6) · (x-5)</v>
      </c>
      <c r="J9" s="7"/>
      <c r="K9" s="7"/>
      <c r="M9" s="9">
        <v>2</v>
      </c>
      <c r="N9" s="1" t="str">
        <f>CHAR(M9+96)&amp;")"</f>
        <v>b)</v>
      </c>
      <c r="O9" s="1" t="str">
        <f ca="1">VLOOKUP(M9,Daten1!$A$2:$V$25,4,FALSE)&amp;" "&amp;VLOOKUP(M9,Daten1!$A$2:$V$25,3,FALSE)</f>
        <v xml:space="preserve"> f(x) = (x+2) · (x+5)</v>
      </c>
    </row>
    <row r="10" spans="1:24" s="1" customFormat="1" ht="15" x14ac:dyDescent="0.25">
      <c r="A10" s="9">
        <f>A9</f>
        <v>0</v>
      </c>
      <c r="J10" s="7"/>
      <c r="K10" s="7"/>
    </row>
    <row r="11" spans="1:24" s="1" customFormat="1" ht="15" x14ac:dyDescent="0.25">
      <c r="A11" s="9">
        <f>A10</f>
        <v>0</v>
      </c>
      <c r="J11" s="7"/>
      <c r="K11" s="7"/>
    </row>
    <row r="12" spans="1:24" s="1" customFormat="1" ht="15" x14ac:dyDescent="0.25">
      <c r="A12" s="9"/>
      <c r="B12" s="9">
        <f>B9+2</f>
        <v>3</v>
      </c>
      <c r="C12" s="1" t="str">
        <f>CHAR(B12+96)&amp;")"</f>
        <v>c)</v>
      </c>
      <c r="D12" s="1" t="str">
        <f ca="1">VLOOKUP(B12,Daten1!$A$2:$V$25,4,FALSE)&amp;" "&amp;VLOOKUP(B12,Daten1!$A$2:$V$25,3,FALSE)</f>
        <v xml:space="preserve"> f(x) = (x+7) · (x+6)</v>
      </c>
      <c r="J12" s="7"/>
      <c r="K12" s="7"/>
      <c r="M12" s="9">
        <f>M9+2</f>
        <v>4</v>
      </c>
      <c r="N12" s="1" t="str">
        <f>CHAR(M12+96)&amp;")"</f>
        <v>d)</v>
      </c>
      <c r="O12" s="1" t="str">
        <f ca="1">VLOOKUP(M12,Daten1!$A$2:$V$25,4,FALSE)&amp;" "&amp;VLOOKUP(M12,Daten1!$A$2:$V$25,3,FALSE)</f>
        <v xml:space="preserve"> f(x) = (x+2) · (x+7)</v>
      </c>
    </row>
    <row r="13" spans="1:24" s="1" customFormat="1" ht="15" x14ac:dyDescent="0.25">
      <c r="A13" s="9">
        <f>A12</f>
        <v>0</v>
      </c>
      <c r="J13" s="7"/>
      <c r="K13" s="7"/>
    </row>
    <row r="14" spans="1:24" s="1" customFormat="1" ht="15" x14ac:dyDescent="0.25">
      <c r="A14" s="9">
        <f>A13</f>
        <v>0</v>
      </c>
      <c r="J14" s="7"/>
      <c r="K14" s="7"/>
    </row>
    <row r="15" spans="1:24" s="1" customFormat="1" ht="15" x14ac:dyDescent="0.25">
      <c r="A15" s="9"/>
      <c r="B15" s="9">
        <f>B12+2</f>
        <v>5</v>
      </c>
      <c r="C15" s="1" t="str">
        <f>CHAR(B15+96)&amp;")"</f>
        <v>e)</v>
      </c>
      <c r="D15" s="1" t="str">
        <f ca="1">VLOOKUP(B15,Daten1!$A$2:$V$25,4,FALSE)&amp;" "&amp;VLOOKUP(B15,Daten1!$A$2:$V$25,3,FALSE)</f>
        <v xml:space="preserve"> f(x) = (x-6) · (x+4)</v>
      </c>
      <c r="J15" s="7"/>
      <c r="K15" s="7"/>
      <c r="M15" s="9">
        <f>M12+2</f>
        <v>6</v>
      </c>
      <c r="N15" s="1" t="str">
        <f>CHAR(M15+96)&amp;")"</f>
        <v>f)</v>
      </c>
      <c r="O15" s="1" t="str">
        <f ca="1">VLOOKUP(M15,Daten1!$A$2:$V$25,4,FALSE)&amp;" "&amp;VLOOKUP(M15,Daten1!$A$2:$V$25,3,FALSE)</f>
        <v xml:space="preserve"> f(x) = (x-2) · (x+4)</v>
      </c>
    </row>
    <row r="16" spans="1:24" s="1" customFormat="1" ht="15" x14ac:dyDescent="0.25">
      <c r="A16" s="9"/>
      <c r="J16" s="7"/>
      <c r="K16" s="7"/>
    </row>
    <row r="17" spans="1:15" s="1" customFormat="1" ht="15" x14ac:dyDescent="0.25">
      <c r="A17" s="9"/>
      <c r="J17" s="7"/>
      <c r="K17" s="7"/>
    </row>
    <row r="18" spans="1:15" s="1" customFormat="1" ht="15" x14ac:dyDescent="0.25">
      <c r="A18" s="9"/>
      <c r="B18" s="9">
        <f>B15+2</f>
        <v>7</v>
      </c>
      <c r="C18" s="1" t="str">
        <f>CHAR(B18+96)&amp;")"</f>
        <v>g)</v>
      </c>
      <c r="D18" s="1" t="str">
        <f ca="1">VLOOKUP(B18,Daten1!$A$2:$V$25,4,FALSE)&amp;" "&amp;VLOOKUP(B18,Daten1!$A$2:$V$25,3,FALSE)</f>
        <v xml:space="preserve"> f(x) = (x-6) · (x+6)</v>
      </c>
      <c r="J18" s="7"/>
      <c r="K18" s="7"/>
      <c r="M18" s="9">
        <f>M15+2</f>
        <v>8</v>
      </c>
      <c r="N18" s="1" t="str">
        <f>CHAR(M18+96)&amp;")"</f>
        <v>h)</v>
      </c>
      <c r="O18" s="1" t="str">
        <f ca="1">VLOOKUP(M18,Daten1!$A$2:$V$25,4,FALSE)&amp;" "&amp;VLOOKUP(M18,Daten1!$A$2:$V$25,3,FALSE)</f>
        <v xml:space="preserve"> f(x) = (x-5) · (x-6)</v>
      </c>
    </row>
    <row r="19" spans="1:15" s="1" customFormat="1" ht="15" x14ac:dyDescent="0.25">
      <c r="A19" s="9"/>
      <c r="J19" s="7"/>
      <c r="K19" s="7"/>
    </row>
    <row r="20" spans="1:15" s="1" customFormat="1" ht="15" x14ac:dyDescent="0.25">
      <c r="A20" s="9"/>
      <c r="J20" s="7"/>
      <c r="K20" s="7"/>
    </row>
    <row r="21" spans="1:15" s="1" customFormat="1" ht="15" x14ac:dyDescent="0.25">
      <c r="A21" s="9"/>
      <c r="B21" s="9">
        <f>B18+2</f>
        <v>9</v>
      </c>
      <c r="C21" s="1" t="str">
        <f>CHAR(B21+96)&amp;")"</f>
        <v>i)</v>
      </c>
      <c r="D21" s="1" t="str">
        <f ca="1">VLOOKUP(B21,Daten1!$A$2:$V$25,4,FALSE)&amp;" "&amp;VLOOKUP(B21,Daten1!$A$2:$V$25,3,FALSE)</f>
        <v xml:space="preserve"> f(x) = (x+4) · (x-5)</v>
      </c>
      <c r="J21" s="7"/>
      <c r="K21" s="7"/>
      <c r="M21" s="9">
        <f>M18+2</f>
        <v>10</v>
      </c>
      <c r="N21" s="1" t="str">
        <f>CHAR(M21+96)&amp;")"</f>
        <v>j)</v>
      </c>
      <c r="O21" s="1" t="str">
        <f ca="1">VLOOKUP(M21,Daten1!$A$2:$V$25,4,FALSE)&amp;" "&amp;VLOOKUP(M21,Daten1!$A$2:$V$25,3,FALSE)</f>
        <v xml:space="preserve"> f(x) = (x-5) · (x-5)</v>
      </c>
    </row>
    <row r="22" spans="1:15" s="1" customFormat="1" ht="15" x14ac:dyDescent="0.25">
      <c r="A22" s="9"/>
      <c r="J22" s="7"/>
      <c r="K22" s="7"/>
    </row>
    <row r="23" spans="1:15" s="1" customFormat="1" ht="15" x14ac:dyDescent="0.25">
      <c r="A23" s="9"/>
      <c r="J23" s="7"/>
      <c r="K23" s="7"/>
    </row>
    <row r="24" spans="1:15" s="1" customFormat="1" ht="15" x14ac:dyDescent="0.25">
      <c r="A24" s="9"/>
      <c r="B24" s="9">
        <f>B21+2</f>
        <v>11</v>
      </c>
      <c r="C24" s="1" t="str">
        <f>CHAR(B24+96)&amp;")"</f>
        <v>k)</v>
      </c>
      <c r="D24" s="1" t="str">
        <f ca="1">VLOOKUP(B24,Daten1!$A$2:$V$25,4,FALSE)&amp;" "&amp;VLOOKUP(B24,Daten1!$A$2:$V$25,3,FALSE)</f>
        <v xml:space="preserve"> f(x) = (x+2) · (x-6)</v>
      </c>
      <c r="J24" s="7"/>
      <c r="K24" s="7"/>
      <c r="M24" s="9">
        <f>M21+2</f>
        <v>12</v>
      </c>
      <c r="N24" s="1" t="str">
        <f>CHAR(M24+96)&amp;")"</f>
        <v>l)</v>
      </c>
      <c r="O24" s="1" t="str">
        <f ca="1">VLOOKUP(M24,Daten1!$A$2:$V$25,4,FALSE)&amp;" "&amp;VLOOKUP(M24,Daten1!$A$2:$V$25,3,FALSE)</f>
        <v xml:space="preserve"> f(x) = (x-4) · (x+4)</v>
      </c>
    </row>
    <row r="25" spans="1:15" s="1" customFormat="1" ht="15" x14ac:dyDescent="0.25">
      <c r="A25" s="9"/>
      <c r="J25" s="7"/>
      <c r="K25" s="7"/>
    </row>
    <row r="26" spans="1:15" s="1" customFormat="1" ht="15" x14ac:dyDescent="0.25">
      <c r="A26" s="9"/>
      <c r="J26" s="7"/>
      <c r="K26" s="7"/>
    </row>
    <row r="27" spans="1:15" s="1" customFormat="1" ht="15" x14ac:dyDescent="0.25">
      <c r="A27" s="9"/>
      <c r="B27" s="9">
        <f>B24+2</f>
        <v>13</v>
      </c>
      <c r="C27" s="1" t="str">
        <f>CHAR(B27+96)&amp;")"</f>
        <v>m)</v>
      </c>
      <c r="D27" s="1" t="str">
        <f ca="1">VLOOKUP(B27,Daten1!$A$2:$V$25,4,FALSE)&amp;" "&amp;VLOOKUP(B27,Daten1!$A$2:$V$25,3,FALSE)</f>
        <v xml:space="preserve"> f(x) = (x+6) · (x-6)</v>
      </c>
      <c r="J27" s="7"/>
      <c r="K27" s="7"/>
      <c r="M27" s="9">
        <f>M24+2</f>
        <v>14</v>
      </c>
      <c r="N27" s="1" t="str">
        <f>CHAR(M27+96)&amp;")"</f>
        <v>n)</v>
      </c>
      <c r="O27" s="1" t="str">
        <f ca="1">VLOOKUP(M27,Daten1!$A$2:$V$25,4,FALSE)&amp;" "&amp;VLOOKUP(M27,Daten1!$A$2:$V$25,3,FALSE)</f>
        <v xml:space="preserve"> f(x) = (x-3) · (x-4)</v>
      </c>
    </row>
    <row r="28" spans="1:15" s="1" customFormat="1" ht="15" x14ac:dyDescent="0.25">
      <c r="A28" s="9"/>
      <c r="J28" s="7"/>
      <c r="K28" s="7"/>
    </row>
    <row r="29" spans="1:15" s="1" customFormat="1" ht="15" x14ac:dyDescent="0.25">
      <c r="J29" s="7"/>
      <c r="K29" s="7"/>
    </row>
    <row r="30" spans="1:15" s="1" customFormat="1" ht="15" x14ac:dyDescent="0.25">
      <c r="A30" s="9"/>
      <c r="B30" s="9">
        <f>B27+2</f>
        <v>15</v>
      </c>
      <c r="C30" s="1" t="str">
        <f>CHAR(B30+96)&amp;")"</f>
        <v>o)</v>
      </c>
      <c r="D30" s="1" t="str">
        <f ca="1">VLOOKUP(B30,Daten1!$A$2:$V$25,4,FALSE)&amp;" "&amp;VLOOKUP(B30,Daten1!$A$2:$V$25,3,FALSE)</f>
        <v xml:space="preserve"> f(x) = (x+3) · (x+5)</v>
      </c>
      <c r="J30" s="7"/>
      <c r="K30" s="7"/>
      <c r="M30" s="9">
        <f>M27+2</f>
        <v>16</v>
      </c>
      <c r="N30" s="1" t="str">
        <f>CHAR(M30+96)&amp;")"</f>
        <v>p)</v>
      </c>
      <c r="O30" s="1" t="str">
        <f ca="1">VLOOKUP(M30,Daten1!$A$2:$V$25,4,FALSE)&amp;" "&amp;VLOOKUP(M30,Daten1!$A$2:$V$25,3,FALSE)</f>
        <v xml:space="preserve"> f(x) = (x+6) · (x-4)</v>
      </c>
    </row>
    <row r="31" spans="1:15" s="1" customFormat="1" ht="15" x14ac:dyDescent="0.25">
      <c r="A31" s="9"/>
      <c r="J31" s="7"/>
      <c r="K31" s="7"/>
    </row>
    <row r="32" spans="1:15" s="1" customFormat="1" ht="15" x14ac:dyDescent="0.25">
      <c r="A32" s="9"/>
      <c r="J32" s="7"/>
      <c r="K32" s="7"/>
    </row>
    <row r="33" spans="1:21" s="1" customFormat="1" ht="15" x14ac:dyDescent="0.25">
      <c r="A33" s="9"/>
      <c r="B33" s="9">
        <f>B30+2</f>
        <v>17</v>
      </c>
      <c r="C33" s="1" t="str">
        <f>CHAR(B33+96)&amp;")"</f>
        <v>q)</v>
      </c>
      <c r="D33" s="1" t="str">
        <f ca="1">VLOOKUP(B33,Daten1!$A$2:$V$25,4,FALSE)&amp;" "&amp;VLOOKUP(B33,Daten1!$A$2:$V$25,3,FALSE)</f>
        <v xml:space="preserve"> f(x) = (x+5) · (x-7)</v>
      </c>
      <c r="J33" s="7"/>
      <c r="K33" s="7"/>
      <c r="M33" s="9">
        <f>M30+2</f>
        <v>18</v>
      </c>
      <c r="N33" s="1" t="str">
        <f>CHAR(M33+96)&amp;")"</f>
        <v>r)</v>
      </c>
      <c r="O33" s="1" t="str">
        <f ca="1">VLOOKUP(M33,Daten1!$A$2:$V$25,4,FALSE)&amp;" "&amp;VLOOKUP(M33,Daten1!$A$2:$V$25,3,FALSE)</f>
        <v xml:space="preserve"> f(x) = (x-7) · (x+3)</v>
      </c>
    </row>
    <row r="34" spans="1:21" s="1" customFormat="1" ht="15" x14ac:dyDescent="0.25">
      <c r="A34" s="9"/>
      <c r="J34" s="7"/>
      <c r="K34" s="7"/>
    </row>
    <row r="35" spans="1:21" s="1" customFormat="1" ht="15" x14ac:dyDescent="0.25">
      <c r="J35" s="7"/>
      <c r="K35" s="7"/>
    </row>
    <row r="36" spans="1:21" s="1" customFormat="1" ht="15" x14ac:dyDescent="0.25">
      <c r="J36" s="7"/>
      <c r="K36" s="7"/>
    </row>
    <row r="37" spans="1:21" s="1" customFormat="1" ht="15" x14ac:dyDescent="0.25">
      <c r="J37" s="7"/>
      <c r="K37" s="7"/>
    </row>
    <row r="38" spans="1:21" s="1" customFormat="1" ht="15" x14ac:dyDescent="0.25">
      <c r="J38" s="7"/>
      <c r="K38" s="7"/>
    </row>
    <row r="39" spans="1:21" s="1" customFormat="1" ht="15" x14ac:dyDescent="0.25">
      <c r="A39" s="9"/>
      <c r="J39" s="7"/>
      <c r="K39" s="7"/>
    </row>
    <row r="40" spans="1:21" s="1" customFormat="1" ht="15" x14ac:dyDescent="0.25">
      <c r="A40" s="9"/>
      <c r="J40" s="7"/>
      <c r="K40" s="7"/>
    </row>
    <row r="41" spans="1:21" s="1" customFormat="1" ht="15" x14ac:dyDescent="0.25">
      <c r="A41" s="9"/>
      <c r="J41" s="7"/>
      <c r="K41" s="7"/>
    </row>
    <row r="42" spans="1:21" s="1" customFormat="1" ht="15.6" thickBot="1" x14ac:dyDescent="0.3">
      <c r="A42" s="12"/>
      <c r="B42" s="12"/>
      <c r="C42" s="12"/>
      <c r="D42" s="12"/>
      <c r="E42" s="13"/>
      <c r="F42" s="13"/>
      <c r="G42" s="12"/>
      <c r="H42" s="12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8"/>
      <c r="U42" s="18"/>
    </row>
    <row r="43" spans="1:21" s="1" customFormat="1" ht="15" x14ac:dyDescent="0.25">
      <c r="A43"/>
      <c r="C43"/>
      <c r="D43"/>
      <c r="E43" s="11"/>
      <c r="F43" s="11"/>
      <c r="G43"/>
      <c r="H43"/>
      <c r="I43" s="15"/>
      <c r="J43"/>
      <c r="K43" s="16"/>
      <c r="L43" s="16"/>
      <c r="M43"/>
      <c r="N43"/>
      <c r="O43"/>
      <c r="P43"/>
      <c r="Q43"/>
      <c r="R43"/>
      <c r="S43"/>
      <c r="T43" s="18"/>
      <c r="U43" s="18"/>
    </row>
    <row r="44" spans="1:21" s="1" customFormat="1" ht="15" x14ac:dyDescent="0.25">
      <c r="A44"/>
      <c r="B44" s="1" t="s">
        <v>13</v>
      </c>
      <c r="C44"/>
      <c r="D44"/>
      <c r="E44" s="11"/>
      <c r="F44" s="11"/>
      <c r="G44"/>
      <c r="H44"/>
      <c r="I44" s="15"/>
      <c r="J44"/>
      <c r="K44" s="16"/>
      <c r="L44" s="16"/>
      <c r="M44" s="17"/>
      <c r="N44"/>
      <c r="O44" s="18"/>
      <c r="P44" s="18"/>
      <c r="Q44" s="18"/>
      <c r="R44" s="18"/>
      <c r="S44" s="18"/>
      <c r="T44" s="18"/>
      <c r="U44" s="18"/>
    </row>
    <row r="45" spans="1:21" s="1" customFormat="1" ht="15" x14ac:dyDescent="0.25">
      <c r="A45"/>
      <c r="B45"/>
      <c r="C45"/>
      <c r="D45"/>
      <c r="E45" s="11"/>
      <c r="F45" s="11"/>
      <c r="G45"/>
      <c r="H45"/>
      <c r="I45" s="15"/>
      <c r="J45"/>
      <c r="K45" s="16"/>
      <c r="L45" s="16"/>
      <c r="M45"/>
      <c r="N45"/>
      <c r="O45" s="18"/>
      <c r="P45" s="18"/>
      <c r="Q45" s="18"/>
      <c r="R45" s="18"/>
      <c r="S45" s="18"/>
      <c r="T45" s="18"/>
      <c r="U45" s="18"/>
    </row>
    <row r="46" spans="1:21" s="1" customFormat="1" ht="15" x14ac:dyDescent="0.25">
      <c r="A46"/>
      <c r="B46"/>
      <c r="C46"/>
      <c r="D46"/>
      <c r="E46" s="11"/>
      <c r="F46" s="11"/>
      <c r="G46"/>
      <c r="H46"/>
      <c r="I46" s="15"/>
      <c r="J46"/>
      <c r="K46" s="16"/>
      <c r="L46" s="16"/>
      <c r="M46" s="16"/>
      <c r="N46"/>
      <c r="O46" s="18"/>
      <c r="P46" s="18"/>
      <c r="Q46" s="18"/>
      <c r="R46" s="18"/>
      <c r="S46" s="18"/>
      <c r="T46" s="18"/>
      <c r="U46" s="18"/>
    </row>
    <row r="47" spans="1:21" s="1" customFormat="1" ht="19.2" customHeight="1" x14ac:dyDescent="0.25">
      <c r="A47"/>
      <c r="B47"/>
      <c r="C47"/>
      <c r="D47"/>
      <c r="E47" s="11"/>
      <c r="F47" s="11"/>
      <c r="G47"/>
      <c r="H47"/>
      <c r="I47" s="15"/>
      <c r="J47"/>
      <c r="K47" s="16"/>
      <c r="L47" s="16"/>
      <c r="M47" s="16"/>
      <c r="N47"/>
      <c r="O47" s="18"/>
      <c r="P47" s="18"/>
      <c r="Q47" s="18"/>
      <c r="R47" s="18"/>
      <c r="S47" s="18"/>
      <c r="T47" s="18"/>
      <c r="U47" s="18"/>
    </row>
    <row r="48" spans="1:21" s="1" customFormat="1" ht="15" x14ac:dyDescent="0.25">
      <c r="A48"/>
      <c r="B48"/>
      <c r="C48"/>
      <c r="D48"/>
      <c r="E48" s="11"/>
      <c r="F48" s="11"/>
      <c r="G48"/>
      <c r="H48" s="19"/>
      <c r="I48"/>
      <c r="J48"/>
      <c r="K48" s="16"/>
      <c r="L48" s="16"/>
      <c r="M48" s="16"/>
      <c r="N48"/>
      <c r="O48" s="18"/>
      <c r="P48" s="18"/>
      <c r="Q48" s="18"/>
      <c r="R48" s="18"/>
      <c r="S48" s="18"/>
      <c r="T48" s="18"/>
      <c r="U48" s="18"/>
    </row>
    <row r="49" spans="1:21" s="1" customFormat="1" ht="15" x14ac:dyDescent="0.25">
      <c r="A49"/>
      <c r="B49"/>
      <c r="C49"/>
      <c r="D49"/>
      <c r="E49" s="11"/>
      <c r="F49" s="11"/>
      <c r="G49"/>
      <c r="H49" s="19"/>
      <c r="I49"/>
      <c r="J49"/>
      <c r="K49" s="16"/>
      <c r="L49" s="16"/>
      <c r="M49" s="16"/>
      <c r="N49"/>
      <c r="O49" s="18"/>
      <c r="P49" s="18"/>
      <c r="Q49" s="18"/>
      <c r="R49" s="18"/>
      <c r="S49" s="18"/>
      <c r="T49" s="18"/>
      <c r="U49" s="18"/>
    </row>
    <row r="50" spans="1:21" s="1" customFormat="1" ht="20.399999999999999" customHeight="1" x14ac:dyDescent="0.25">
      <c r="A50" s="20" t="s">
        <v>10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18"/>
      <c r="U50" s="18"/>
    </row>
    <row r="51" spans="1:21" ht="15" x14ac:dyDescent="0.25">
      <c r="A51" s="10">
        <v>1</v>
      </c>
      <c r="B51" s="1" t="str">
        <f>CHAR(A51+96)&amp;")"</f>
        <v>a)</v>
      </c>
      <c r="C51" s="5" t="str">
        <f ca="1">IF(VLOOKUP(A51,Daten1!$A$2:$X$25,18,FALSE)&lt;&gt;0,VLOOKUP(A51,Daten1!$A$2:$X$25,18,FALSE),"")</f>
        <v>Scheitelpunkt (SP) in der Mitte der Nullstellen</v>
      </c>
      <c r="L51" s="10">
        <v>2</v>
      </c>
      <c r="M51" s="1" t="str">
        <f>CHAR(L51+96)&amp;")"</f>
        <v>b)</v>
      </c>
      <c r="N51" s="5" t="str">
        <f ca="1">IF(VLOOKUP(L51,Daten1!$A$2:$X$25,18,FALSE)&lt;&gt;0,VLOOKUP(L51,Daten1!$A$2:$X$25,18,FALSE),"")</f>
        <v>Scheitelpunkt (SP) in der Mitte der Nullstellen</v>
      </c>
    </row>
    <row r="52" spans="1:21" ht="13.8" x14ac:dyDescent="0.25">
      <c r="A52" s="10">
        <f>A51</f>
        <v>1</v>
      </c>
      <c r="B52" s="5"/>
      <c r="C52" s="5" t="str">
        <f ca="1">IF(VLOOKUP(A52,Daten1!$A$2:$X$25,19,FALSE)&lt;&gt;0,VLOOKUP(A52,Daten1!$A$2:$X$25,19,FALSE),"")</f>
        <v>xS = [6 + 5] : 2 = 11 : 2 = 5,5</v>
      </c>
      <c r="L52" s="10">
        <f>L51</f>
        <v>2</v>
      </c>
      <c r="M52" s="5"/>
      <c r="N52" s="5" t="str">
        <f ca="1">IF(VLOOKUP(L52,Daten1!$A$2:$X$25,19,FALSE)&lt;&gt;0,VLOOKUP(L52,Daten1!$A$2:$X$25,19,FALSE),"")</f>
        <v>xS = [-2 + (-5)] : 2 = -7 : 2 = -3,5</v>
      </c>
    </row>
    <row r="53" spans="1:21" ht="13.8" x14ac:dyDescent="0.25">
      <c r="A53" s="10">
        <f t="shared" ref="A53:A55" si="0">A52</f>
        <v>1</v>
      </c>
      <c r="B53" s="5"/>
      <c r="C53" s="5" t="str">
        <f ca="1">IF(VLOOKUP(A53,Daten1!$A$2:$X$25,20,FALSE)&lt;&gt;0,VLOOKUP(A53,Daten1!$A$2:$X$25,20,FALSE),"")</f>
        <v>y-Koordinate des SP als Funktionswert f(xS)</v>
      </c>
      <c r="L53" s="10">
        <f t="shared" ref="L53:L55" si="1">L52</f>
        <v>2</v>
      </c>
      <c r="M53" s="5"/>
      <c r="N53" s="5" t="str">
        <f ca="1">IF(VLOOKUP(L53,Daten1!$A$2:$X$25,20,FALSE)&lt;&gt;0,VLOOKUP(L53,Daten1!$A$2:$X$25,20,FALSE),"")</f>
        <v>y-Koordinate des SP als Funktionswert f(xS)</v>
      </c>
    </row>
    <row r="54" spans="1:21" ht="13.8" x14ac:dyDescent="0.25">
      <c r="A54" s="10">
        <f t="shared" si="0"/>
        <v>1</v>
      </c>
      <c r="B54" s="5"/>
      <c r="C54" s="5" t="str">
        <f ca="1">IF(VLOOKUP(A54,Daten1!$A$2:$X$25,21,FALSE)&lt;&gt;0,VLOOKUP(A54,Daten1!$A$2:$X$25,21,FALSE),"")</f>
        <v>f(5,5) = (5,5-6) · (5,5-5) = (-0,5) · (0,5) = -0,25</v>
      </c>
      <c r="L54" s="10">
        <f t="shared" si="1"/>
        <v>2</v>
      </c>
      <c r="M54" s="5"/>
      <c r="N54" s="5" t="str">
        <f ca="1">IF(VLOOKUP(L54,Daten1!$A$2:$X$25,21,FALSE)&lt;&gt;0,VLOOKUP(L54,Daten1!$A$2:$X$25,21,FALSE),"")</f>
        <v>f(-3,5) = (-3,5+2) · (-3,5+5) = (-1,5) · (1,5) = -2,25</v>
      </c>
    </row>
    <row r="55" spans="1:21" ht="13.8" x14ac:dyDescent="0.25">
      <c r="A55" s="10">
        <f t="shared" si="0"/>
        <v>1</v>
      </c>
      <c r="B55" s="5"/>
      <c r="C55" s="5" t="str">
        <f ca="1">IF(VLOOKUP(A55,Daten1!$A$2:$X$25,22,FALSE)&lt;&gt;0,VLOOKUP(A55,Daten1!$A$2:$X$25,22,FALSE),"")</f>
        <v>f(x) = (x -5,5)² -0,25</v>
      </c>
      <c r="L55" s="10">
        <f t="shared" si="1"/>
        <v>2</v>
      </c>
      <c r="M55" s="5"/>
      <c r="N55" s="5" t="str">
        <f ca="1">IF(VLOOKUP(L55,Daten1!$A$2:$X$25,22,FALSE)&lt;&gt;0,VLOOKUP(L55,Daten1!$A$2:$X$25,22,FALSE),"")</f>
        <v>f(x) = (x + 3,5)² -2,25</v>
      </c>
    </row>
    <row r="56" spans="1:21" x14ac:dyDescent="0.25">
      <c r="A56" s="11"/>
      <c r="L56" s="11"/>
    </row>
    <row r="57" spans="1:21" ht="15" x14ac:dyDescent="0.25">
      <c r="A57" s="10">
        <f>A51+2</f>
        <v>3</v>
      </c>
      <c r="B57" s="1" t="str">
        <f>CHAR(A57+96)&amp;")"</f>
        <v>c)</v>
      </c>
      <c r="C57" s="5" t="str">
        <f ca="1">IF(VLOOKUP(A57,Daten1!$A$2:$X$25,18,FALSE)&lt;&gt;0,VLOOKUP(A57,Daten1!$A$2:$X$25,18,FALSE),"")</f>
        <v>Scheitelpunkt (SP) in der Mitte der Nullstellen</v>
      </c>
      <c r="L57" s="10">
        <f>L51+2</f>
        <v>4</v>
      </c>
      <c r="M57" s="1" t="str">
        <f>CHAR(L57+96)&amp;")"</f>
        <v>d)</v>
      </c>
      <c r="N57" s="5" t="str">
        <f ca="1">IF(VLOOKUP(L57,Daten1!$A$2:$X$25,18,FALSE)&lt;&gt;0,VLOOKUP(L57,Daten1!$A$2:$X$25,18,FALSE),"")</f>
        <v>Scheitelpunkt (SP) in der Mitte der Nullstellen</v>
      </c>
    </row>
    <row r="58" spans="1:21" ht="13.8" x14ac:dyDescent="0.25">
      <c r="A58" s="10">
        <f>A57</f>
        <v>3</v>
      </c>
      <c r="B58" s="5"/>
      <c r="C58" s="5" t="str">
        <f ca="1">IF(VLOOKUP(A58,Daten1!$A$2:$X$25,19,FALSE)&lt;&gt;0,VLOOKUP(A58,Daten1!$A$2:$X$25,19,FALSE),"")</f>
        <v>xS = [-7 + (-6)] : 2 = -13 : 2 = -6,5</v>
      </c>
      <c r="L58" s="10">
        <f>L57</f>
        <v>4</v>
      </c>
      <c r="M58" s="5"/>
      <c r="N58" s="5" t="str">
        <f ca="1">IF(VLOOKUP(L58,Daten1!$A$2:$X$25,19,FALSE)&lt;&gt;0,VLOOKUP(L58,Daten1!$A$2:$X$25,19,FALSE),"")</f>
        <v>xS = [-2 + (-7)] : 2 = -9 : 2 = -4,5</v>
      </c>
    </row>
    <row r="59" spans="1:21" ht="13.8" x14ac:dyDescent="0.25">
      <c r="A59" s="10">
        <f t="shared" ref="A59:A61" si="2">A58</f>
        <v>3</v>
      </c>
      <c r="B59" s="5"/>
      <c r="C59" s="5" t="str">
        <f ca="1">IF(VLOOKUP(A59,Daten1!$A$2:$X$25,20,FALSE)&lt;&gt;0,VLOOKUP(A59,Daten1!$A$2:$X$25,20,FALSE),"")</f>
        <v>y-Koordinate des SP als Funktionswert f(xS)</v>
      </c>
      <c r="L59" s="10">
        <f t="shared" ref="L59:L61" si="3">L58</f>
        <v>4</v>
      </c>
      <c r="M59" s="5"/>
      <c r="N59" s="5" t="str">
        <f ca="1">IF(VLOOKUP(L59,Daten1!$A$2:$X$25,20,FALSE)&lt;&gt;0,VLOOKUP(L59,Daten1!$A$2:$X$25,20,FALSE),"")</f>
        <v>y-Koordinate des SP als Funktionswert f(xS)</v>
      </c>
    </row>
    <row r="60" spans="1:21" ht="13.8" x14ac:dyDescent="0.25">
      <c r="A60" s="10">
        <f t="shared" si="2"/>
        <v>3</v>
      </c>
      <c r="B60" s="5"/>
      <c r="C60" s="5" t="str">
        <f ca="1">IF(VLOOKUP(A60,Daten1!$A$2:$X$25,21,FALSE)&lt;&gt;0,VLOOKUP(A60,Daten1!$A$2:$X$25,21,FALSE),"")</f>
        <v>f(-6,5) = (-6,5+7) · (-6,5+6) = (0,5) · (-0,5) = -0,25</v>
      </c>
      <c r="L60" s="10">
        <f t="shared" si="3"/>
        <v>4</v>
      </c>
      <c r="M60" s="5"/>
      <c r="N60" s="5" t="str">
        <f ca="1">IF(VLOOKUP(L60,Daten1!$A$2:$X$25,21,FALSE)&lt;&gt;0,VLOOKUP(L60,Daten1!$A$2:$X$25,21,FALSE),"")</f>
        <v>f(-4,5) = (-4,5+2) · (-4,5+7) = (-2,5) · (2,5) = -6,25</v>
      </c>
    </row>
    <row r="61" spans="1:21" ht="13.8" x14ac:dyDescent="0.25">
      <c r="A61" s="10">
        <f t="shared" si="2"/>
        <v>3</v>
      </c>
      <c r="B61" s="5"/>
      <c r="C61" s="5" t="str">
        <f ca="1">IF(VLOOKUP(A61,Daten1!$A$2:$X$25,22,FALSE)&lt;&gt;0,VLOOKUP(A61,Daten1!$A$2:$X$25,22,FALSE),"")</f>
        <v>f(x) = (x + 6,5)² -0,25</v>
      </c>
      <c r="L61" s="10">
        <f t="shared" si="3"/>
        <v>4</v>
      </c>
      <c r="M61" s="5"/>
      <c r="N61" s="5" t="str">
        <f ca="1">IF(VLOOKUP(L61,Daten1!$A$2:$X$25,22,FALSE)&lt;&gt;0,VLOOKUP(L61,Daten1!$A$2:$X$25,22,FALSE),"")</f>
        <v>f(x) = (x + 4,5)² -6,25</v>
      </c>
    </row>
    <row r="63" spans="1:21" ht="15" x14ac:dyDescent="0.25">
      <c r="A63" s="10">
        <f>A57+2</f>
        <v>5</v>
      </c>
      <c r="B63" s="1" t="str">
        <f>CHAR(A63+96)&amp;")"</f>
        <v>e)</v>
      </c>
      <c r="C63" s="5" t="str">
        <f ca="1">IF(VLOOKUP(A63,Daten1!$A$2:$X$25,18,FALSE)&lt;&gt;0,VLOOKUP(A63,Daten1!$A$2:$X$25,18,FALSE),"")</f>
        <v>Scheitelpunkt (SP) in der Mitte der Nullstellen</v>
      </c>
      <c r="L63" s="10">
        <f>L57+2</f>
        <v>6</v>
      </c>
      <c r="M63" s="1" t="str">
        <f>CHAR(L63+96)&amp;")"</f>
        <v>f)</v>
      </c>
      <c r="N63" s="5" t="str">
        <f ca="1">IF(VLOOKUP(L63,Daten1!$A$2:$X$25,18,FALSE)&lt;&gt;0,VLOOKUP(L63,Daten1!$A$2:$X$25,18,FALSE),"")</f>
        <v>Scheitelpunkt (SP) in der Mitte der Nullstellen</v>
      </c>
    </row>
    <row r="64" spans="1:21" ht="13.8" x14ac:dyDescent="0.25">
      <c r="A64" s="10">
        <f>A63</f>
        <v>5</v>
      </c>
      <c r="B64" s="5"/>
      <c r="C64" s="5" t="str">
        <f ca="1">IF(VLOOKUP(A64,Daten1!$A$2:$X$25,19,FALSE)&lt;&gt;0,VLOOKUP(A64,Daten1!$A$2:$X$25,19,FALSE),"")</f>
        <v>xS = [6 + (-4)] : 2 = 2 : 2 = 1</v>
      </c>
      <c r="L64" s="10">
        <f>L63</f>
        <v>6</v>
      </c>
      <c r="M64" s="5"/>
      <c r="N64" s="5" t="str">
        <f ca="1">IF(VLOOKUP(L64,Daten1!$A$2:$X$25,19,FALSE)&lt;&gt;0,VLOOKUP(L64,Daten1!$A$2:$X$25,19,FALSE),"")</f>
        <v>xS = [2 + (-4)] : 2 = -2 : 2 = -1</v>
      </c>
    </row>
    <row r="65" spans="1:14" ht="13.8" x14ac:dyDescent="0.25">
      <c r="A65" s="10">
        <f t="shared" ref="A65:A67" si="4">A64</f>
        <v>5</v>
      </c>
      <c r="B65" s="5"/>
      <c r="C65" s="5" t="str">
        <f ca="1">IF(VLOOKUP(A65,Daten1!$A$2:$X$25,20,FALSE)&lt;&gt;0,VLOOKUP(A65,Daten1!$A$2:$X$25,20,FALSE),"")</f>
        <v>y-Koordinate des SP als Funktionswert f(xS)</v>
      </c>
      <c r="L65" s="10">
        <f t="shared" ref="L65:L67" si="5">L64</f>
        <v>6</v>
      </c>
      <c r="M65" s="5"/>
      <c r="N65" s="5" t="str">
        <f ca="1">IF(VLOOKUP(L65,Daten1!$A$2:$X$25,20,FALSE)&lt;&gt;0,VLOOKUP(L65,Daten1!$A$2:$X$25,20,FALSE),"")</f>
        <v>y-Koordinate des SP als Funktionswert f(xS)</v>
      </c>
    </row>
    <row r="66" spans="1:14" ht="13.8" x14ac:dyDescent="0.25">
      <c r="A66" s="10">
        <f t="shared" si="4"/>
        <v>5</v>
      </c>
      <c r="B66" s="5"/>
      <c r="C66" s="5" t="str">
        <f ca="1">IF(VLOOKUP(A66,Daten1!$A$2:$X$25,21,FALSE)&lt;&gt;0,VLOOKUP(A66,Daten1!$A$2:$X$25,21,FALSE),"")</f>
        <v>f(1) = (1-6) · (1+4) = (-5) · (5) = -25</v>
      </c>
      <c r="L66" s="10">
        <f t="shared" si="5"/>
        <v>6</v>
      </c>
      <c r="M66" s="5"/>
      <c r="N66" s="5" t="str">
        <f ca="1">IF(VLOOKUP(L66,Daten1!$A$2:$X$25,21,FALSE)&lt;&gt;0,VLOOKUP(L66,Daten1!$A$2:$X$25,21,FALSE),"")</f>
        <v>f(-1) = (-1-2) · (-1+4) = (-3) · (3) = -9</v>
      </c>
    </row>
    <row r="67" spans="1:14" ht="13.8" x14ac:dyDescent="0.25">
      <c r="A67" s="10">
        <f t="shared" si="4"/>
        <v>5</v>
      </c>
      <c r="B67" s="5"/>
      <c r="C67" s="5" t="str">
        <f ca="1">IF(VLOOKUP(A67,Daten1!$A$2:$X$25,22,FALSE)&lt;&gt;0,VLOOKUP(A67,Daten1!$A$2:$X$25,22,FALSE),"")</f>
        <v>f(x) = (x -1)² -25</v>
      </c>
      <c r="L67" s="10">
        <f t="shared" si="5"/>
        <v>6</v>
      </c>
      <c r="M67" s="5"/>
      <c r="N67" s="5" t="str">
        <f ca="1">IF(VLOOKUP(L67,Daten1!$A$2:$X$25,22,FALSE)&lt;&gt;0,VLOOKUP(L67,Daten1!$A$2:$X$25,22,FALSE),"")</f>
        <v>f(x) = (x + 1)² -9</v>
      </c>
    </row>
    <row r="69" spans="1:14" ht="15" x14ac:dyDescent="0.25">
      <c r="A69" s="10">
        <f>A63+2</f>
        <v>7</v>
      </c>
      <c r="B69" s="1" t="str">
        <f>CHAR(A69+96)&amp;")"</f>
        <v>g)</v>
      </c>
      <c r="C69" s="5" t="str">
        <f ca="1">IF(VLOOKUP(A69,Daten1!$A$2:$X$25,18,FALSE)&lt;&gt;0,VLOOKUP(A69,Daten1!$A$2:$X$25,18,FALSE),"")</f>
        <v>Scheitelpunkt (SP) in der Mitte der Nullstellen</v>
      </c>
      <c r="L69" s="10">
        <f>L63+2</f>
        <v>8</v>
      </c>
      <c r="M69" s="1" t="str">
        <f>CHAR(L69+96)&amp;")"</f>
        <v>h)</v>
      </c>
      <c r="N69" s="5" t="str">
        <f ca="1">IF(VLOOKUP(L69,Daten1!$A$2:$X$25,18,FALSE)&lt;&gt;0,VLOOKUP(L69,Daten1!$A$2:$X$25,18,FALSE),"")</f>
        <v>Scheitelpunkt (SP) in der Mitte der Nullstellen</v>
      </c>
    </row>
    <row r="70" spans="1:14" ht="13.8" x14ac:dyDescent="0.25">
      <c r="A70" s="10">
        <f>A69</f>
        <v>7</v>
      </c>
      <c r="B70" s="5"/>
      <c r="C70" s="5" t="str">
        <f ca="1">IF(VLOOKUP(A70,Daten1!$A$2:$X$25,19,FALSE)&lt;&gt;0,VLOOKUP(A70,Daten1!$A$2:$X$25,19,FALSE),"")</f>
        <v>xS = [6 + (-6)] : 2 = 0 : 2 = 0</v>
      </c>
      <c r="L70" s="10">
        <f>L69</f>
        <v>8</v>
      </c>
      <c r="M70" s="5"/>
      <c r="N70" s="5" t="str">
        <f ca="1">IF(VLOOKUP(L70,Daten1!$A$2:$X$25,19,FALSE)&lt;&gt;0,VLOOKUP(L70,Daten1!$A$2:$X$25,19,FALSE),"")</f>
        <v>xS = [5 + 6] : 2 = 11 : 2 = 5,5</v>
      </c>
    </row>
    <row r="71" spans="1:14" ht="13.8" x14ac:dyDescent="0.25">
      <c r="A71" s="10">
        <f t="shared" ref="A71:A73" si="6">A70</f>
        <v>7</v>
      </c>
      <c r="B71" s="5"/>
      <c r="C71" s="5" t="str">
        <f ca="1">IF(VLOOKUP(A71,Daten1!$A$2:$X$25,20,FALSE)&lt;&gt;0,VLOOKUP(A71,Daten1!$A$2:$X$25,20,FALSE),"")</f>
        <v>y-Koordinate des SP als Funktionswert f(xS)</v>
      </c>
      <c r="L71" s="10">
        <f t="shared" ref="L71:L73" si="7">L70</f>
        <v>8</v>
      </c>
      <c r="M71" s="5"/>
      <c r="N71" s="5" t="str">
        <f ca="1">IF(VLOOKUP(L71,Daten1!$A$2:$X$25,20,FALSE)&lt;&gt;0,VLOOKUP(L71,Daten1!$A$2:$X$25,20,FALSE),"")</f>
        <v>y-Koordinate des SP als Funktionswert f(xS)</v>
      </c>
    </row>
    <row r="72" spans="1:14" ht="13.8" x14ac:dyDescent="0.25">
      <c r="A72" s="10">
        <f t="shared" si="6"/>
        <v>7</v>
      </c>
      <c r="B72" s="5"/>
      <c r="C72" s="5" t="str">
        <f ca="1">IF(VLOOKUP(A72,Daten1!$A$2:$X$25,21,FALSE)&lt;&gt;0,VLOOKUP(A72,Daten1!$A$2:$X$25,21,FALSE),"")</f>
        <v>f(0) = (0-6) · (0+6) = (-6) · (6) = -36</v>
      </c>
      <c r="L72" s="10">
        <f t="shared" si="7"/>
        <v>8</v>
      </c>
      <c r="M72" s="5"/>
      <c r="N72" s="5" t="str">
        <f ca="1">IF(VLOOKUP(L72,Daten1!$A$2:$X$25,21,FALSE)&lt;&gt;0,VLOOKUP(L72,Daten1!$A$2:$X$25,21,FALSE),"")</f>
        <v>f(5,5) = (5,5-5) · (5,5-6) = (0,5) · (-0,5) = -0,25</v>
      </c>
    </row>
    <row r="73" spans="1:14" ht="13.8" x14ac:dyDescent="0.25">
      <c r="A73" s="10">
        <f t="shared" si="6"/>
        <v>7</v>
      </c>
      <c r="B73" s="5"/>
      <c r="C73" s="5" t="str">
        <f ca="1">IF(VLOOKUP(A73,Daten1!$A$2:$X$25,22,FALSE)&lt;&gt;0,VLOOKUP(A73,Daten1!$A$2:$X$25,22,FALSE),"")</f>
        <v>f(x) = x² -36</v>
      </c>
      <c r="L73" s="10">
        <f t="shared" si="7"/>
        <v>8</v>
      </c>
      <c r="M73" s="5"/>
      <c r="N73" s="5" t="str">
        <f ca="1">IF(VLOOKUP(L73,Daten1!$A$2:$X$25,22,FALSE)&lt;&gt;0,VLOOKUP(L73,Daten1!$A$2:$X$25,22,FALSE),"")</f>
        <v>f(x) = (x -5,5)² -0,25</v>
      </c>
    </row>
    <row r="75" spans="1:14" ht="15" x14ac:dyDescent="0.25">
      <c r="A75" s="10">
        <f>A69+2</f>
        <v>9</v>
      </c>
      <c r="B75" s="1" t="str">
        <f>CHAR(A75+96)&amp;")"</f>
        <v>i)</v>
      </c>
      <c r="C75" s="5" t="str">
        <f ca="1">IF(VLOOKUP(A75,Daten1!$A$2:$X$25,18,FALSE)&lt;&gt;0,VLOOKUP(A75,Daten1!$A$2:$X$25,18,FALSE),"")</f>
        <v>Scheitelpunkt (SP) in der Mitte der Nullstellen</v>
      </c>
      <c r="L75" s="10">
        <f>L69+2</f>
        <v>10</v>
      </c>
      <c r="M75" s="1" t="str">
        <f>CHAR(L75+96)&amp;")"</f>
        <v>j)</v>
      </c>
      <c r="N75" s="5" t="str">
        <f ca="1">IF(VLOOKUP(L75,Daten1!$A$2:$X$25,18,FALSE)&lt;&gt;0,VLOOKUP(L75,Daten1!$A$2:$X$25,18,FALSE),"")</f>
        <v>Scheitelpunkt (SP) in der Mitte der Nullstellen</v>
      </c>
    </row>
    <row r="76" spans="1:14" ht="13.8" x14ac:dyDescent="0.25">
      <c r="A76" s="10">
        <f>A75</f>
        <v>9</v>
      </c>
      <c r="B76" s="5"/>
      <c r="C76" s="5" t="str">
        <f ca="1">IF(VLOOKUP(A76,Daten1!$A$2:$X$25,19,FALSE)&lt;&gt;0,VLOOKUP(A76,Daten1!$A$2:$X$25,19,FALSE),"")</f>
        <v>xS = [-4 + 5] : 2 = 1 : 2 = 0,5</v>
      </c>
      <c r="L76" s="10">
        <f>L75</f>
        <v>10</v>
      </c>
      <c r="M76" s="5"/>
      <c r="N76" s="5" t="str">
        <f ca="1">IF(VLOOKUP(L76,Daten1!$A$2:$X$25,19,FALSE)&lt;&gt;0,VLOOKUP(L76,Daten1!$A$2:$X$25,19,FALSE),"")</f>
        <v>xS = [5 + 5] : 2 = 10 : 2 = 5</v>
      </c>
    </row>
    <row r="77" spans="1:14" ht="13.8" x14ac:dyDescent="0.25">
      <c r="A77" s="10">
        <f t="shared" ref="A77:A79" si="8">A76</f>
        <v>9</v>
      </c>
      <c r="B77" s="5"/>
      <c r="C77" s="5" t="str">
        <f ca="1">IF(VLOOKUP(A77,Daten1!$A$2:$X$25,20,FALSE)&lt;&gt;0,VLOOKUP(A77,Daten1!$A$2:$X$25,20,FALSE),"")</f>
        <v>y-Koordinate des SP als Funktionswert f(xS)</v>
      </c>
      <c r="L77" s="10">
        <f t="shared" ref="L77:L79" si="9">L76</f>
        <v>10</v>
      </c>
      <c r="M77" s="5"/>
      <c r="N77" s="5" t="str">
        <f ca="1">IF(VLOOKUP(L77,Daten1!$A$2:$X$25,20,FALSE)&lt;&gt;0,VLOOKUP(L77,Daten1!$A$2:$X$25,20,FALSE),"")</f>
        <v>y-Koordinate des SP als Funktionswert f(xS)</v>
      </c>
    </row>
    <row r="78" spans="1:14" ht="13.8" x14ac:dyDescent="0.25">
      <c r="A78" s="10">
        <f t="shared" si="8"/>
        <v>9</v>
      </c>
      <c r="B78" s="5"/>
      <c r="C78" s="5" t="str">
        <f ca="1">IF(VLOOKUP(A78,Daten1!$A$2:$X$25,21,FALSE)&lt;&gt;0,VLOOKUP(A78,Daten1!$A$2:$X$25,21,FALSE),"")</f>
        <v>f(0,5) = (0,5+4) · (0,5-5) = (4,5) · (-4,5) = -20,25</v>
      </c>
      <c r="L78" s="10">
        <f t="shared" si="9"/>
        <v>10</v>
      </c>
      <c r="M78" s="5"/>
      <c r="N78" s="5" t="str">
        <f ca="1">IF(VLOOKUP(L78,Daten1!$A$2:$X$25,21,FALSE)&lt;&gt;0,VLOOKUP(L78,Daten1!$A$2:$X$25,21,FALSE),"")</f>
        <v>f(5) = (5-5) · (5-5) = (0) · (0) = 0</v>
      </c>
    </row>
    <row r="79" spans="1:14" ht="13.8" x14ac:dyDescent="0.25">
      <c r="A79" s="10">
        <f t="shared" si="8"/>
        <v>9</v>
      </c>
      <c r="B79" s="5"/>
      <c r="C79" s="5" t="str">
        <f ca="1">IF(VLOOKUP(A79,Daten1!$A$2:$X$25,22,FALSE)&lt;&gt;0,VLOOKUP(A79,Daten1!$A$2:$X$25,22,FALSE),"")</f>
        <v>f(x) = (x -0,5)² -20,25</v>
      </c>
      <c r="L79" s="10">
        <f t="shared" si="9"/>
        <v>10</v>
      </c>
      <c r="M79" s="5"/>
      <c r="N79" s="5" t="str">
        <f ca="1">IF(VLOOKUP(L79,Daten1!$A$2:$X$25,22,FALSE)&lt;&gt;0,VLOOKUP(L79,Daten1!$A$2:$X$25,22,FALSE),"")</f>
        <v xml:space="preserve">f(x) = (x -5)² </v>
      </c>
    </row>
    <row r="81" spans="1:14" ht="15" x14ac:dyDescent="0.25">
      <c r="A81" s="10">
        <f>A75+2</f>
        <v>11</v>
      </c>
      <c r="B81" s="1" t="str">
        <f>CHAR(A81+96)&amp;")"</f>
        <v>k)</v>
      </c>
      <c r="C81" s="5" t="str">
        <f ca="1">IF(VLOOKUP(A81,Daten1!$A$2:$X$25,18,FALSE)&lt;&gt;0,VLOOKUP(A81,Daten1!$A$2:$X$25,18,FALSE),"")</f>
        <v>Scheitelpunkt (SP) in der Mitte der Nullstellen</v>
      </c>
      <c r="L81" s="10">
        <f>L75+2</f>
        <v>12</v>
      </c>
      <c r="M81" s="1" t="str">
        <f>CHAR(L81+96)&amp;")"</f>
        <v>l)</v>
      </c>
      <c r="N81" s="5" t="str">
        <f ca="1">IF(VLOOKUP(L81,Daten1!$A$2:$X$25,18,FALSE)&lt;&gt;0,VLOOKUP(L81,Daten1!$A$2:$X$25,18,FALSE),"")</f>
        <v>Scheitelpunkt (SP) in der Mitte der Nullstellen</v>
      </c>
    </row>
    <row r="82" spans="1:14" ht="13.8" x14ac:dyDescent="0.25">
      <c r="A82" s="10">
        <f>A81</f>
        <v>11</v>
      </c>
      <c r="B82" s="5"/>
      <c r="C82" s="5" t="str">
        <f ca="1">IF(VLOOKUP(A82,Daten1!$A$2:$X$25,19,FALSE)&lt;&gt;0,VLOOKUP(A82,Daten1!$A$2:$X$25,19,FALSE),"")</f>
        <v>xS = [-2 + 6] : 2 = 4 : 2 = 2</v>
      </c>
      <c r="L82" s="10">
        <f>L81</f>
        <v>12</v>
      </c>
      <c r="M82" s="5"/>
      <c r="N82" s="5" t="str">
        <f ca="1">IF(VLOOKUP(L82,Daten1!$A$2:$X$25,19,FALSE)&lt;&gt;0,VLOOKUP(L82,Daten1!$A$2:$X$25,19,FALSE),"")</f>
        <v>xS = [4 + (-4)] : 2 = 0 : 2 = 0</v>
      </c>
    </row>
    <row r="83" spans="1:14" ht="13.8" x14ac:dyDescent="0.25">
      <c r="A83" s="10">
        <f t="shared" ref="A83:A85" si="10">A82</f>
        <v>11</v>
      </c>
      <c r="B83" s="5"/>
      <c r="C83" s="5" t="str">
        <f ca="1">IF(VLOOKUP(A83,Daten1!$A$2:$X$25,20,FALSE)&lt;&gt;0,VLOOKUP(A83,Daten1!$A$2:$X$25,20,FALSE),"")</f>
        <v>y-Koordinate des SP als Funktionswert f(xS)</v>
      </c>
      <c r="L83" s="10">
        <f t="shared" ref="L83:L85" si="11">L82</f>
        <v>12</v>
      </c>
      <c r="M83" s="5"/>
      <c r="N83" s="5" t="str">
        <f ca="1">IF(VLOOKUP(L83,Daten1!$A$2:$X$25,20,FALSE)&lt;&gt;0,VLOOKUP(L83,Daten1!$A$2:$X$25,20,FALSE),"")</f>
        <v>y-Koordinate des SP als Funktionswert f(xS)</v>
      </c>
    </row>
    <row r="84" spans="1:14" ht="13.8" x14ac:dyDescent="0.25">
      <c r="A84" s="10">
        <f t="shared" si="10"/>
        <v>11</v>
      </c>
      <c r="B84" s="5"/>
      <c r="C84" s="5" t="str">
        <f ca="1">IF(VLOOKUP(A84,Daten1!$A$2:$X$25,21,FALSE)&lt;&gt;0,VLOOKUP(A84,Daten1!$A$2:$X$25,21,FALSE),"")</f>
        <v>f(2) = (2+2) · (2-6) = (4) · (-4) = -16</v>
      </c>
      <c r="L84" s="10">
        <f t="shared" si="11"/>
        <v>12</v>
      </c>
      <c r="M84" s="5"/>
      <c r="N84" s="5" t="str">
        <f ca="1">IF(VLOOKUP(L84,Daten1!$A$2:$X$25,21,FALSE)&lt;&gt;0,VLOOKUP(L84,Daten1!$A$2:$X$25,21,FALSE),"")</f>
        <v>f(0) = (0-4) · (0+4) = (-4) · (4) = -16</v>
      </c>
    </row>
    <row r="85" spans="1:14" ht="13.8" x14ac:dyDescent="0.25">
      <c r="A85" s="10">
        <f t="shared" si="10"/>
        <v>11</v>
      </c>
      <c r="B85" s="5"/>
      <c r="C85" s="5" t="str">
        <f ca="1">IF(VLOOKUP(A85,Daten1!$A$2:$X$25,22,FALSE)&lt;&gt;0,VLOOKUP(A85,Daten1!$A$2:$X$25,22,FALSE),"")</f>
        <v>f(x) = (x -2)² -16</v>
      </c>
      <c r="L85" s="10">
        <f t="shared" si="11"/>
        <v>12</v>
      </c>
      <c r="M85" s="5"/>
      <c r="N85" s="5" t="str">
        <f ca="1">IF(VLOOKUP(L85,Daten1!$A$2:$X$25,22,FALSE)&lt;&gt;0,VLOOKUP(L85,Daten1!$A$2:$X$25,22,FALSE),"")</f>
        <v>f(x) = x² -16</v>
      </c>
    </row>
    <row r="87" spans="1:14" ht="15" x14ac:dyDescent="0.25">
      <c r="A87" s="10">
        <f>A81+2</f>
        <v>13</v>
      </c>
      <c r="B87" s="1" t="str">
        <f>CHAR(A87+96)&amp;")"</f>
        <v>m)</v>
      </c>
      <c r="C87" s="5" t="str">
        <f ca="1">IF(VLOOKUP(A87,Daten1!$A$2:$X$25,18,FALSE)&lt;&gt;0,VLOOKUP(A87,Daten1!$A$2:$X$25,18,FALSE),"")</f>
        <v>Scheitelpunkt (SP) in der Mitte der Nullstellen</v>
      </c>
      <c r="L87" s="10">
        <f>L81+2</f>
        <v>14</v>
      </c>
      <c r="M87" s="1" t="str">
        <f>CHAR(L87+96)&amp;")"</f>
        <v>n)</v>
      </c>
      <c r="N87" s="5" t="str">
        <f ca="1">IF(VLOOKUP(L87,Daten1!$A$2:$X$25,18,FALSE)&lt;&gt;0,VLOOKUP(L87,Daten1!$A$2:$X$25,18,FALSE),"")</f>
        <v>Scheitelpunkt (SP) in der Mitte der Nullstellen</v>
      </c>
    </row>
    <row r="88" spans="1:14" ht="13.8" x14ac:dyDescent="0.25">
      <c r="A88" s="10">
        <f>A87</f>
        <v>13</v>
      </c>
      <c r="B88" s="5"/>
      <c r="C88" s="5" t="str">
        <f ca="1">IF(VLOOKUP(A88,Daten1!$A$2:$X$25,19,FALSE)&lt;&gt;0,VLOOKUP(A88,Daten1!$A$2:$X$25,19,FALSE),"")</f>
        <v>xS = [-6 + 6] : 2 = 0 : 2 = 0</v>
      </c>
      <c r="L88" s="10">
        <f>L87</f>
        <v>14</v>
      </c>
      <c r="M88" s="5"/>
      <c r="N88" s="5" t="str">
        <f ca="1">IF(VLOOKUP(L88,Daten1!$A$2:$X$25,19,FALSE)&lt;&gt;0,VLOOKUP(L88,Daten1!$A$2:$X$25,19,FALSE),"")</f>
        <v>xS = [3 + 4] : 2 = 7 : 2 = 3,5</v>
      </c>
    </row>
    <row r="89" spans="1:14" ht="13.8" x14ac:dyDescent="0.25">
      <c r="A89" s="10">
        <f t="shared" ref="A89:A91" si="12">A88</f>
        <v>13</v>
      </c>
      <c r="B89" s="5"/>
      <c r="C89" s="5" t="str">
        <f ca="1">IF(VLOOKUP(A89,Daten1!$A$2:$X$25,20,FALSE)&lt;&gt;0,VLOOKUP(A89,Daten1!$A$2:$X$25,20,FALSE),"")</f>
        <v>y-Koordinate des SP als Funktionswert f(xS)</v>
      </c>
      <c r="L89" s="10">
        <f t="shared" ref="L89:L91" si="13">L88</f>
        <v>14</v>
      </c>
      <c r="M89" s="5"/>
      <c r="N89" s="5" t="str">
        <f ca="1">IF(VLOOKUP(L89,Daten1!$A$2:$X$25,20,FALSE)&lt;&gt;0,VLOOKUP(L89,Daten1!$A$2:$X$25,20,FALSE),"")</f>
        <v>y-Koordinate des SP als Funktionswert f(xS)</v>
      </c>
    </row>
    <row r="90" spans="1:14" ht="13.8" x14ac:dyDescent="0.25">
      <c r="A90" s="10">
        <f t="shared" si="12"/>
        <v>13</v>
      </c>
      <c r="B90" s="5"/>
      <c r="C90" s="5" t="str">
        <f ca="1">IF(VLOOKUP(A90,Daten1!$A$2:$X$25,21,FALSE)&lt;&gt;0,VLOOKUP(A90,Daten1!$A$2:$X$25,21,FALSE),"")</f>
        <v>f(0) = (0+6) · (0-6) = (6) · (-6) = -36</v>
      </c>
      <c r="L90" s="10">
        <f t="shared" si="13"/>
        <v>14</v>
      </c>
      <c r="M90" s="5"/>
      <c r="N90" s="5" t="str">
        <f ca="1">IF(VLOOKUP(L90,Daten1!$A$2:$X$25,21,FALSE)&lt;&gt;0,VLOOKUP(L90,Daten1!$A$2:$X$25,21,FALSE),"")</f>
        <v>f(3,5) = (3,5-3) · (3,5-4) = (0,5) · (-0,5) = -0,25</v>
      </c>
    </row>
    <row r="91" spans="1:14" ht="13.8" x14ac:dyDescent="0.25">
      <c r="A91" s="10">
        <f t="shared" si="12"/>
        <v>13</v>
      </c>
      <c r="B91" s="5"/>
      <c r="C91" s="5" t="str">
        <f ca="1">IF(VLOOKUP(A91,Daten1!$A$2:$X$25,22,FALSE)&lt;&gt;0,VLOOKUP(A91,Daten1!$A$2:$X$25,22,FALSE),"")</f>
        <v>f(x) = x² -36</v>
      </c>
      <c r="L91" s="10">
        <f t="shared" si="13"/>
        <v>14</v>
      </c>
      <c r="M91" s="5"/>
      <c r="N91" s="5" t="str">
        <f ca="1">IF(VLOOKUP(L91,Daten1!$A$2:$X$25,22,FALSE)&lt;&gt;0,VLOOKUP(L91,Daten1!$A$2:$X$25,22,FALSE),"")</f>
        <v>f(x) = (x -3,5)² -0,25</v>
      </c>
    </row>
    <row r="93" spans="1:14" ht="15" x14ac:dyDescent="0.25">
      <c r="A93" s="10">
        <f>A87+2</f>
        <v>15</v>
      </c>
      <c r="B93" s="1" t="str">
        <f>CHAR(A93+96)&amp;")"</f>
        <v>o)</v>
      </c>
      <c r="C93" s="5" t="str">
        <f ca="1">IF(VLOOKUP(A93,Daten1!$A$2:$X$25,18,FALSE)&lt;&gt;0,VLOOKUP(A93,Daten1!$A$2:$X$25,18,FALSE),"")</f>
        <v>Scheitelpunkt (SP) in der Mitte der Nullstellen</v>
      </c>
      <c r="L93" s="10">
        <f>L87+2</f>
        <v>16</v>
      </c>
      <c r="M93" s="1" t="str">
        <f>CHAR(L93+96)&amp;")"</f>
        <v>p)</v>
      </c>
      <c r="N93" s="5" t="str">
        <f ca="1">IF(VLOOKUP(L93,Daten1!$A$2:$X$25,18,FALSE)&lt;&gt;0,VLOOKUP(L93,Daten1!$A$2:$X$25,18,FALSE),"")</f>
        <v>Scheitelpunkt (SP) in der Mitte der Nullstellen</v>
      </c>
    </row>
    <row r="94" spans="1:14" ht="13.8" x14ac:dyDescent="0.25">
      <c r="A94" s="10">
        <f>A93</f>
        <v>15</v>
      </c>
      <c r="B94" s="5"/>
      <c r="C94" s="5" t="str">
        <f ca="1">IF(VLOOKUP(A94,Daten1!$A$2:$X$25,19,FALSE)&lt;&gt;0,VLOOKUP(A94,Daten1!$A$2:$X$25,19,FALSE),"")</f>
        <v>xS = [-3 + (-5)] : 2 = -8 : 2 = -4</v>
      </c>
      <c r="L94" s="10">
        <f>L93</f>
        <v>16</v>
      </c>
      <c r="M94" s="5"/>
      <c r="N94" s="5" t="str">
        <f ca="1">IF(VLOOKUP(L94,Daten1!$A$2:$X$25,19,FALSE)&lt;&gt;0,VLOOKUP(L94,Daten1!$A$2:$X$25,19,FALSE),"")</f>
        <v>xS = [-6 + 4] : 2 = -2 : 2 = -1</v>
      </c>
    </row>
    <row r="95" spans="1:14" ht="13.8" x14ac:dyDescent="0.25">
      <c r="A95" s="10">
        <f t="shared" ref="A95:A97" si="14">A94</f>
        <v>15</v>
      </c>
      <c r="B95" s="5"/>
      <c r="C95" s="5" t="str">
        <f ca="1">IF(VLOOKUP(A95,Daten1!$A$2:$X$25,20,FALSE)&lt;&gt;0,VLOOKUP(A95,Daten1!$A$2:$X$25,20,FALSE),"")</f>
        <v>y-Koordinate des SP als Funktionswert f(xS)</v>
      </c>
      <c r="L95" s="10">
        <f t="shared" ref="L95:L97" si="15">L94</f>
        <v>16</v>
      </c>
      <c r="M95" s="5"/>
      <c r="N95" s="5" t="str">
        <f ca="1">IF(VLOOKUP(L95,Daten1!$A$2:$X$25,20,FALSE)&lt;&gt;0,VLOOKUP(L95,Daten1!$A$2:$X$25,20,FALSE),"")</f>
        <v>y-Koordinate des SP als Funktionswert f(xS)</v>
      </c>
    </row>
    <row r="96" spans="1:14" ht="13.8" x14ac:dyDescent="0.25">
      <c r="A96" s="10">
        <f t="shared" si="14"/>
        <v>15</v>
      </c>
      <c r="B96" s="5"/>
      <c r="C96" s="5" t="str">
        <f ca="1">IF(VLOOKUP(A96,Daten1!$A$2:$X$25,21,FALSE)&lt;&gt;0,VLOOKUP(A96,Daten1!$A$2:$X$25,21,FALSE),"")</f>
        <v>f(-4) = (-4+3) · (-4+5) = (-1) · (1) = -1</v>
      </c>
      <c r="L96" s="10">
        <f t="shared" si="15"/>
        <v>16</v>
      </c>
      <c r="M96" s="5"/>
      <c r="N96" s="5" t="str">
        <f ca="1">IF(VLOOKUP(L96,Daten1!$A$2:$X$25,21,FALSE)&lt;&gt;0,VLOOKUP(L96,Daten1!$A$2:$X$25,21,FALSE),"")</f>
        <v>f(-1) = (-1+6) · (-1-4) = (5) · (-5) = -25</v>
      </c>
    </row>
    <row r="97" spans="1:14" ht="13.8" x14ac:dyDescent="0.25">
      <c r="A97" s="10">
        <f t="shared" si="14"/>
        <v>15</v>
      </c>
      <c r="B97" s="5"/>
      <c r="C97" s="5" t="str">
        <f ca="1">IF(VLOOKUP(A97,Daten1!$A$2:$X$25,22,FALSE)&lt;&gt;0,VLOOKUP(A97,Daten1!$A$2:$X$25,22,FALSE),"")</f>
        <v>f(x) = (x + 4)² -1</v>
      </c>
      <c r="L97" s="10">
        <f t="shared" si="15"/>
        <v>16</v>
      </c>
      <c r="M97" s="5"/>
      <c r="N97" s="5" t="str">
        <f ca="1">IF(VLOOKUP(L97,Daten1!$A$2:$X$25,22,FALSE)&lt;&gt;0,VLOOKUP(L97,Daten1!$A$2:$X$25,22,FALSE),"")</f>
        <v>f(x) = (x + 1)² -25</v>
      </c>
    </row>
    <row r="99" spans="1:14" ht="15" x14ac:dyDescent="0.25">
      <c r="A99" s="10">
        <f>A93+2</f>
        <v>17</v>
      </c>
      <c r="B99" s="1" t="str">
        <f>CHAR(A99+96)&amp;")"</f>
        <v>q)</v>
      </c>
      <c r="C99" s="5" t="str">
        <f ca="1">IF(VLOOKUP(A99,Daten1!$A$2:$X$25,18,FALSE)&lt;&gt;0,VLOOKUP(A99,Daten1!$A$2:$X$25,18,FALSE),"")</f>
        <v>Scheitelpunkt (SP) in der Mitte der Nullstellen</v>
      </c>
      <c r="L99" s="10">
        <f>L93+2</f>
        <v>18</v>
      </c>
      <c r="M99" s="1" t="str">
        <f>CHAR(L99+96)&amp;")"</f>
        <v>r)</v>
      </c>
      <c r="N99" s="5" t="str">
        <f ca="1">IF(VLOOKUP(L99,Daten1!$A$2:$X$25,18,FALSE)&lt;&gt;0,VLOOKUP(L99,Daten1!$A$2:$X$25,18,FALSE),"")</f>
        <v>Scheitelpunkt (SP) in der Mitte der Nullstellen</v>
      </c>
    </row>
    <row r="100" spans="1:14" ht="13.8" x14ac:dyDescent="0.25">
      <c r="A100" s="10">
        <f>A99</f>
        <v>17</v>
      </c>
      <c r="B100" s="5"/>
      <c r="C100" s="5" t="str">
        <f ca="1">IF(VLOOKUP(A100,Daten1!$A$2:$X$25,19,FALSE)&lt;&gt;0,VLOOKUP(A100,Daten1!$A$2:$X$25,19,FALSE),"")</f>
        <v>xS = [-5 + 7] : 2 = 2 : 2 = 1</v>
      </c>
      <c r="L100" s="10">
        <f>L99</f>
        <v>18</v>
      </c>
      <c r="M100" s="5"/>
      <c r="N100" s="5" t="str">
        <f ca="1">IF(VLOOKUP(L100,Daten1!$A$2:$X$25,19,FALSE)&lt;&gt;0,VLOOKUP(L100,Daten1!$A$2:$X$25,19,FALSE),"")</f>
        <v>xS = [7 + (-3)] : 2 = 4 : 2 = 2</v>
      </c>
    </row>
    <row r="101" spans="1:14" ht="13.8" x14ac:dyDescent="0.25">
      <c r="A101" s="10">
        <f t="shared" ref="A101:A103" si="16">A100</f>
        <v>17</v>
      </c>
      <c r="B101" s="5"/>
      <c r="C101" s="5" t="str">
        <f ca="1">IF(VLOOKUP(A101,Daten1!$A$2:$X$25,20,FALSE)&lt;&gt;0,VLOOKUP(A101,Daten1!$A$2:$X$25,20,FALSE),"")</f>
        <v>y-Koordinate des SP als Funktionswert f(xS)</v>
      </c>
      <c r="L101" s="10">
        <f t="shared" ref="L101:L103" si="17">L100</f>
        <v>18</v>
      </c>
      <c r="M101" s="5"/>
      <c r="N101" s="5" t="str">
        <f ca="1">IF(VLOOKUP(L101,Daten1!$A$2:$X$25,20,FALSE)&lt;&gt;0,VLOOKUP(L101,Daten1!$A$2:$X$25,20,FALSE),"")</f>
        <v>y-Koordinate des SP als Funktionswert f(xS)</v>
      </c>
    </row>
    <row r="102" spans="1:14" ht="13.8" x14ac:dyDescent="0.25">
      <c r="A102" s="10">
        <f t="shared" si="16"/>
        <v>17</v>
      </c>
      <c r="B102" s="5"/>
      <c r="C102" s="5" t="str">
        <f ca="1">IF(VLOOKUP(A102,Daten1!$A$2:$X$25,21,FALSE)&lt;&gt;0,VLOOKUP(A102,Daten1!$A$2:$X$25,21,FALSE),"")</f>
        <v>f(1) = (1+5) · (1-7) = (6) · (-6) = -36</v>
      </c>
      <c r="L102" s="10">
        <f t="shared" si="17"/>
        <v>18</v>
      </c>
      <c r="M102" s="5"/>
      <c r="N102" s="5" t="str">
        <f ca="1">IF(VLOOKUP(L102,Daten1!$A$2:$X$25,21,FALSE)&lt;&gt;0,VLOOKUP(L102,Daten1!$A$2:$X$25,21,FALSE),"")</f>
        <v>f(2) = (2-7) · (2+3) = (-5) · (5) = -25</v>
      </c>
    </row>
    <row r="103" spans="1:14" ht="13.8" x14ac:dyDescent="0.25">
      <c r="A103" s="10">
        <f t="shared" si="16"/>
        <v>17</v>
      </c>
      <c r="B103" s="5"/>
      <c r="C103" s="5" t="str">
        <f ca="1">IF(VLOOKUP(A103,Daten1!$A$2:$X$25,22,FALSE)&lt;&gt;0,VLOOKUP(A103,Daten1!$A$2:$X$25,22,FALSE),"")</f>
        <v>f(x) = (x -1)² -36</v>
      </c>
      <c r="L103" s="10">
        <f t="shared" si="17"/>
        <v>18</v>
      </c>
      <c r="M103" s="5"/>
      <c r="N103" s="5" t="str">
        <f ca="1">IF(VLOOKUP(L103,Daten1!$A$2:$X$25,22,FALSE)&lt;&gt;0,VLOOKUP(L103,Daten1!$A$2:$X$25,22,FALSE),"")</f>
        <v>f(x) = (x -2)² -25</v>
      </c>
    </row>
  </sheetData>
  <mergeCells count="4">
    <mergeCell ref="W5:X5"/>
    <mergeCell ref="W6:X6"/>
    <mergeCell ref="A50:S50"/>
    <mergeCell ref="A1:S1"/>
  </mergeCells>
  <phoneticPr fontId="0" type="noConversion"/>
  <pageMargins left="0.43307086614173229" right="0.23622047244094488" top="0.74803149606299213" bottom="0.74803149606299213" header="0.31496062992125984" footer="0.31496062992125984"/>
  <pageSetup paperSize="9" orientation="portrait" r:id="rId1"/>
  <headerFooter alignWithMargins="0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5"/>
  <sheetViews>
    <sheetView zoomScaleNormal="100" workbookViewId="0">
      <selection activeCell="V5" sqref="V5"/>
    </sheetView>
  </sheetViews>
  <sheetFormatPr baseColWidth="10" defaultRowHeight="13.2" x14ac:dyDescent="0.25"/>
  <cols>
    <col min="3" max="4" width="35" customWidth="1"/>
    <col min="5" max="5" width="2.5546875" bestFit="1" customWidth="1"/>
    <col min="6" max="6" width="5" bestFit="1" customWidth="1"/>
    <col min="7" max="8" width="2" bestFit="1" customWidth="1"/>
    <col min="9" max="10" width="2.109375" bestFit="1" customWidth="1"/>
    <col min="11" max="12" width="2.5546875" bestFit="1" customWidth="1"/>
    <col min="13" max="13" width="2.5546875" customWidth="1"/>
    <col min="14" max="14" width="4" bestFit="1" customWidth="1"/>
    <col min="15" max="15" width="4" customWidth="1"/>
    <col min="16" max="16" width="4.33203125" customWidth="1"/>
    <col min="17" max="17" width="3" bestFit="1" customWidth="1"/>
    <col min="18" max="18" width="39.44140625" customWidth="1"/>
    <col min="19" max="19" width="35.33203125" customWidth="1"/>
    <col min="20" max="20" width="38.44140625" customWidth="1"/>
    <col min="21" max="21" width="47.33203125" bestFit="1" customWidth="1"/>
    <col min="22" max="22" width="19.33203125" bestFit="1" customWidth="1"/>
    <col min="23" max="23" width="5.5546875" bestFit="1" customWidth="1"/>
    <col min="25" max="25" width="3.109375" bestFit="1" customWidth="1"/>
    <col min="26" max="26" width="5" bestFit="1" customWidth="1"/>
    <col min="27" max="27" width="6.5546875" bestFit="1" customWidth="1"/>
    <col min="28" max="28" width="3.5546875" bestFit="1" customWidth="1"/>
  </cols>
  <sheetData>
    <row r="1" spans="1:28" x14ac:dyDescent="0.25">
      <c r="B1">
        <v>13</v>
      </c>
      <c r="C1">
        <f ca="1">ROUND(RAND()*($B$1-1)+0.5,0)</f>
        <v>4</v>
      </c>
      <c r="R1" t="s">
        <v>0</v>
      </c>
      <c r="S1" t="s">
        <v>3</v>
      </c>
      <c r="T1" t="s">
        <v>4</v>
      </c>
      <c r="U1" t="s">
        <v>5</v>
      </c>
      <c r="V1" t="s">
        <v>6</v>
      </c>
      <c r="W1" t="s">
        <v>7</v>
      </c>
    </row>
    <row r="2" spans="1:28" x14ac:dyDescent="0.25">
      <c r="A2">
        <f ca="1">RANK(B2,$B$2:$B$25)</f>
        <v>2</v>
      </c>
      <c r="B2" s="4">
        <f t="shared" ref="B2:B25" ca="1" si="0">RAND()</f>
        <v>0.88348858303713118</v>
      </c>
      <c r="C2" s="4" t="str">
        <f t="shared" ref="C2:C25" ca="1" si="1">"f(x) = (x"&amp;I2&amp;E2&amp;") · (x"&amp;J2&amp;F2&amp;")"</f>
        <v>f(x) = (x+2) · (x+5)</v>
      </c>
      <c r="D2" s="4"/>
      <c r="E2">
        <f t="shared" ref="E2:F25" ca="1" si="2">ROUND(RAND()*5+2,0)</f>
        <v>2</v>
      </c>
      <c r="F2">
        <f t="shared" ca="1" si="2"/>
        <v>5</v>
      </c>
      <c r="G2">
        <f t="shared" ref="G2:H25" ca="1" si="3">ROUND(RAND(),0)</f>
        <v>0</v>
      </c>
      <c r="H2">
        <f t="shared" ca="1" si="3"/>
        <v>0</v>
      </c>
      <c r="I2" t="str">
        <f t="shared" ref="I2:I25" ca="1" si="4">IF(G2=0,"+","-")</f>
        <v>+</v>
      </c>
      <c r="J2" t="str">
        <f t="shared" ref="J2:J25" ca="1" si="5">IF(H2=0,"+","-")</f>
        <v>+</v>
      </c>
      <c r="K2">
        <f t="shared" ref="K2:L25" ca="1" si="6">IF(I2="+",1,-1)</f>
        <v>1</v>
      </c>
      <c r="L2">
        <f t="shared" ca="1" si="6"/>
        <v>1</v>
      </c>
      <c r="M2">
        <f t="shared" ref="M2:M25" ca="1" si="7">K2*E2*-1</f>
        <v>-2</v>
      </c>
      <c r="N2">
        <f t="shared" ref="N2:N25" ca="1" si="8">L2*F2*-1</f>
        <v>-5</v>
      </c>
      <c r="O2">
        <f t="shared" ref="O2:O25" ca="1" si="9">(M2+N2)/2</f>
        <v>-3.5</v>
      </c>
      <c r="P2">
        <f t="shared" ref="P2:P25" ca="1" si="10">(O2-M2)*(O2-N2)</f>
        <v>-2.25</v>
      </c>
      <c r="Q2" t="str">
        <f t="shared" ref="Q2:Q25" ca="1" si="11">IF(O2&gt;0,"+","")</f>
        <v/>
      </c>
      <c r="R2" s="3" t="s">
        <v>9</v>
      </c>
      <c r="S2" t="str">
        <f t="shared" ref="S2:S25" ca="1" si="12">IF(N2&gt;0,"xS = ["&amp;M2&amp;" + "&amp;N2&amp;"] : 2 = "&amp;M2+N2&amp;" : 2 = "&amp;(M2+N2)/2,"xS = ["&amp;M2&amp;" + ("&amp;N2&amp;")] : 2 = "&amp;M2+N2&amp;" : 2 = "&amp;(M2+N2)/2)</f>
        <v>xS = [-2 + (-5)] : 2 = -7 : 2 = -3,5</v>
      </c>
      <c r="T2" s="3" t="s">
        <v>8</v>
      </c>
      <c r="U2" t="str">
        <f t="shared" ref="U2:U25" ca="1" si="13">"f("&amp;O2&amp;") = ("&amp;O2&amp;I2&amp;E2&amp;") · ("&amp;O2&amp;J2&amp;F2&amp;") = ("&amp;O2-M2&amp;") · ("&amp;O2-N2&amp;") = "&amp;P2</f>
        <v>f(-3,5) = (-3,5+2) · (-3,5+5) = (-1,5) · (1,5) = -2,25</v>
      </c>
      <c r="V2" t="str">
        <f t="shared" ref="V2:V25" ca="1" si="14">"f(x) = "&amp;Z2&amp;"x"&amp;X2&amp;AA2&amp;"² "&amp;AB2</f>
        <v>f(x) = (x + 3,5)² -2,25</v>
      </c>
      <c r="X2" t="str">
        <f t="shared" ref="X2:X25" ca="1" si="15">IF(O2&lt;0," +","")</f>
        <v xml:space="preserve"> +</v>
      </c>
      <c r="Y2" t="str">
        <f t="shared" ref="Y2:Y25" ca="1" si="16">IF(P2&gt;0,"+","")</f>
        <v/>
      </c>
      <c r="Z2" t="str">
        <f t="shared" ref="Z2:Z25" ca="1" si="17">IF(O2&lt;&gt;0,"(","")</f>
        <v>(</v>
      </c>
      <c r="AA2" t="str">
        <f t="shared" ref="AA2:AA25" ca="1" si="18">IF(O2&lt;&gt;0," "&amp;-1*O2&amp;")","")</f>
        <v xml:space="preserve"> 3,5)</v>
      </c>
      <c r="AB2" t="str">
        <f t="shared" ref="AB2:AB25" ca="1" si="19">IF(P2=0,"",Y2&amp;P2)</f>
        <v>-2,25</v>
      </c>
    </row>
    <row r="3" spans="1:28" x14ac:dyDescent="0.25">
      <c r="A3">
        <f t="shared" ref="A3:A25" ca="1" si="20">RANK(B3,$B$2:$B$25)</f>
        <v>17</v>
      </c>
      <c r="B3" s="4">
        <f t="shared" ca="1" si="0"/>
        <v>0.30656770090335728</v>
      </c>
      <c r="C3" s="4" t="str">
        <f t="shared" ca="1" si="1"/>
        <v>f(x) = (x+5) · (x-7)</v>
      </c>
      <c r="D3" s="4"/>
      <c r="E3">
        <f t="shared" ca="1" si="2"/>
        <v>5</v>
      </c>
      <c r="F3">
        <f t="shared" ca="1" si="2"/>
        <v>7</v>
      </c>
      <c r="G3">
        <f t="shared" ca="1" si="3"/>
        <v>0</v>
      </c>
      <c r="H3">
        <f t="shared" ca="1" si="3"/>
        <v>1</v>
      </c>
      <c r="I3" t="str">
        <f t="shared" ca="1" si="4"/>
        <v>+</v>
      </c>
      <c r="J3" t="str">
        <f t="shared" ca="1" si="5"/>
        <v>-</v>
      </c>
      <c r="K3">
        <f t="shared" ca="1" si="6"/>
        <v>1</v>
      </c>
      <c r="L3">
        <f t="shared" ca="1" si="6"/>
        <v>-1</v>
      </c>
      <c r="M3">
        <f t="shared" ca="1" si="7"/>
        <v>-5</v>
      </c>
      <c r="N3">
        <f t="shared" ca="1" si="8"/>
        <v>7</v>
      </c>
      <c r="O3">
        <f t="shared" ca="1" si="9"/>
        <v>1</v>
      </c>
      <c r="P3">
        <f t="shared" ca="1" si="10"/>
        <v>-36</v>
      </c>
      <c r="Q3" t="str">
        <f t="shared" ca="1" si="11"/>
        <v>+</v>
      </c>
      <c r="R3" s="3" t="s">
        <v>9</v>
      </c>
      <c r="S3" t="str">
        <f t="shared" ca="1" si="12"/>
        <v>xS = [-5 + 7] : 2 = 2 : 2 = 1</v>
      </c>
      <c r="T3" s="3" t="s">
        <v>8</v>
      </c>
      <c r="U3" t="str">
        <f t="shared" ca="1" si="13"/>
        <v>f(1) = (1+5) · (1-7) = (6) · (-6) = -36</v>
      </c>
      <c r="V3" t="str">
        <f t="shared" ca="1" si="14"/>
        <v>f(x) = (x -1)² -36</v>
      </c>
      <c r="X3" t="str">
        <f t="shared" ca="1" si="15"/>
        <v/>
      </c>
      <c r="Y3" t="str">
        <f t="shared" ca="1" si="16"/>
        <v/>
      </c>
      <c r="Z3" t="str">
        <f t="shared" ca="1" si="17"/>
        <v>(</v>
      </c>
      <c r="AA3" t="str">
        <f t="shared" ca="1" si="18"/>
        <v xml:space="preserve"> -1)</v>
      </c>
      <c r="AB3" t="str">
        <f t="shared" ca="1" si="19"/>
        <v>-36</v>
      </c>
    </row>
    <row r="4" spans="1:28" x14ac:dyDescent="0.25">
      <c r="A4">
        <f t="shared" ca="1" si="20"/>
        <v>1</v>
      </c>
      <c r="B4" s="4">
        <f t="shared" ca="1" si="0"/>
        <v>0.91973408065972717</v>
      </c>
      <c r="C4" s="4" t="str">
        <f t="shared" ca="1" si="1"/>
        <v>f(x) = (x-6) · (x-5)</v>
      </c>
      <c r="D4" s="4"/>
      <c r="E4">
        <f t="shared" ca="1" si="2"/>
        <v>6</v>
      </c>
      <c r="F4">
        <f t="shared" ca="1" si="2"/>
        <v>5</v>
      </c>
      <c r="G4">
        <f t="shared" ca="1" si="3"/>
        <v>1</v>
      </c>
      <c r="H4">
        <f t="shared" ca="1" si="3"/>
        <v>1</v>
      </c>
      <c r="I4" t="str">
        <f t="shared" ca="1" si="4"/>
        <v>-</v>
      </c>
      <c r="J4" t="str">
        <f t="shared" ca="1" si="5"/>
        <v>-</v>
      </c>
      <c r="K4">
        <f t="shared" ca="1" si="6"/>
        <v>-1</v>
      </c>
      <c r="L4">
        <f t="shared" ca="1" si="6"/>
        <v>-1</v>
      </c>
      <c r="M4">
        <f t="shared" ca="1" si="7"/>
        <v>6</v>
      </c>
      <c r="N4">
        <f t="shared" ca="1" si="8"/>
        <v>5</v>
      </c>
      <c r="O4">
        <f t="shared" ca="1" si="9"/>
        <v>5.5</v>
      </c>
      <c r="P4">
        <f t="shared" ca="1" si="10"/>
        <v>-0.25</v>
      </c>
      <c r="Q4" t="str">
        <f t="shared" ca="1" si="11"/>
        <v>+</v>
      </c>
      <c r="R4" s="3" t="s">
        <v>9</v>
      </c>
      <c r="S4" t="str">
        <f t="shared" ca="1" si="12"/>
        <v>xS = [6 + 5] : 2 = 11 : 2 = 5,5</v>
      </c>
      <c r="T4" s="3" t="s">
        <v>8</v>
      </c>
      <c r="U4" t="str">
        <f t="shared" ca="1" si="13"/>
        <v>f(5,5) = (5,5-6) · (5,5-5) = (-0,5) · (0,5) = -0,25</v>
      </c>
      <c r="V4" t="str">
        <f t="shared" ca="1" si="14"/>
        <v>f(x) = (x -5,5)² -0,25</v>
      </c>
      <c r="X4" t="str">
        <f t="shared" ca="1" si="15"/>
        <v/>
      </c>
      <c r="Y4" t="str">
        <f t="shared" ca="1" si="16"/>
        <v/>
      </c>
      <c r="Z4" t="str">
        <f t="shared" ca="1" si="17"/>
        <v>(</v>
      </c>
      <c r="AA4" t="str">
        <f t="shared" ca="1" si="18"/>
        <v xml:space="preserve"> -5,5)</v>
      </c>
      <c r="AB4" t="str">
        <f t="shared" ca="1" si="19"/>
        <v>-0,25</v>
      </c>
    </row>
    <row r="5" spans="1:28" x14ac:dyDescent="0.25">
      <c r="A5">
        <f t="shared" ca="1" si="20"/>
        <v>6</v>
      </c>
      <c r="B5" s="4">
        <f t="shared" ca="1" si="0"/>
        <v>0.70456995114005627</v>
      </c>
      <c r="C5" s="4" t="str">
        <f t="shared" ca="1" si="1"/>
        <v>f(x) = (x-2) · (x+4)</v>
      </c>
      <c r="D5" s="4"/>
      <c r="E5">
        <f t="shared" ca="1" si="2"/>
        <v>2</v>
      </c>
      <c r="F5">
        <f t="shared" ca="1" si="2"/>
        <v>4</v>
      </c>
      <c r="G5">
        <f t="shared" ca="1" si="3"/>
        <v>1</v>
      </c>
      <c r="H5">
        <f t="shared" ca="1" si="3"/>
        <v>0</v>
      </c>
      <c r="I5" t="str">
        <f t="shared" ca="1" si="4"/>
        <v>-</v>
      </c>
      <c r="J5" t="str">
        <f t="shared" ca="1" si="5"/>
        <v>+</v>
      </c>
      <c r="K5">
        <f t="shared" ca="1" si="6"/>
        <v>-1</v>
      </c>
      <c r="L5">
        <f t="shared" ca="1" si="6"/>
        <v>1</v>
      </c>
      <c r="M5">
        <f t="shared" ca="1" si="7"/>
        <v>2</v>
      </c>
      <c r="N5">
        <f t="shared" ca="1" si="8"/>
        <v>-4</v>
      </c>
      <c r="O5">
        <f t="shared" ca="1" si="9"/>
        <v>-1</v>
      </c>
      <c r="P5">
        <f t="shared" ca="1" si="10"/>
        <v>-9</v>
      </c>
      <c r="Q5" t="str">
        <f t="shared" ca="1" si="11"/>
        <v/>
      </c>
      <c r="R5" s="3" t="s">
        <v>9</v>
      </c>
      <c r="S5" t="str">
        <f t="shared" ca="1" si="12"/>
        <v>xS = [2 + (-4)] : 2 = -2 : 2 = -1</v>
      </c>
      <c r="T5" s="3" t="s">
        <v>8</v>
      </c>
      <c r="U5" t="str">
        <f t="shared" ca="1" si="13"/>
        <v>f(-1) = (-1-2) · (-1+4) = (-3) · (3) = -9</v>
      </c>
      <c r="V5" t="str">
        <f t="shared" ca="1" si="14"/>
        <v>f(x) = (x + 1)² -9</v>
      </c>
      <c r="X5" t="str">
        <f t="shared" ca="1" si="15"/>
        <v xml:space="preserve"> +</v>
      </c>
      <c r="Y5" t="str">
        <f t="shared" ca="1" si="16"/>
        <v/>
      </c>
      <c r="Z5" t="str">
        <f t="shared" ca="1" si="17"/>
        <v>(</v>
      </c>
      <c r="AA5" t="str">
        <f t="shared" ca="1" si="18"/>
        <v xml:space="preserve"> 1)</v>
      </c>
      <c r="AB5" t="str">
        <f t="shared" ca="1" si="19"/>
        <v>-9</v>
      </c>
    </row>
    <row r="6" spans="1:28" x14ac:dyDescent="0.25">
      <c r="A6">
        <f t="shared" ca="1" si="20"/>
        <v>12</v>
      </c>
      <c r="B6" s="4">
        <f t="shared" ca="1" si="0"/>
        <v>0.42731597251962516</v>
      </c>
      <c r="C6" s="4" t="str">
        <f t="shared" ca="1" si="1"/>
        <v>f(x) = (x-4) · (x+4)</v>
      </c>
      <c r="D6" s="4"/>
      <c r="E6">
        <f t="shared" ca="1" si="2"/>
        <v>4</v>
      </c>
      <c r="F6">
        <f t="shared" ca="1" si="2"/>
        <v>4</v>
      </c>
      <c r="G6">
        <f t="shared" ca="1" si="3"/>
        <v>1</v>
      </c>
      <c r="H6">
        <f t="shared" ca="1" si="3"/>
        <v>0</v>
      </c>
      <c r="I6" t="str">
        <f t="shared" ca="1" si="4"/>
        <v>-</v>
      </c>
      <c r="J6" t="str">
        <f t="shared" ca="1" si="5"/>
        <v>+</v>
      </c>
      <c r="K6">
        <f t="shared" ca="1" si="6"/>
        <v>-1</v>
      </c>
      <c r="L6">
        <f t="shared" ca="1" si="6"/>
        <v>1</v>
      </c>
      <c r="M6">
        <f t="shared" ca="1" si="7"/>
        <v>4</v>
      </c>
      <c r="N6">
        <f t="shared" ca="1" si="8"/>
        <v>-4</v>
      </c>
      <c r="O6">
        <f t="shared" ca="1" si="9"/>
        <v>0</v>
      </c>
      <c r="P6">
        <f t="shared" ca="1" si="10"/>
        <v>-16</v>
      </c>
      <c r="Q6" t="str">
        <f t="shared" ca="1" si="11"/>
        <v/>
      </c>
      <c r="R6" s="3" t="s">
        <v>9</v>
      </c>
      <c r="S6" t="str">
        <f t="shared" ca="1" si="12"/>
        <v>xS = [4 + (-4)] : 2 = 0 : 2 = 0</v>
      </c>
      <c r="T6" s="3" t="s">
        <v>8</v>
      </c>
      <c r="U6" t="str">
        <f t="shared" ca="1" si="13"/>
        <v>f(0) = (0-4) · (0+4) = (-4) · (4) = -16</v>
      </c>
      <c r="V6" t="str">
        <f t="shared" ca="1" si="14"/>
        <v>f(x) = x² -16</v>
      </c>
      <c r="X6" t="str">
        <f t="shared" ca="1" si="15"/>
        <v/>
      </c>
      <c r="Y6" t="str">
        <f t="shared" ca="1" si="16"/>
        <v/>
      </c>
      <c r="Z6" t="str">
        <f t="shared" ca="1" si="17"/>
        <v/>
      </c>
      <c r="AA6" t="str">
        <f t="shared" ca="1" si="18"/>
        <v/>
      </c>
      <c r="AB6" t="str">
        <f t="shared" ca="1" si="19"/>
        <v>-16</v>
      </c>
    </row>
    <row r="7" spans="1:28" x14ac:dyDescent="0.25">
      <c r="A7">
        <f t="shared" ca="1" si="20"/>
        <v>4</v>
      </c>
      <c r="B7" s="4">
        <f t="shared" ca="1" si="0"/>
        <v>0.82717272645035178</v>
      </c>
      <c r="C7" s="4" t="str">
        <f t="shared" ca="1" si="1"/>
        <v>f(x) = (x+2) · (x+7)</v>
      </c>
      <c r="D7" s="4"/>
      <c r="E7">
        <f t="shared" ca="1" si="2"/>
        <v>2</v>
      </c>
      <c r="F7">
        <f t="shared" ca="1" si="2"/>
        <v>7</v>
      </c>
      <c r="G7">
        <f t="shared" ca="1" si="3"/>
        <v>0</v>
      </c>
      <c r="H7">
        <f t="shared" ca="1" si="3"/>
        <v>0</v>
      </c>
      <c r="I7" t="str">
        <f t="shared" ca="1" si="4"/>
        <v>+</v>
      </c>
      <c r="J7" t="str">
        <f t="shared" ca="1" si="5"/>
        <v>+</v>
      </c>
      <c r="K7">
        <f t="shared" ca="1" si="6"/>
        <v>1</v>
      </c>
      <c r="L7">
        <f t="shared" ca="1" si="6"/>
        <v>1</v>
      </c>
      <c r="M7">
        <f t="shared" ca="1" si="7"/>
        <v>-2</v>
      </c>
      <c r="N7">
        <f t="shared" ca="1" si="8"/>
        <v>-7</v>
      </c>
      <c r="O7">
        <f t="shared" ca="1" si="9"/>
        <v>-4.5</v>
      </c>
      <c r="P7">
        <f t="shared" ca="1" si="10"/>
        <v>-6.25</v>
      </c>
      <c r="Q7" t="str">
        <f t="shared" ca="1" si="11"/>
        <v/>
      </c>
      <c r="R7" s="3" t="s">
        <v>9</v>
      </c>
      <c r="S7" t="str">
        <f t="shared" ca="1" si="12"/>
        <v>xS = [-2 + (-7)] : 2 = -9 : 2 = -4,5</v>
      </c>
      <c r="T7" s="3" t="s">
        <v>8</v>
      </c>
      <c r="U7" t="str">
        <f t="shared" ca="1" si="13"/>
        <v>f(-4,5) = (-4,5+2) · (-4,5+7) = (-2,5) · (2,5) = -6,25</v>
      </c>
      <c r="V7" t="str">
        <f t="shared" ca="1" si="14"/>
        <v>f(x) = (x + 4,5)² -6,25</v>
      </c>
      <c r="X7" t="str">
        <f t="shared" ca="1" si="15"/>
        <v xml:space="preserve"> +</v>
      </c>
      <c r="Y7" t="str">
        <f t="shared" ca="1" si="16"/>
        <v/>
      </c>
      <c r="Z7" t="str">
        <f t="shared" ca="1" si="17"/>
        <v>(</v>
      </c>
      <c r="AA7" t="str">
        <f t="shared" ca="1" si="18"/>
        <v xml:space="preserve"> 4,5)</v>
      </c>
      <c r="AB7" t="str">
        <f t="shared" ca="1" si="19"/>
        <v>-6,25</v>
      </c>
    </row>
    <row r="8" spans="1:28" x14ac:dyDescent="0.25">
      <c r="A8">
        <f ca="1">RANK(B8,$B$2:$B$25)</f>
        <v>23</v>
      </c>
      <c r="B8" s="4">
        <f t="shared" ca="1" si="0"/>
        <v>7.5150777906000665E-2</v>
      </c>
      <c r="C8" s="4" t="str">
        <f t="shared" ca="1" si="1"/>
        <v>f(x) = (x+7) · (x+6)</v>
      </c>
      <c r="D8" s="4"/>
      <c r="E8">
        <f t="shared" ca="1" si="2"/>
        <v>7</v>
      </c>
      <c r="F8">
        <f t="shared" ca="1" si="2"/>
        <v>6</v>
      </c>
      <c r="G8">
        <f t="shared" ca="1" si="3"/>
        <v>0</v>
      </c>
      <c r="H8">
        <f t="shared" ca="1" si="3"/>
        <v>0</v>
      </c>
      <c r="I8" t="str">
        <f t="shared" ca="1" si="4"/>
        <v>+</v>
      </c>
      <c r="J8" t="str">
        <f t="shared" ca="1" si="5"/>
        <v>+</v>
      </c>
      <c r="K8">
        <f t="shared" ca="1" si="6"/>
        <v>1</v>
      </c>
      <c r="L8">
        <f t="shared" ca="1" si="6"/>
        <v>1</v>
      </c>
      <c r="M8">
        <f t="shared" ca="1" si="7"/>
        <v>-7</v>
      </c>
      <c r="N8">
        <f t="shared" ca="1" si="8"/>
        <v>-6</v>
      </c>
      <c r="O8">
        <f t="shared" ca="1" si="9"/>
        <v>-6.5</v>
      </c>
      <c r="P8">
        <f t="shared" ca="1" si="10"/>
        <v>-0.25</v>
      </c>
      <c r="Q8" t="str">
        <f t="shared" ca="1" si="11"/>
        <v/>
      </c>
      <c r="R8" s="3" t="s">
        <v>9</v>
      </c>
      <c r="S8" t="str">
        <f t="shared" ca="1" si="12"/>
        <v>xS = [-7 + (-6)] : 2 = -13 : 2 = -6,5</v>
      </c>
      <c r="T8" s="3" t="s">
        <v>8</v>
      </c>
      <c r="U8" t="str">
        <f t="shared" ca="1" si="13"/>
        <v>f(-6,5) = (-6,5+7) · (-6,5+6) = (0,5) · (-0,5) = -0,25</v>
      </c>
      <c r="V8" t="str">
        <f t="shared" ca="1" si="14"/>
        <v>f(x) = (x + 6,5)² -0,25</v>
      </c>
      <c r="X8" t="str">
        <f t="shared" ca="1" si="15"/>
        <v xml:space="preserve"> +</v>
      </c>
      <c r="Y8" t="str">
        <f t="shared" ca="1" si="16"/>
        <v/>
      </c>
      <c r="Z8" t="str">
        <f t="shared" ca="1" si="17"/>
        <v>(</v>
      </c>
      <c r="AA8" t="str">
        <f t="shared" ca="1" si="18"/>
        <v xml:space="preserve"> 6,5)</v>
      </c>
      <c r="AB8" t="str">
        <f t="shared" ca="1" si="19"/>
        <v>-0,25</v>
      </c>
    </row>
    <row r="9" spans="1:28" x14ac:dyDescent="0.25">
      <c r="A9">
        <f ca="1">RANK(B9,$B$2:$B$25)</f>
        <v>7</v>
      </c>
      <c r="B9" s="4">
        <f t="shared" ca="1" si="0"/>
        <v>0.69028134441514322</v>
      </c>
      <c r="C9" s="4" t="str">
        <f t="shared" ca="1" si="1"/>
        <v>f(x) = (x-6) · (x+6)</v>
      </c>
      <c r="D9" s="4"/>
      <c r="E9">
        <f t="shared" ca="1" si="2"/>
        <v>6</v>
      </c>
      <c r="F9">
        <f t="shared" ca="1" si="2"/>
        <v>6</v>
      </c>
      <c r="G9">
        <f t="shared" ca="1" si="3"/>
        <v>1</v>
      </c>
      <c r="H9">
        <f t="shared" ca="1" si="3"/>
        <v>0</v>
      </c>
      <c r="I9" t="str">
        <f t="shared" ca="1" si="4"/>
        <v>-</v>
      </c>
      <c r="J9" t="str">
        <f t="shared" ca="1" si="5"/>
        <v>+</v>
      </c>
      <c r="K9">
        <f t="shared" ca="1" si="6"/>
        <v>-1</v>
      </c>
      <c r="L9">
        <f t="shared" ca="1" si="6"/>
        <v>1</v>
      </c>
      <c r="M9">
        <f t="shared" ca="1" si="7"/>
        <v>6</v>
      </c>
      <c r="N9">
        <f t="shared" ca="1" si="8"/>
        <v>-6</v>
      </c>
      <c r="O9">
        <f t="shared" ca="1" si="9"/>
        <v>0</v>
      </c>
      <c r="P9">
        <f t="shared" ca="1" si="10"/>
        <v>-36</v>
      </c>
      <c r="Q9" t="str">
        <f t="shared" ca="1" si="11"/>
        <v/>
      </c>
      <c r="R9" s="3" t="s">
        <v>9</v>
      </c>
      <c r="S9" t="str">
        <f t="shared" ca="1" si="12"/>
        <v>xS = [6 + (-6)] : 2 = 0 : 2 = 0</v>
      </c>
      <c r="T9" s="3" t="s">
        <v>8</v>
      </c>
      <c r="U9" t="str">
        <f t="shared" ca="1" si="13"/>
        <v>f(0) = (0-6) · (0+6) = (-6) · (6) = -36</v>
      </c>
      <c r="V9" t="str">
        <f t="shared" ca="1" si="14"/>
        <v>f(x) = x² -36</v>
      </c>
      <c r="X9" t="str">
        <f t="shared" ca="1" si="15"/>
        <v/>
      </c>
      <c r="Y9" t="str">
        <f t="shared" ca="1" si="16"/>
        <v/>
      </c>
      <c r="Z9" t="str">
        <f t="shared" ca="1" si="17"/>
        <v/>
      </c>
      <c r="AA9" t="str">
        <f t="shared" ca="1" si="18"/>
        <v/>
      </c>
      <c r="AB9" t="str">
        <f t="shared" ca="1" si="19"/>
        <v>-36</v>
      </c>
    </row>
    <row r="10" spans="1:28" x14ac:dyDescent="0.25">
      <c r="A10">
        <f t="shared" ca="1" si="20"/>
        <v>13</v>
      </c>
      <c r="B10" s="4">
        <f t="shared" ca="1" si="0"/>
        <v>0.40641092327486594</v>
      </c>
      <c r="C10" s="4" t="str">
        <f t="shared" ca="1" si="1"/>
        <v>f(x) = (x+6) · (x-6)</v>
      </c>
      <c r="D10" s="4"/>
      <c r="E10">
        <f t="shared" ca="1" si="2"/>
        <v>6</v>
      </c>
      <c r="F10">
        <f t="shared" ca="1" si="2"/>
        <v>6</v>
      </c>
      <c r="G10">
        <f t="shared" ca="1" si="3"/>
        <v>0</v>
      </c>
      <c r="H10">
        <f t="shared" ca="1" si="3"/>
        <v>1</v>
      </c>
      <c r="I10" t="str">
        <f t="shared" ca="1" si="4"/>
        <v>+</v>
      </c>
      <c r="J10" t="str">
        <f t="shared" ca="1" si="5"/>
        <v>-</v>
      </c>
      <c r="K10">
        <f t="shared" ca="1" si="6"/>
        <v>1</v>
      </c>
      <c r="L10">
        <f t="shared" ca="1" si="6"/>
        <v>-1</v>
      </c>
      <c r="M10">
        <f t="shared" ca="1" si="7"/>
        <v>-6</v>
      </c>
      <c r="N10">
        <f t="shared" ca="1" si="8"/>
        <v>6</v>
      </c>
      <c r="O10">
        <f t="shared" ca="1" si="9"/>
        <v>0</v>
      </c>
      <c r="P10">
        <f t="shared" ca="1" si="10"/>
        <v>-36</v>
      </c>
      <c r="Q10" t="str">
        <f t="shared" ca="1" si="11"/>
        <v/>
      </c>
      <c r="R10" s="3" t="s">
        <v>9</v>
      </c>
      <c r="S10" t="str">
        <f t="shared" ca="1" si="12"/>
        <v>xS = [-6 + 6] : 2 = 0 : 2 = 0</v>
      </c>
      <c r="T10" s="3" t="s">
        <v>8</v>
      </c>
      <c r="U10" t="str">
        <f t="shared" ca="1" si="13"/>
        <v>f(0) = (0+6) · (0-6) = (6) · (-6) = -36</v>
      </c>
      <c r="V10" t="str">
        <f t="shared" ca="1" si="14"/>
        <v>f(x) = x² -36</v>
      </c>
      <c r="X10" t="str">
        <f t="shared" ca="1" si="15"/>
        <v/>
      </c>
      <c r="Y10" t="str">
        <f t="shared" ca="1" si="16"/>
        <v/>
      </c>
      <c r="Z10" t="str">
        <f t="shared" ca="1" si="17"/>
        <v/>
      </c>
      <c r="AA10" t="str">
        <f t="shared" ca="1" si="18"/>
        <v/>
      </c>
      <c r="AB10" t="str">
        <f t="shared" ca="1" si="19"/>
        <v>-36</v>
      </c>
    </row>
    <row r="11" spans="1:28" x14ac:dyDescent="0.25">
      <c r="A11">
        <f t="shared" ca="1" si="20"/>
        <v>20</v>
      </c>
      <c r="B11" s="4">
        <f t="shared" ca="1" si="0"/>
        <v>0.18908320583865368</v>
      </c>
      <c r="C11" s="4" t="str">
        <f t="shared" ca="1" si="1"/>
        <v>f(x) = (x+7) · (x+3)</v>
      </c>
      <c r="D11" s="4"/>
      <c r="E11">
        <f t="shared" ca="1" si="2"/>
        <v>7</v>
      </c>
      <c r="F11">
        <f t="shared" ca="1" si="2"/>
        <v>3</v>
      </c>
      <c r="G11">
        <f t="shared" ca="1" si="3"/>
        <v>0</v>
      </c>
      <c r="H11">
        <f t="shared" ca="1" si="3"/>
        <v>0</v>
      </c>
      <c r="I11" t="str">
        <f t="shared" ca="1" si="4"/>
        <v>+</v>
      </c>
      <c r="J11" t="str">
        <f t="shared" ca="1" si="5"/>
        <v>+</v>
      </c>
      <c r="K11">
        <f t="shared" ca="1" si="6"/>
        <v>1</v>
      </c>
      <c r="L11">
        <f t="shared" ca="1" si="6"/>
        <v>1</v>
      </c>
      <c r="M11">
        <f t="shared" ca="1" si="7"/>
        <v>-7</v>
      </c>
      <c r="N11">
        <f t="shared" ca="1" si="8"/>
        <v>-3</v>
      </c>
      <c r="O11">
        <f t="shared" ca="1" si="9"/>
        <v>-5</v>
      </c>
      <c r="P11">
        <f t="shared" ca="1" si="10"/>
        <v>-4</v>
      </c>
      <c r="Q11" t="str">
        <f t="shared" ca="1" si="11"/>
        <v/>
      </c>
      <c r="R11" s="3" t="s">
        <v>9</v>
      </c>
      <c r="S11" t="str">
        <f t="shared" ca="1" si="12"/>
        <v>xS = [-7 + (-3)] : 2 = -10 : 2 = -5</v>
      </c>
      <c r="T11" s="3" t="s">
        <v>8</v>
      </c>
      <c r="U11" t="str">
        <f t="shared" ca="1" si="13"/>
        <v>f(-5) = (-5+7) · (-5+3) = (2) · (-2) = -4</v>
      </c>
      <c r="V11" t="str">
        <f t="shared" ca="1" si="14"/>
        <v>f(x) = (x + 5)² -4</v>
      </c>
      <c r="X11" t="str">
        <f t="shared" ca="1" si="15"/>
        <v xml:space="preserve"> +</v>
      </c>
      <c r="Y11" t="str">
        <f t="shared" ca="1" si="16"/>
        <v/>
      </c>
      <c r="Z11" t="str">
        <f t="shared" ca="1" si="17"/>
        <v>(</v>
      </c>
      <c r="AA11" t="str">
        <f t="shared" ca="1" si="18"/>
        <v xml:space="preserve"> 5)</v>
      </c>
      <c r="AB11" t="str">
        <f t="shared" ca="1" si="19"/>
        <v>-4</v>
      </c>
    </row>
    <row r="12" spans="1:28" x14ac:dyDescent="0.25">
      <c r="A12">
        <f t="shared" ca="1" si="20"/>
        <v>22</v>
      </c>
      <c r="B12" s="4">
        <f t="shared" ca="1" si="0"/>
        <v>0.17115781284272047</v>
      </c>
      <c r="C12" s="4" t="str">
        <f t="shared" ca="1" si="1"/>
        <v>f(x) = (x-4) · (x-2)</v>
      </c>
      <c r="D12" s="4"/>
      <c r="E12">
        <f t="shared" ca="1" si="2"/>
        <v>4</v>
      </c>
      <c r="F12">
        <f t="shared" ca="1" si="2"/>
        <v>2</v>
      </c>
      <c r="G12">
        <f t="shared" ca="1" si="3"/>
        <v>1</v>
      </c>
      <c r="H12">
        <f t="shared" ca="1" si="3"/>
        <v>1</v>
      </c>
      <c r="I12" t="str">
        <f t="shared" ca="1" si="4"/>
        <v>-</v>
      </c>
      <c r="J12" t="str">
        <f t="shared" ca="1" si="5"/>
        <v>-</v>
      </c>
      <c r="K12">
        <f t="shared" ca="1" si="6"/>
        <v>-1</v>
      </c>
      <c r="L12">
        <f t="shared" ca="1" si="6"/>
        <v>-1</v>
      </c>
      <c r="M12">
        <f t="shared" ca="1" si="7"/>
        <v>4</v>
      </c>
      <c r="N12">
        <f t="shared" ca="1" si="8"/>
        <v>2</v>
      </c>
      <c r="O12">
        <f t="shared" ca="1" si="9"/>
        <v>3</v>
      </c>
      <c r="P12">
        <f t="shared" ca="1" si="10"/>
        <v>-1</v>
      </c>
      <c r="Q12" t="str">
        <f t="shared" ca="1" si="11"/>
        <v>+</v>
      </c>
      <c r="R12" s="3" t="s">
        <v>9</v>
      </c>
      <c r="S12" t="str">
        <f t="shared" ca="1" si="12"/>
        <v>xS = [4 + 2] : 2 = 6 : 2 = 3</v>
      </c>
      <c r="T12" s="3" t="s">
        <v>8</v>
      </c>
      <c r="U12" t="str">
        <f t="shared" ca="1" si="13"/>
        <v>f(3) = (3-4) · (3-2) = (-1) · (1) = -1</v>
      </c>
      <c r="V12" t="str">
        <f t="shared" ca="1" si="14"/>
        <v>f(x) = (x -3)² -1</v>
      </c>
      <c r="X12" t="str">
        <f t="shared" ca="1" si="15"/>
        <v/>
      </c>
      <c r="Y12" t="str">
        <f t="shared" ca="1" si="16"/>
        <v/>
      </c>
      <c r="Z12" t="str">
        <f t="shared" ca="1" si="17"/>
        <v>(</v>
      </c>
      <c r="AA12" t="str">
        <f t="shared" ca="1" si="18"/>
        <v xml:space="preserve"> -3)</v>
      </c>
      <c r="AB12" t="str">
        <f t="shared" ca="1" si="19"/>
        <v>-1</v>
      </c>
    </row>
    <row r="13" spans="1:28" x14ac:dyDescent="0.25">
      <c r="A13">
        <f t="shared" ca="1" si="20"/>
        <v>11</v>
      </c>
      <c r="B13" s="4">
        <f t="shared" ca="1" si="0"/>
        <v>0.43975115079219562</v>
      </c>
      <c r="C13" s="4" t="str">
        <f t="shared" ca="1" si="1"/>
        <v>f(x) = (x+2) · (x-6)</v>
      </c>
      <c r="D13" s="4"/>
      <c r="E13">
        <f t="shared" ca="1" si="2"/>
        <v>2</v>
      </c>
      <c r="F13">
        <f t="shared" ca="1" si="2"/>
        <v>6</v>
      </c>
      <c r="G13">
        <f t="shared" ca="1" si="3"/>
        <v>0</v>
      </c>
      <c r="H13">
        <f t="shared" ca="1" si="3"/>
        <v>1</v>
      </c>
      <c r="I13" t="str">
        <f t="shared" ca="1" si="4"/>
        <v>+</v>
      </c>
      <c r="J13" t="str">
        <f t="shared" ca="1" si="5"/>
        <v>-</v>
      </c>
      <c r="K13">
        <f t="shared" ca="1" si="6"/>
        <v>1</v>
      </c>
      <c r="L13">
        <f t="shared" ca="1" si="6"/>
        <v>-1</v>
      </c>
      <c r="M13">
        <f t="shared" ca="1" si="7"/>
        <v>-2</v>
      </c>
      <c r="N13">
        <f t="shared" ca="1" si="8"/>
        <v>6</v>
      </c>
      <c r="O13">
        <f t="shared" ca="1" si="9"/>
        <v>2</v>
      </c>
      <c r="P13">
        <f t="shared" ca="1" si="10"/>
        <v>-16</v>
      </c>
      <c r="Q13" t="str">
        <f t="shared" ca="1" si="11"/>
        <v>+</v>
      </c>
      <c r="R13" s="3" t="s">
        <v>9</v>
      </c>
      <c r="S13" t="str">
        <f t="shared" ca="1" si="12"/>
        <v>xS = [-2 + 6] : 2 = 4 : 2 = 2</v>
      </c>
      <c r="T13" s="3" t="s">
        <v>8</v>
      </c>
      <c r="U13" t="str">
        <f t="shared" ca="1" si="13"/>
        <v>f(2) = (2+2) · (2-6) = (4) · (-4) = -16</v>
      </c>
      <c r="V13" t="str">
        <f t="shared" ca="1" si="14"/>
        <v>f(x) = (x -2)² -16</v>
      </c>
      <c r="X13" t="str">
        <f t="shared" ca="1" si="15"/>
        <v/>
      </c>
      <c r="Y13" t="str">
        <f t="shared" ca="1" si="16"/>
        <v/>
      </c>
      <c r="Z13" t="str">
        <f t="shared" ca="1" si="17"/>
        <v>(</v>
      </c>
      <c r="AA13" t="str">
        <f t="shared" ca="1" si="18"/>
        <v xml:space="preserve"> -2)</v>
      </c>
      <c r="AB13" t="str">
        <f t="shared" ca="1" si="19"/>
        <v>-16</v>
      </c>
    </row>
    <row r="14" spans="1:28" x14ac:dyDescent="0.25">
      <c r="A14">
        <f ca="1">RANK(B14,$B$2:$B$25)</f>
        <v>24</v>
      </c>
      <c r="B14" s="4">
        <f t="shared" ca="1" si="0"/>
        <v>1.2102555366418688E-2</v>
      </c>
      <c r="C14" s="4" t="str">
        <f t="shared" ca="1" si="1"/>
        <v>f(x) = (x-5) · (x+6)</v>
      </c>
      <c r="D14" s="4"/>
      <c r="E14">
        <f t="shared" ca="1" si="2"/>
        <v>5</v>
      </c>
      <c r="F14">
        <f t="shared" ca="1" si="2"/>
        <v>6</v>
      </c>
      <c r="G14">
        <f t="shared" ca="1" si="3"/>
        <v>1</v>
      </c>
      <c r="H14">
        <f t="shared" ca="1" si="3"/>
        <v>0</v>
      </c>
      <c r="I14" t="str">
        <f t="shared" ca="1" si="4"/>
        <v>-</v>
      </c>
      <c r="J14" t="str">
        <f t="shared" ca="1" si="5"/>
        <v>+</v>
      </c>
      <c r="K14">
        <f t="shared" ca="1" si="6"/>
        <v>-1</v>
      </c>
      <c r="L14">
        <f t="shared" ca="1" si="6"/>
        <v>1</v>
      </c>
      <c r="M14">
        <f t="shared" ca="1" si="7"/>
        <v>5</v>
      </c>
      <c r="N14">
        <f t="shared" ca="1" si="8"/>
        <v>-6</v>
      </c>
      <c r="O14">
        <f t="shared" ca="1" si="9"/>
        <v>-0.5</v>
      </c>
      <c r="P14">
        <f t="shared" ca="1" si="10"/>
        <v>-30.25</v>
      </c>
      <c r="Q14" t="str">
        <f t="shared" ca="1" si="11"/>
        <v/>
      </c>
      <c r="R14" s="3" t="s">
        <v>9</v>
      </c>
      <c r="S14" t="str">
        <f t="shared" ca="1" si="12"/>
        <v>xS = [5 + (-6)] : 2 = -1 : 2 = -0,5</v>
      </c>
      <c r="T14" s="3" t="s">
        <v>8</v>
      </c>
      <c r="U14" t="str">
        <f t="shared" ca="1" si="13"/>
        <v>f(-0,5) = (-0,5-5) · (-0,5+6) = (-5,5) · (5,5) = -30,25</v>
      </c>
      <c r="V14" t="str">
        <f t="shared" ca="1" si="14"/>
        <v>f(x) = (x + 0,5)² -30,25</v>
      </c>
      <c r="X14" t="str">
        <f t="shared" ca="1" si="15"/>
        <v xml:space="preserve"> +</v>
      </c>
      <c r="Y14" t="str">
        <f t="shared" ca="1" si="16"/>
        <v/>
      </c>
      <c r="Z14" t="str">
        <f t="shared" ca="1" si="17"/>
        <v>(</v>
      </c>
      <c r="AA14" t="str">
        <f t="shared" ca="1" si="18"/>
        <v xml:space="preserve"> 0,5)</v>
      </c>
      <c r="AB14" t="str">
        <f t="shared" ca="1" si="19"/>
        <v>-30,25</v>
      </c>
    </row>
    <row r="15" spans="1:28" x14ac:dyDescent="0.25">
      <c r="A15">
        <f ca="1">RANK(B15,$B$2:$B$25)</f>
        <v>15</v>
      </c>
      <c r="B15" s="4">
        <f t="shared" ca="1" si="0"/>
        <v>0.36133810626556506</v>
      </c>
      <c r="C15" s="4" t="str">
        <f t="shared" ca="1" si="1"/>
        <v>f(x) = (x+3) · (x+5)</v>
      </c>
      <c r="D15" s="4"/>
      <c r="E15">
        <f t="shared" ca="1" si="2"/>
        <v>3</v>
      </c>
      <c r="F15">
        <f t="shared" ca="1" si="2"/>
        <v>5</v>
      </c>
      <c r="G15">
        <f t="shared" ca="1" si="3"/>
        <v>0</v>
      </c>
      <c r="H15">
        <f t="shared" ca="1" si="3"/>
        <v>0</v>
      </c>
      <c r="I15" t="str">
        <f t="shared" ca="1" si="4"/>
        <v>+</v>
      </c>
      <c r="J15" t="str">
        <f t="shared" ca="1" si="5"/>
        <v>+</v>
      </c>
      <c r="K15">
        <f t="shared" ca="1" si="6"/>
        <v>1</v>
      </c>
      <c r="L15">
        <f t="shared" ca="1" si="6"/>
        <v>1</v>
      </c>
      <c r="M15">
        <f t="shared" ca="1" si="7"/>
        <v>-3</v>
      </c>
      <c r="N15">
        <f t="shared" ca="1" si="8"/>
        <v>-5</v>
      </c>
      <c r="O15">
        <f t="shared" ca="1" si="9"/>
        <v>-4</v>
      </c>
      <c r="P15">
        <f t="shared" ca="1" si="10"/>
        <v>-1</v>
      </c>
      <c r="Q15" t="str">
        <f t="shared" ca="1" si="11"/>
        <v/>
      </c>
      <c r="R15" s="3" t="s">
        <v>9</v>
      </c>
      <c r="S15" t="str">
        <f t="shared" ca="1" si="12"/>
        <v>xS = [-3 + (-5)] : 2 = -8 : 2 = -4</v>
      </c>
      <c r="T15" s="3" t="s">
        <v>8</v>
      </c>
      <c r="U15" t="str">
        <f t="shared" ca="1" si="13"/>
        <v>f(-4) = (-4+3) · (-4+5) = (-1) · (1) = -1</v>
      </c>
      <c r="V15" t="str">
        <f t="shared" ca="1" si="14"/>
        <v>f(x) = (x + 4)² -1</v>
      </c>
      <c r="X15" t="str">
        <f t="shared" ca="1" si="15"/>
        <v xml:space="preserve"> +</v>
      </c>
      <c r="Y15" t="str">
        <f t="shared" ca="1" si="16"/>
        <v/>
      </c>
      <c r="Z15" t="str">
        <f t="shared" ca="1" si="17"/>
        <v>(</v>
      </c>
      <c r="AA15" t="str">
        <f t="shared" ca="1" si="18"/>
        <v xml:space="preserve"> 4)</v>
      </c>
      <c r="AB15" t="str">
        <f t="shared" ca="1" si="19"/>
        <v>-1</v>
      </c>
    </row>
    <row r="16" spans="1:28" x14ac:dyDescent="0.25">
      <c r="A16">
        <f t="shared" ca="1" si="20"/>
        <v>14</v>
      </c>
      <c r="B16" s="4">
        <f t="shared" ca="1" si="0"/>
        <v>0.3686339039992278</v>
      </c>
      <c r="C16" s="4" t="str">
        <f t="shared" ca="1" si="1"/>
        <v>f(x) = (x-3) · (x-4)</v>
      </c>
      <c r="D16" s="4"/>
      <c r="E16">
        <f t="shared" ca="1" si="2"/>
        <v>3</v>
      </c>
      <c r="F16">
        <f t="shared" ca="1" si="2"/>
        <v>4</v>
      </c>
      <c r="G16">
        <f t="shared" ca="1" si="3"/>
        <v>1</v>
      </c>
      <c r="H16">
        <f t="shared" ca="1" si="3"/>
        <v>1</v>
      </c>
      <c r="I16" t="str">
        <f t="shared" ca="1" si="4"/>
        <v>-</v>
      </c>
      <c r="J16" t="str">
        <f t="shared" ca="1" si="5"/>
        <v>-</v>
      </c>
      <c r="K16">
        <f t="shared" ca="1" si="6"/>
        <v>-1</v>
      </c>
      <c r="L16">
        <f t="shared" ca="1" si="6"/>
        <v>-1</v>
      </c>
      <c r="M16">
        <f t="shared" ca="1" si="7"/>
        <v>3</v>
      </c>
      <c r="N16">
        <f t="shared" ca="1" si="8"/>
        <v>4</v>
      </c>
      <c r="O16">
        <f t="shared" ca="1" si="9"/>
        <v>3.5</v>
      </c>
      <c r="P16">
        <f t="shared" ca="1" si="10"/>
        <v>-0.25</v>
      </c>
      <c r="Q16" t="str">
        <f t="shared" ca="1" si="11"/>
        <v>+</v>
      </c>
      <c r="R16" s="3" t="s">
        <v>9</v>
      </c>
      <c r="S16" t="str">
        <f t="shared" ca="1" si="12"/>
        <v>xS = [3 + 4] : 2 = 7 : 2 = 3,5</v>
      </c>
      <c r="T16" s="3" t="s">
        <v>8</v>
      </c>
      <c r="U16" t="str">
        <f t="shared" ca="1" si="13"/>
        <v>f(3,5) = (3,5-3) · (3,5-4) = (0,5) · (-0,5) = -0,25</v>
      </c>
      <c r="V16" t="str">
        <f t="shared" ca="1" si="14"/>
        <v>f(x) = (x -3,5)² -0,25</v>
      </c>
      <c r="X16" t="str">
        <f t="shared" ca="1" si="15"/>
        <v/>
      </c>
      <c r="Y16" t="str">
        <f t="shared" ca="1" si="16"/>
        <v/>
      </c>
      <c r="Z16" t="str">
        <f t="shared" ca="1" si="17"/>
        <v>(</v>
      </c>
      <c r="AA16" t="str">
        <f t="shared" ca="1" si="18"/>
        <v xml:space="preserve"> -3,5)</v>
      </c>
      <c r="AB16" t="str">
        <f t="shared" ca="1" si="19"/>
        <v>-0,25</v>
      </c>
    </row>
    <row r="17" spans="1:28" x14ac:dyDescent="0.25">
      <c r="A17">
        <f t="shared" ca="1" si="20"/>
        <v>9</v>
      </c>
      <c r="B17" s="4">
        <f t="shared" ca="1" si="0"/>
        <v>0.53306924753794815</v>
      </c>
      <c r="C17" s="4" t="str">
        <f t="shared" ca="1" si="1"/>
        <v>f(x) = (x+4) · (x-5)</v>
      </c>
      <c r="D17" s="4"/>
      <c r="E17">
        <f t="shared" ca="1" si="2"/>
        <v>4</v>
      </c>
      <c r="F17">
        <f t="shared" ca="1" si="2"/>
        <v>5</v>
      </c>
      <c r="G17">
        <f t="shared" ca="1" si="3"/>
        <v>0</v>
      </c>
      <c r="H17">
        <f t="shared" ca="1" si="3"/>
        <v>1</v>
      </c>
      <c r="I17" t="str">
        <f t="shared" ca="1" si="4"/>
        <v>+</v>
      </c>
      <c r="J17" t="str">
        <f t="shared" ca="1" si="5"/>
        <v>-</v>
      </c>
      <c r="K17">
        <f t="shared" ca="1" si="6"/>
        <v>1</v>
      </c>
      <c r="L17">
        <f t="shared" ca="1" si="6"/>
        <v>-1</v>
      </c>
      <c r="M17">
        <f t="shared" ca="1" si="7"/>
        <v>-4</v>
      </c>
      <c r="N17">
        <f t="shared" ca="1" si="8"/>
        <v>5</v>
      </c>
      <c r="O17">
        <f t="shared" ca="1" si="9"/>
        <v>0.5</v>
      </c>
      <c r="P17">
        <f t="shared" ca="1" si="10"/>
        <v>-20.25</v>
      </c>
      <c r="Q17" t="str">
        <f t="shared" ca="1" si="11"/>
        <v>+</v>
      </c>
      <c r="R17" s="3" t="s">
        <v>9</v>
      </c>
      <c r="S17" t="str">
        <f t="shared" ca="1" si="12"/>
        <v>xS = [-4 + 5] : 2 = 1 : 2 = 0,5</v>
      </c>
      <c r="T17" s="3" t="s">
        <v>8</v>
      </c>
      <c r="U17" t="str">
        <f t="shared" ca="1" si="13"/>
        <v>f(0,5) = (0,5+4) · (0,5-5) = (4,5) · (-4,5) = -20,25</v>
      </c>
      <c r="V17" t="str">
        <f t="shared" ca="1" si="14"/>
        <v>f(x) = (x -0,5)² -20,25</v>
      </c>
      <c r="X17" t="str">
        <f t="shared" ca="1" si="15"/>
        <v/>
      </c>
      <c r="Y17" t="str">
        <f t="shared" ca="1" si="16"/>
        <v/>
      </c>
      <c r="Z17" t="str">
        <f t="shared" ca="1" si="17"/>
        <v>(</v>
      </c>
      <c r="AA17" t="str">
        <f t="shared" ca="1" si="18"/>
        <v xml:space="preserve"> -0,5)</v>
      </c>
      <c r="AB17" t="str">
        <f t="shared" ca="1" si="19"/>
        <v>-20,25</v>
      </c>
    </row>
    <row r="18" spans="1:28" x14ac:dyDescent="0.25">
      <c r="A18">
        <f t="shared" ca="1" si="20"/>
        <v>10</v>
      </c>
      <c r="B18" s="4">
        <f t="shared" ca="1" si="0"/>
        <v>0.45395016137239841</v>
      </c>
      <c r="C18" s="4" t="str">
        <f t="shared" ca="1" si="1"/>
        <v>f(x) = (x-5) · (x-5)</v>
      </c>
      <c r="D18" s="4"/>
      <c r="E18">
        <f t="shared" ca="1" si="2"/>
        <v>5</v>
      </c>
      <c r="F18">
        <f t="shared" ca="1" si="2"/>
        <v>5</v>
      </c>
      <c r="G18">
        <f t="shared" ca="1" si="3"/>
        <v>1</v>
      </c>
      <c r="H18">
        <f t="shared" ca="1" si="3"/>
        <v>1</v>
      </c>
      <c r="I18" t="str">
        <f t="shared" ca="1" si="4"/>
        <v>-</v>
      </c>
      <c r="J18" t="str">
        <f t="shared" ca="1" si="5"/>
        <v>-</v>
      </c>
      <c r="K18">
        <f t="shared" ca="1" si="6"/>
        <v>-1</v>
      </c>
      <c r="L18">
        <f t="shared" ca="1" si="6"/>
        <v>-1</v>
      </c>
      <c r="M18">
        <f t="shared" ca="1" si="7"/>
        <v>5</v>
      </c>
      <c r="N18">
        <f t="shared" ca="1" si="8"/>
        <v>5</v>
      </c>
      <c r="O18">
        <f t="shared" ca="1" si="9"/>
        <v>5</v>
      </c>
      <c r="P18">
        <f t="shared" ca="1" si="10"/>
        <v>0</v>
      </c>
      <c r="Q18" t="str">
        <f t="shared" ca="1" si="11"/>
        <v>+</v>
      </c>
      <c r="R18" s="3" t="s">
        <v>9</v>
      </c>
      <c r="S18" t="str">
        <f t="shared" ca="1" si="12"/>
        <v>xS = [5 + 5] : 2 = 10 : 2 = 5</v>
      </c>
      <c r="T18" s="3" t="s">
        <v>8</v>
      </c>
      <c r="U18" t="str">
        <f t="shared" ca="1" si="13"/>
        <v>f(5) = (5-5) · (5-5) = (0) · (0) = 0</v>
      </c>
      <c r="V18" t="str">
        <f t="shared" ca="1" si="14"/>
        <v xml:space="preserve">f(x) = (x -5)² </v>
      </c>
      <c r="X18" t="str">
        <f t="shared" ca="1" si="15"/>
        <v/>
      </c>
      <c r="Y18" t="str">
        <f t="shared" ca="1" si="16"/>
        <v/>
      </c>
      <c r="Z18" t="str">
        <f t="shared" ca="1" si="17"/>
        <v>(</v>
      </c>
      <c r="AA18" t="str">
        <f t="shared" ca="1" si="18"/>
        <v xml:space="preserve"> -5)</v>
      </c>
      <c r="AB18" t="str">
        <f t="shared" ca="1" si="19"/>
        <v/>
      </c>
    </row>
    <row r="19" spans="1:28" x14ac:dyDescent="0.25">
      <c r="A19">
        <f t="shared" ca="1" si="20"/>
        <v>16</v>
      </c>
      <c r="B19" s="4">
        <f t="shared" ca="1" si="0"/>
        <v>0.31414787097759644</v>
      </c>
      <c r="C19" s="4" t="str">
        <f t="shared" ca="1" si="1"/>
        <v>f(x) = (x+6) · (x-4)</v>
      </c>
      <c r="D19" s="4"/>
      <c r="E19">
        <f t="shared" ca="1" si="2"/>
        <v>6</v>
      </c>
      <c r="F19">
        <f t="shared" ca="1" si="2"/>
        <v>4</v>
      </c>
      <c r="G19">
        <f t="shared" ca="1" si="3"/>
        <v>0</v>
      </c>
      <c r="H19">
        <f t="shared" ca="1" si="3"/>
        <v>1</v>
      </c>
      <c r="I19" t="str">
        <f t="shared" ca="1" si="4"/>
        <v>+</v>
      </c>
      <c r="J19" t="str">
        <f t="shared" ca="1" si="5"/>
        <v>-</v>
      </c>
      <c r="K19">
        <f t="shared" ca="1" si="6"/>
        <v>1</v>
      </c>
      <c r="L19">
        <f t="shared" ca="1" si="6"/>
        <v>-1</v>
      </c>
      <c r="M19">
        <f t="shared" ca="1" si="7"/>
        <v>-6</v>
      </c>
      <c r="N19">
        <f t="shared" ca="1" si="8"/>
        <v>4</v>
      </c>
      <c r="O19">
        <f t="shared" ca="1" si="9"/>
        <v>-1</v>
      </c>
      <c r="P19">
        <f t="shared" ca="1" si="10"/>
        <v>-25</v>
      </c>
      <c r="Q19" t="str">
        <f t="shared" ca="1" si="11"/>
        <v/>
      </c>
      <c r="R19" s="3" t="s">
        <v>9</v>
      </c>
      <c r="S19" t="str">
        <f t="shared" ca="1" si="12"/>
        <v>xS = [-6 + 4] : 2 = -2 : 2 = -1</v>
      </c>
      <c r="T19" s="3" t="s">
        <v>8</v>
      </c>
      <c r="U19" t="str">
        <f t="shared" ca="1" si="13"/>
        <v>f(-1) = (-1+6) · (-1-4) = (5) · (-5) = -25</v>
      </c>
      <c r="V19" t="str">
        <f t="shared" ca="1" si="14"/>
        <v>f(x) = (x + 1)² -25</v>
      </c>
      <c r="X19" t="str">
        <f t="shared" ca="1" si="15"/>
        <v xml:space="preserve"> +</v>
      </c>
      <c r="Y19" t="str">
        <f t="shared" ca="1" si="16"/>
        <v/>
      </c>
      <c r="Z19" t="str">
        <f t="shared" ca="1" si="17"/>
        <v>(</v>
      </c>
      <c r="AA19" t="str">
        <f t="shared" ca="1" si="18"/>
        <v xml:space="preserve"> 1)</v>
      </c>
      <c r="AB19" t="str">
        <f t="shared" ca="1" si="19"/>
        <v>-25</v>
      </c>
    </row>
    <row r="20" spans="1:28" x14ac:dyDescent="0.25">
      <c r="A20">
        <f ca="1">RANK(B20,$B$2:$B$25)</f>
        <v>8</v>
      </c>
      <c r="B20" s="4">
        <f t="shared" ca="1" si="0"/>
        <v>0.6054291625973317</v>
      </c>
      <c r="C20" s="4" t="str">
        <f t="shared" ca="1" si="1"/>
        <v>f(x) = (x-5) · (x-6)</v>
      </c>
      <c r="D20" s="4"/>
      <c r="E20">
        <f t="shared" ca="1" si="2"/>
        <v>5</v>
      </c>
      <c r="F20">
        <f t="shared" ca="1" si="2"/>
        <v>6</v>
      </c>
      <c r="G20">
        <f t="shared" ca="1" si="3"/>
        <v>1</v>
      </c>
      <c r="H20">
        <f t="shared" ca="1" si="3"/>
        <v>1</v>
      </c>
      <c r="I20" t="str">
        <f t="shared" ca="1" si="4"/>
        <v>-</v>
      </c>
      <c r="J20" t="str">
        <f t="shared" ca="1" si="5"/>
        <v>-</v>
      </c>
      <c r="K20">
        <f t="shared" ca="1" si="6"/>
        <v>-1</v>
      </c>
      <c r="L20">
        <f t="shared" ca="1" si="6"/>
        <v>-1</v>
      </c>
      <c r="M20">
        <f t="shared" ca="1" si="7"/>
        <v>5</v>
      </c>
      <c r="N20">
        <f t="shared" ca="1" si="8"/>
        <v>6</v>
      </c>
      <c r="O20">
        <f t="shared" ca="1" si="9"/>
        <v>5.5</v>
      </c>
      <c r="P20">
        <f t="shared" ca="1" si="10"/>
        <v>-0.25</v>
      </c>
      <c r="Q20" t="str">
        <f t="shared" ca="1" si="11"/>
        <v>+</v>
      </c>
      <c r="R20" s="3" t="s">
        <v>9</v>
      </c>
      <c r="S20" t="str">
        <f t="shared" ca="1" si="12"/>
        <v>xS = [5 + 6] : 2 = 11 : 2 = 5,5</v>
      </c>
      <c r="T20" s="3" t="s">
        <v>8</v>
      </c>
      <c r="U20" t="str">
        <f t="shared" ca="1" si="13"/>
        <v>f(5,5) = (5,5-5) · (5,5-6) = (0,5) · (-0,5) = -0,25</v>
      </c>
      <c r="V20" t="str">
        <f t="shared" ca="1" si="14"/>
        <v>f(x) = (x -5,5)² -0,25</v>
      </c>
      <c r="X20" t="str">
        <f t="shared" ca="1" si="15"/>
        <v/>
      </c>
      <c r="Y20" t="str">
        <f t="shared" ca="1" si="16"/>
        <v/>
      </c>
      <c r="Z20" t="str">
        <f t="shared" ca="1" si="17"/>
        <v>(</v>
      </c>
      <c r="AA20" t="str">
        <f t="shared" ca="1" si="18"/>
        <v xml:space="preserve"> -5,5)</v>
      </c>
      <c r="AB20" t="str">
        <f t="shared" ca="1" si="19"/>
        <v>-0,25</v>
      </c>
    </row>
    <row r="21" spans="1:28" x14ac:dyDescent="0.25">
      <c r="A21">
        <f ca="1">RANK(B21,$B$2:$B$25)</f>
        <v>21</v>
      </c>
      <c r="B21" s="4">
        <f t="shared" ca="1" si="0"/>
        <v>0.17895008624561415</v>
      </c>
      <c r="C21" s="4" t="str">
        <f t="shared" ca="1" si="1"/>
        <v>f(x) = (x+5) · (x+3)</v>
      </c>
      <c r="D21" s="4"/>
      <c r="E21">
        <f t="shared" ca="1" si="2"/>
        <v>5</v>
      </c>
      <c r="F21">
        <f t="shared" ca="1" si="2"/>
        <v>3</v>
      </c>
      <c r="G21">
        <f t="shared" ca="1" si="3"/>
        <v>0</v>
      </c>
      <c r="H21">
        <f t="shared" ca="1" si="3"/>
        <v>0</v>
      </c>
      <c r="I21" t="str">
        <f t="shared" ca="1" si="4"/>
        <v>+</v>
      </c>
      <c r="J21" t="str">
        <f t="shared" ca="1" si="5"/>
        <v>+</v>
      </c>
      <c r="K21">
        <f t="shared" ca="1" si="6"/>
        <v>1</v>
      </c>
      <c r="L21">
        <f t="shared" ca="1" si="6"/>
        <v>1</v>
      </c>
      <c r="M21">
        <f t="shared" ca="1" si="7"/>
        <v>-5</v>
      </c>
      <c r="N21">
        <f t="shared" ca="1" si="8"/>
        <v>-3</v>
      </c>
      <c r="O21">
        <f t="shared" ca="1" si="9"/>
        <v>-4</v>
      </c>
      <c r="P21">
        <f t="shared" ca="1" si="10"/>
        <v>-1</v>
      </c>
      <c r="Q21" t="str">
        <f t="shared" ca="1" si="11"/>
        <v/>
      </c>
      <c r="R21" s="3" t="s">
        <v>9</v>
      </c>
      <c r="S21" t="str">
        <f t="shared" ca="1" si="12"/>
        <v>xS = [-5 + (-3)] : 2 = -8 : 2 = -4</v>
      </c>
      <c r="T21" s="3" t="s">
        <v>8</v>
      </c>
      <c r="U21" t="str">
        <f t="shared" ca="1" si="13"/>
        <v>f(-4) = (-4+5) · (-4+3) = (1) · (-1) = -1</v>
      </c>
      <c r="V21" t="str">
        <f t="shared" ca="1" si="14"/>
        <v>f(x) = (x + 4)² -1</v>
      </c>
      <c r="X21" t="str">
        <f t="shared" ca="1" si="15"/>
        <v xml:space="preserve"> +</v>
      </c>
      <c r="Y21" t="str">
        <f t="shared" ca="1" si="16"/>
        <v/>
      </c>
      <c r="Z21" t="str">
        <f t="shared" ca="1" si="17"/>
        <v>(</v>
      </c>
      <c r="AA21" t="str">
        <f t="shared" ca="1" si="18"/>
        <v xml:space="preserve"> 4)</v>
      </c>
      <c r="AB21" t="str">
        <f t="shared" ca="1" si="19"/>
        <v>-1</v>
      </c>
    </row>
    <row r="22" spans="1:28" x14ac:dyDescent="0.25">
      <c r="A22">
        <f t="shared" ca="1" si="20"/>
        <v>19</v>
      </c>
      <c r="B22" s="4">
        <f t="shared" ca="1" si="0"/>
        <v>0.22193900452388537</v>
      </c>
      <c r="C22" s="4" t="str">
        <f t="shared" ca="1" si="1"/>
        <v>f(x) = (x+6) · (x+6)</v>
      </c>
      <c r="D22" s="4"/>
      <c r="E22">
        <f t="shared" ca="1" si="2"/>
        <v>6</v>
      </c>
      <c r="F22">
        <f t="shared" ca="1" si="2"/>
        <v>6</v>
      </c>
      <c r="G22">
        <f t="shared" ca="1" si="3"/>
        <v>0</v>
      </c>
      <c r="H22">
        <f t="shared" ca="1" si="3"/>
        <v>0</v>
      </c>
      <c r="I22" t="str">
        <f t="shared" ca="1" si="4"/>
        <v>+</v>
      </c>
      <c r="J22" t="str">
        <f t="shared" ca="1" si="5"/>
        <v>+</v>
      </c>
      <c r="K22">
        <f t="shared" ca="1" si="6"/>
        <v>1</v>
      </c>
      <c r="L22">
        <f t="shared" ca="1" si="6"/>
        <v>1</v>
      </c>
      <c r="M22">
        <f t="shared" ca="1" si="7"/>
        <v>-6</v>
      </c>
      <c r="N22">
        <f t="shared" ca="1" si="8"/>
        <v>-6</v>
      </c>
      <c r="O22">
        <f t="shared" ca="1" si="9"/>
        <v>-6</v>
      </c>
      <c r="P22">
        <f t="shared" ca="1" si="10"/>
        <v>0</v>
      </c>
      <c r="Q22" t="str">
        <f t="shared" ca="1" si="11"/>
        <v/>
      </c>
      <c r="R22" s="3" t="s">
        <v>9</v>
      </c>
      <c r="S22" t="str">
        <f t="shared" ca="1" si="12"/>
        <v>xS = [-6 + (-6)] : 2 = -12 : 2 = -6</v>
      </c>
      <c r="T22" s="3" t="s">
        <v>8</v>
      </c>
      <c r="U22" t="str">
        <f t="shared" ca="1" si="13"/>
        <v>f(-6) = (-6+6) · (-6+6) = (0) · (0) = 0</v>
      </c>
      <c r="V22" t="str">
        <f t="shared" ca="1" si="14"/>
        <v xml:space="preserve">f(x) = (x + 6)² </v>
      </c>
      <c r="X22" t="str">
        <f t="shared" ca="1" si="15"/>
        <v xml:space="preserve"> +</v>
      </c>
      <c r="Y22" t="str">
        <f t="shared" ca="1" si="16"/>
        <v/>
      </c>
      <c r="Z22" t="str">
        <f t="shared" ca="1" si="17"/>
        <v>(</v>
      </c>
      <c r="AA22" t="str">
        <f t="shared" ca="1" si="18"/>
        <v xml:space="preserve"> 6)</v>
      </c>
      <c r="AB22" t="str">
        <f t="shared" ca="1" si="19"/>
        <v/>
      </c>
    </row>
    <row r="23" spans="1:28" x14ac:dyDescent="0.25">
      <c r="A23">
        <f t="shared" ca="1" si="20"/>
        <v>5</v>
      </c>
      <c r="B23" s="4">
        <f t="shared" ca="1" si="0"/>
        <v>0.81244649694876869</v>
      </c>
      <c r="C23" s="4" t="str">
        <f t="shared" ca="1" si="1"/>
        <v>f(x) = (x-6) · (x+4)</v>
      </c>
      <c r="D23" s="4"/>
      <c r="E23">
        <f t="shared" ca="1" si="2"/>
        <v>6</v>
      </c>
      <c r="F23">
        <f t="shared" ca="1" si="2"/>
        <v>4</v>
      </c>
      <c r="G23">
        <f t="shared" ca="1" si="3"/>
        <v>1</v>
      </c>
      <c r="H23">
        <f t="shared" ca="1" si="3"/>
        <v>0</v>
      </c>
      <c r="I23" t="str">
        <f t="shared" ca="1" si="4"/>
        <v>-</v>
      </c>
      <c r="J23" t="str">
        <f t="shared" ca="1" si="5"/>
        <v>+</v>
      </c>
      <c r="K23">
        <f t="shared" ca="1" si="6"/>
        <v>-1</v>
      </c>
      <c r="L23">
        <f t="shared" ca="1" si="6"/>
        <v>1</v>
      </c>
      <c r="M23">
        <f t="shared" ca="1" si="7"/>
        <v>6</v>
      </c>
      <c r="N23">
        <f t="shared" ca="1" si="8"/>
        <v>-4</v>
      </c>
      <c r="O23">
        <f t="shared" ca="1" si="9"/>
        <v>1</v>
      </c>
      <c r="P23">
        <f t="shared" ca="1" si="10"/>
        <v>-25</v>
      </c>
      <c r="Q23" t="str">
        <f t="shared" ca="1" si="11"/>
        <v>+</v>
      </c>
      <c r="R23" s="3" t="s">
        <v>9</v>
      </c>
      <c r="S23" t="str">
        <f t="shared" ca="1" si="12"/>
        <v>xS = [6 + (-4)] : 2 = 2 : 2 = 1</v>
      </c>
      <c r="T23" s="3" t="s">
        <v>8</v>
      </c>
      <c r="U23" t="str">
        <f t="shared" ca="1" si="13"/>
        <v>f(1) = (1-6) · (1+4) = (-5) · (5) = -25</v>
      </c>
      <c r="V23" t="str">
        <f t="shared" ca="1" si="14"/>
        <v>f(x) = (x -1)² -25</v>
      </c>
      <c r="X23" t="str">
        <f t="shared" ca="1" si="15"/>
        <v/>
      </c>
      <c r="Y23" t="str">
        <f t="shared" ca="1" si="16"/>
        <v/>
      </c>
      <c r="Z23" t="str">
        <f t="shared" ca="1" si="17"/>
        <v>(</v>
      </c>
      <c r="AA23" t="str">
        <f t="shared" ca="1" si="18"/>
        <v xml:space="preserve"> -1)</v>
      </c>
      <c r="AB23" t="str">
        <f t="shared" ca="1" si="19"/>
        <v>-25</v>
      </c>
    </row>
    <row r="24" spans="1:28" x14ac:dyDescent="0.25">
      <c r="A24">
        <f t="shared" ca="1" si="20"/>
        <v>3</v>
      </c>
      <c r="B24" s="4">
        <f t="shared" ca="1" si="0"/>
        <v>0.87712071474652797</v>
      </c>
      <c r="C24" s="4" t="str">
        <f t="shared" ca="1" si="1"/>
        <v>f(x) = (x+7) · (x+6)</v>
      </c>
      <c r="D24" s="4"/>
      <c r="E24">
        <f t="shared" ca="1" si="2"/>
        <v>7</v>
      </c>
      <c r="F24">
        <f t="shared" ca="1" si="2"/>
        <v>6</v>
      </c>
      <c r="G24">
        <f t="shared" ca="1" si="3"/>
        <v>0</v>
      </c>
      <c r="H24">
        <f t="shared" ca="1" si="3"/>
        <v>0</v>
      </c>
      <c r="I24" t="str">
        <f t="shared" ca="1" si="4"/>
        <v>+</v>
      </c>
      <c r="J24" t="str">
        <f t="shared" ca="1" si="5"/>
        <v>+</v>
      </c>
      <c r="K24">
        <f t="shared" ca="1" si="6"/>
        <v>1</v>
      </c>
      <c r="L24">
        <f t="shared" ca="1" si="6"/>
        <v>1</v>
      </c>
      <c r="M24">
        <f t="shared" ca="1" si="7"/>
        <v>-7</v>
      </c>
      <c r="N24">
        <f t="shared" ca="1" si="8"/>
        <v>-6</v>
      </c>
      <c r="O24">
        <f t="shared" ca="1" si="9"/>
        <v>-6.5</v>
      </c>
      <c r="P24">
        <f t="shared" ca="1" si="10"/>
        <v>-0.25</v>
      </c>
      <c r="Q24" t="str">
        <f t="shared" ca="1" si="11"/>
        <v/>
      </c>
      <c r="R24" s="3" t="s">
        <v>9</v>
      </c>
      <c r="S24" t="str">
        <f t="shared" ca="1" si="12"/>
        <v>xS = [-7 + (-6)] : 2 = -13 : 2 = -6,5</v>
      </c>
      <c r="T24" s="3" t="s">
        <v>8</v>
      </c>
      <c r="U24" t="str">
        <f t="shared" ca="1" si="13"/>
        <v>f(-6,5) = (-6,5+7) · (-6,5+6) = (0,5) · (-0,5) = -0,25</v>
      </c>
      <c r="V24" t="str">
        <f t="shared" ca="1" si="14"/>
        <v>f(x) = (x + 6,5)² -0,25</v>
      </c>
      <c r="X24" t="str">
        <f t="shared" ca="1" si="15"/>
        <v xml:space="preserve"> +</v>
      </c>
      <c r="Y24" t="str">
        <f t="shared" ca="1" si="16"/>
        <v/>
      </c>
      <c r="Z24" t="str">
        <f t="shared" ca="1" si="17"/>
        <v>(</v>
      </c>
      <c r="AA24" t="str">
        <f t="shared" ca="1" si="18"/>
        <v xml:space="preserve"> 6,5)</v>
      </c>
      <c r="AB24" t="str">
        <f t="shared" ca="1" si="19"/>
        <v>-0,25</v>
      </c>
    </row>
    <row r="25" spans="1:28" x14ac:dyDescent="0.25">
      <c r="A25">
        <f t="shared" ca="1" si="20"/>
        <v>18</v>
      </c>
      <c r="B25" s="4">
        <f t="shared" ca="1" si="0"/>
        <v>0.266769420270211</v>
      </c>
      <c r="C25" s="4" t="str">
        <f t="shared" ca="1" si="1"/>
        <v>f(x) = (x-7) · (x+3)</v>
      </c>
      <c r="D25" s="4"/>
      <c r="E25">
        <f t="shared" ca="1" si="2"/>
        <v>7</v>
      </c>
      <c r="F25">
        <f t="shared" ca="1" si="2"/>
        <v>3</v>
      </c>
      <c r="G25">
        <f t="shared" ca="1" si="3"/>
        <v>1</v>
      </c>
      <c r="H25">
        <f t="shared" ca="1" si="3"/>
        <v>0</v>
      </c>
      <c r="I25" t="str">
        <f t="shared" ca="1" si="4"/>
        <v>-</v>
      </c>
      <c r="J25" t="str">
        <f t="shared" ca="1" si="5"/>
        <v>+</v>
      </c>
      <c r="K25">
        <f t="shared" ca="1" si="6"/>
        <v>-1</v>
      </c>
      <c r="L25">
        <f t="shared" ca="1" si="6"/>
        <v>1</v>
      </c>
      <c r="M25">
        <f t="shared" ca="1" si="7"/>
        <v>7</v>
      </c>
      <c r="N25">
        <f t="shared" ca="1" si="8"/>
        <v>-3</v>
      </c>
      <c r="O25">
        <f t="shared" ca="1" si="9"/>
        <v>2</v>
      </c>
      <c r="P25">
        <f t="shared" ca="1" si="10"/>
        <v>-25</v>
      </c>
      <c r="Q25" t="str">
        <f t="shared" ca="1" si="11"/>
        <v>+</v>
      </c>
      <c r="R25" s="3" t="s">
        <v>9</v>
      </c>
      <c r="S25" t="str">
        <f t="shared" ca="1" si="12"/>
        <v>xS = [7 + (-3)] : 2 = 4 : 2 = 2</v>
      </c>
      <c r="T25" s="3" t="s">
        <v>8</v>
      </c>
      <c r="U25" t="str">
        <f t="shared" ca="1" si="13"/>
        <v>f(2) = (2-7) · (2+3) = (-5) · (5) = -25</v>
      </c>
      <c r="V25" t="str">
        <f t="shared" ca="1" si="14"/>
        <v>f(x) = (x -2)² -25</v>
      </c>
      <c r="X25" t="str">
        <f t="shared" ca="1" si="15"/>
        <v/>
      </c>
      <c r="Y25" t="str">
        <f t="shared" ca="1" si="16"/>
        <v/>
      </c>
      <c r="Z25" t="str">
        <f t="shared" ca="1" si="17"/>
        <v>(</v>
      </c>
      <c r="AA25" t="str">
        <f t="shared" ca="1" si="18"/>
        <v xml:space="preserve"> -2)</v>
      </c>
      <c r="AB25" t="str">
        <f t="shared" ca="1" si="19"/>
        <v>-25</v>
      </c>
    </row>
    <row r="30" spans="1:28" ht="15" x14ac:dyDescent="0.25">
      <c r="C30" s="1"/>
      <c r="D30" s="1"/>
      <c r="E30" s="1"/>
    </row>
    <row r="31" spans="1:28" ht="15" x14ac:dyDescent="0.25">
      <c r="C31" s="1"/>
      <c r="D31" s="1"/>
      <c r="E31" s="1"/>
    </row>
    <row r="32" spans="1:28" ht="15" x14ac:dyDescent="0.25">
      <c r="C32" s="1"/>
      <c r="D32" s="1"/>
      <c r="E32" s="1"/>
    </row>
    <row r="33" spans="3:5" ht="15" x14ac:dyDescent="0.25">
      <c r="C33" s="1"/>
      <c r="D33" s="1"/>
      <c r="E33" s="1"/>
    </row>
    <row r="34" spans="3:5" ht="15" x14ac:dyDescent="0.25">
      <c r="C34" s="1"/>
      <c r="D34" s="1"/>
      <c r="E34" s="1"/>
    </row>
    <row r="35" spans="3:5" ht="15" x14ac:dyDescent="0.25">
      <c r="C35" s="1"/>
      <c r="D35" s="1"/>
      <c r="E35" s="1"/>
    </row>
    <row r="36" spans="3:5" ht="15" x14ac:dyDescent="0.25">
      <c r="E36" s="1"/>
    </row>
    <row r="37" spans="3:5" ht="15" x14ac:dyDescent="0.25">
      <c r="C37" s="2"/>
      <c r="D37" s="2"/>
      <c r="E37" s="1"/>
    </row>
    <row r="38" spans="3:5" ht="15" x14ac:dyDescent="0.25">
      <c r="E38" s="1"/>
    </row>
    <row r="39" spans="3:5" ht="15" x14ac:dyDescent="0.25">
      <c r="C39" s="1"/>
      <c r="D39" s="1"/>
      <c r="E39" s="1"/>
    </row>
    <row r="40" spans="3:5" ht="15" x14ac:dyDescent="0.25">
      <c r="C40" s="1"/>
      <c r="D40" s="1"/>
      <c r="E40" s="1"/>
    </row>
    <row r="41" spans="3:5" ht="15" x14ac:dyDescent="0.25">
      <c r="C41" s="1"/>
      <c r="D41" s="1"/>
      <c r="E41" s="1"/>
    </row>
    <row r="42" spans="3:5" ht="15" x14ac:dyDescent="0.25">
      <c r="C42" s="1"/>
      <c r="D42" s="1"/>
      <c r="E42" s="1"/>
    </row>
    <row r="43" spans="3:5" ht="15" x14ac:dyDescent="0.25">
      <c r="C43" s="1"/>
      <c r="D43" s="1"/>
      <c r="E43" s="1"/>
    </row>
    <row r="44" spans="3:5" ht="15" x14ac:dyDescent="0.25">
      <c r="C44" s="1"/>
      <c r="D44" s="1"/>
      <c r="E44" s="1"/>
    </row>
    <row r="45" spans="3:5" ht="15" x14ac:dyDescent="0.25">
      <c r="C45" s="1"/>
      <c r="D45" s="1"/>
      <c r="E45" s="1"/>
    </row>
    <row r="46" spans="3:5" ht="15" x14ac:dyDescent="0.25">
      <c r="E46" s="1"/>
    </row>
    <row r="47" spans="3:5" ht="15" x14ac:dyDescent="0.25">
      <c r="C47" s="2"/>
      <c r="D47" s="2"/>
      <c r="E47" s="1"/>
    </row>
    <row r="49" spans="3:5" ht="15" x14ac:dyDescent="0.25">
      <c r="C49" s="1"/>
      <c r="D49" s="1"/>
      <c r="E49" s="1"/>
    </row>
    <row r="50" spans="3:5" ht="15" x14ac:dyDescent="0.25">
      <c r="C50" s="1"/>
      <c r="D50" s="1"/>
      <c r="E50" s="1"/>
    </row>
    <row r="51" spans="3:5" ht="15" x14ac:dyDescent="0.25">
      <c r="C51" s="1"/>
      <c r="D51" s="1"/>
      <c r="E51" s="1"/>
    </row>
    <row r="52" spans="3:5" ht="15" x14ac:dyDescent="0.25">
      <c r="C52" s="1"/>
      <c r="D52" s="1"/>
      <c r="E52" s="1"/>
    </row>
    <row r="53" spans="3:5" ht="15" x14ac:dyDescent="0.25">
      <c r="C53" s="1"/>
      <c r="D53" s="1"/>
      <c r="E53" s="1"/>
    </row>
    <row r="54" spans="3:5" ht="15" x14ac:dyDescent="0.25">
      <c r="C54" s="1"/>
      <c r="D54" s="1"/>
      <c r="E54" s="1"/>
    </row>
    <row r="55" spans="3:5" ht="15" x14ac:dyDescent="0.25">
      <c r="C55" s="1"/>
      <c r="D55" s="1"/>
      <c r="E55" s="1"/>
    </row>
    <row r="57" spans="3:5" ht="15" x14ac:dyDescent="0.25">
      <c r="C57" s="2"/>
      <c r="D57" s="2"/>
    </row>
    <row r="59" spans="3:5" ht="15" x14ac:dyDescent="0.25">
      <c r="C59" s="1"/>
      <c r="D59" s="1"/>
      <c r="E59" s="1"/>
    </row>
    <row r="60" spans="3:5" ht="15" x14ac:dyDescent="0.25">
      <c r="C60" s="1"/>
      <c r="D60" s="1"/>
      <c r="E60" s="1"/>
    </row>
    <row r="61" spans="3:5" ht="15" x14ac:dyDescent="0.25">
      <c r="C61" s="1"/>
      <c r="D61" s="1"/>
      <c r="E61" s="1"/>
    </row>
    <row r="62" spans="3:5" ht="15" x14ac:dyDescent="0.25">
      <c r="C62" s="1"/>
      <c r="D62" s="1"/>
      <c r="E62" s="1"/>
    </row>
    <row r="63" spans="3:5" ht="15" x14ac:dyDescent="0.25">
      <c r="C63" s="1"/>
      <c r="D63" s="1"/>
      <c r="E63" s="1"/>
    </row>
    <row r="64" spans="3:5" ht="15" x14ac:dyDescent="0.25">
      <c r="C64" s="1"/>
      <c r="D64" s="1"/>
      <c r="E64" s="1"/>
    </row>
    <row r="65" spans="3:5" ht="15" x14ac:dyDescent="0.25">
      <c r="C65" s="1"/>
      <c r="D65" s="1"/>
      <c r="E65" s="1"/>
    </row>
    <row r="67" spans="3:5" ht="15" x14ac:dyDescent="0.25">
      <c r="C67" s="2"/>
      <c r="D67" s="2"/>
    </row>
    <row r="69" spans="3:5" ht="15" x14ac:dyDescent="0.25">
      <c r="C69" s="1"/>
      <c r="D69" s="1"/>
      <c r="E69" s="1"/>
    </row>
    <row r="70" spans="3:5" ht="15" x14ac:dyDescent="0.25">
      <c r="C70" s="1"/>
      <c r="D70" s="1"/>
      <c r="E70" s="1"/>
    </row>
    <row r="71" spans="3:5" ht="15" x14ac:dyDescent="0.25">
      <c r="C71" s="1"/>
      <c r="D71" s="1"/>
      <c r="E71" s="1"/>
    </row>
    <row r="72" spans="3:5" ht="15" x14ac:dyDescent="0.25">
      <c r="C72" s="1"/>
      <c r="D72" s="1"/>
      <c r="E72" s="1"/>
    </row>
    <row r="73" spans="3:5" ht="15" x14ac:dyDescent="0.25">
      <c r="C73" s="1"/>
      <c r="D73" s="1"/>
      <c r="E73" s="1"/>
    </row>
    <row r="74" spans="3:5" ht="15" x14ac:dyDescent="0.25">
      <c r="C74" s="1"/>
      <c r="D74" s="1"/>
      <c r="E74" s="1"/>
    </row>
    <row r="75" spans="3:5" ht="15" x14ac:dyDescent="0.25">
      <c r="C75" s="1"/>
      <c r="D75" s="1"/>
      <c r="E75" s="1"/>
    </row>
    <row r="77" spans="3:5" ht="15" x14ac:dyDescent="0.25">
      <c r="C77" s="2"/>
      <c r="D77" s="2"/>
    </row>
    <row r="79" spans="3:5" ht="15" x14ac:dyDescent="0.25">
      <c r="C79" s="1"/>
      <c r="D79" s="1"/>
      <c r="E79" s="1"/>
    </row>
    <row r="80" spans="3:5" ht="15" x14ac:dyDescent="0.25">
      <c r="C80" s="1"/>
      <c r="D80" s="1"/>
      <c r="E80" s="1"/>
    </row>
    <row r="81" spans="3:5" ht="15" x14ac:dyDescent="0.25">
      <c r="C81" s="1"/>
      <c r="D81" s="1"/>
      <c r="E81" s="1"/>
    </row>
    <row r="82" spans="3:5" ht="15" x14ac:dyDescent="0.25">
      <c r="C82" s="1"/>
      <c r="D82" s="1"/>
      <c r="E82" s="1"/>
    </row>
    <row r="83" spans="3:5" ht="15" x14ac:dyDescent="0.25">
      <c r="C83" s="1"/>
      <c r="D83" s="1"/>
      <c r="E83" s="1"/>
    </row>
    <row r="84" spans="3:5" ht="15" x14ac:dyDescent="0.25">
      <c r="C84" s="1"/>
      <c r="D84" s="1"/>
      <c r="E84" s="1"/>
    </row>
    <row r="85" spans="3:5" ht="15" x14ac:dyDescent="0.25">
      <c r="C85" s="1"/>
      <c r="D85" s="1"/>
      <c r="E85" s="1"/>
    </row>
    <row r="87" spans="3:5" ht="15" x14ac:dyDescent="0.25">
      <c r="C87" s="2"/>
      <c r="D87" s="2"/>
    </row>
    <row r="89" spans="3:5" ht="15" x14ac:dyDescent="0.25">
      <c r="C89" s="1"/>
      <c r="D89" s="1"/>
      <c r="E89" s="1"/>
    </row>
    <row r="90" spans="3:5" ht="15" x14ac:dyDescent="0.25">
      <c r="C90" s="1"/>
      <c r="D90" s="1"/>
      <c r="E90" s="1"/>
    </row>
    <row r="91" spans="3:5" ht="15" x14ac:dyDescent="0.25">
      <c r="C91" s="1"/>
      <c r="D91" s="1"/>
      <c r="E91" s="1"/>
    </row>
    <row r="92" spans="3:5" ht="15" x14ac:dyDescent="0.25">
      <c r="C92" s="1"/>
      <c r="D92" s="1"/>
      <c r="E92" s="1"/>
    </row>
    <row r="93" spans="3:5" ht="15" x14ac:dyDescent="0.25">
      <c r="C93" s="1"/>
      <c r="D93" s="1"/>
      <c r="E93" s="1"/>
    </row>
    <row r="94" spans="3:5" ht="15" x14ac:dyDescent="0.25">
      <c r="C94" s="1"/>
      <c r="D94" s="1"/>
      <c r="E94" s="1"/>
    </row>
    <row r="95" spans="3:5" ht="15" x14ac:dyDescent="0.25">
      <c r="C95" s="1"/>
      <c r="D95" s="1"/>
      <c r="E95" s="1"/>
    </row>
    <row r="97" spans="3:5" ht="15" x14ac:dyDescent="0.25">
      <c r="C97" s="2"/>
      <c r="D97" s="2"/>
    </row>
    <row r="99" spans="3:5" ht="15" x14ac:dyDescent="0.25">
      <c r="C99" s="1"/>
      <c r="D99" s="1"/>
      <c r="E99" s="1"/>
    </row>
    <row r="100" spans="3:5" ht="15" x14ac:dyDescent="0.25">
      <c r="C100" s="1"/>
      <c r="D100" s="1"/>
      <c r="E100" s="1"/>
    </row>
    <row r="101" spans="3:5" ht="15" x14ac:dyDescent="0.25">
      <c r="C101" s="1"/>
      <c r="D101" s="1"/>
      <c r="E101" s="1"/>
    </row>
    <row r="102" spans="3:5" ht="15" x14ac:dyDescent="0.25">
      <c r="C102" s="1"/>
      <c r="D102" s="1"/>
      <c r="E102" s="1"/>
    </row>
    <row r="103" spans="3:5" ht="15" x14ac:dyDescent="0.25">
      <c r="C103" s="1"/>
      <c r="D103" s="1"/>
      <c r="E103" s="1"/>
    </row>
    <row r="104" spans="3:5" ht="15" x14ac:dyDescent="0.25">
      <c r="C104" s="1"/>
      <c r="D104" s="1"/>
      <c r="E104" s="1"/>
    </row>
    <row r="105" spans="3:5" ht="15" x14ac:dyDescent="0.25">
      <c r="C105" s="1"/>
      <c r="D105" s="1"/>
      <c r="E105" s="1"/>
    </row>
    <row r="109" spans="3:5" ht="15" x14ac:dyDescent="0.25">
      <c r="C109" s="1"/>
      <c r="D109" s="1"/>
      <c r="E109" s="1"/>
    </row>
    <row r="110" spans="3:5" ht="15" x14ac:dyDescent="0.25">
      <c r="C110" s="1"/>
      <c r="D110" s="1"/>
      <c r="E110" s="1"/>
    </row>
    <row r="111" spans="3:5" ht="15" x14ac:dyDescent="0.25">
      <c r="C111" s="1"/>
      <c r="D111" s="1"/>
      <c r="E111" s="1"/>
    </row>
    <row r="112" spans="3:5" ht="15" x14ac:dyDescent="0.25">
      <c r="C112" s="1"/>
      <c r="D112" s="1"/>
      <c r="E112" s="1"/>
    </row>
    <row r="113" spans="3:5" ht="15" x14ac:dyDescent="0.25">
      <c r="C113" s="1"/>
      <c r="D113" s="1"/>
      <c r="E113" s="1"/>
    </row>
    <row r="114" spans="3:5" ht="15" x14ac:dyDescent="0.25">
      <c r="C114" s="1"/>
      <c r="D114" s="1"/>
      <c r="E114" s="1"/>
    </row>
    <row r="115" spans="3:5" ht="15" x14ac:dyDescent="0.25">
      <c r="C115" s="1"/>
      <c r="D115" s="1"/>
      <c r="E115" s="1"/>
    </row>
    <row r="119" spans="3:5" ht="15" x14ac:dyDescent="0.25">
      <c r="C119" s="1"/>
      <c r="D119" s="1"/>
      <c r="E119" s="1"/>
    </row>
    <row r="120" spans="3:5" ht="15" x14ac:dyDescent="0.25">
      <c r="C120" s="1"/>
      <c r="D120" s="1"/>
      <c r="E120" s="1"/>
    </row>
    <row r="121" spans="3:5" ht="15" x14ac:dyDescent="0.25">
      <c r="C121" s="1"/>
      <c r="D121" s="1"/>
      <c r="E121" s="1"/>
    </row>
    <row r="122" spans="3:5" ht="15" x14ac:dyDescent="0.25">
      <c r="C122" s="1"/>
      <c r="D122" s="1"/>
      <c r="E122" s="1"/>
    </row>
    <row r="123" spans="3:5" ht="15" x14ac:dyDescent="0.25">
      <c r="C123" s="1"/>
      <c r="D123" s="1"/>
      <c r="E123" s="1"/>
    </row>
    <row r="124" spans="3:5" ht="15" x14ac:dyDescent="0.25">
      <c r="C124" s="1"/>
      <c r="D124" s="1"/>
      <c r="E124" s="1"/>
    </row>
    <row r="125" spans="3:5" ht="15" x14ac:dyDescent="0.25">
      <c r="C125" s="1"/>
      <c r="D125" s="1"/>
      <c r="E125" s="1"/>
    </row>
    <row r="129" spans="3:5" ht="15" x14ac:dyDescent="0.25">
      <c r="C129" s="1"/>
      <c r="D129" s="1"/>
      <c r="E129" s="1"/>
    </row>
    <row r="130" spans="3:5" ht="15" x14ac:dyDescent="0.25">
      <c r="C130" s="1"/>
      <c r="D130" s="1"/>
      <c r="E130" s="1"/>
    </row>
    <row r="131" spans="3:5" ht="15" x14ac:dyDescent="0.25">
      <c r="C131" s="1"/>
      <c r="D131" s="1"/>
      <c r="E131" s="1"/>
    </row>
    <row r="132" spans="3:5" ht="15" x14ac:dyDescent="0.25">
      <c r="C132" s="1"/>
      <c r="D132" s="1"/>
      <c r="E132" s="1"/>
    </row>
    <row r="133" spans="3:5" ht="15" x14ac:dyDescent="0.25">
      <c r="C133" s="1"/>
      <c r="D133" s="1"/>
      <c r="E133" s="1"/>
    </row>
    <row r="134" spans="3:5" ht="15" x14ac:dyDescent="0.25">
      <c r="C134" s="1"/>
      <c r="D134" s="1"/>
      <c r="E134" s="1"/>
    </row>
    <row r="135" spans="3:5" ht="15" x14ac:dyDescent="0.25">
      <c r="C135" s="1"/>
      <c r="D135" s="1"/>
      <c r="E135" s="1"/>
    </row>
    <row r="139" spans="3:5" ht="15" x14ac:dyDescent="0.25">
      <c r="C139" s="1"/>
      <c r="D139" s="1"/>
      <c r="E139" s="1"/>
    </row>
    <row r="140" spans="3:5" ht="15" x14ac:dyDescent="0.25">
      <c r="C140" s="1"/>
      <c r="D140" s="1"/>
      <c r="E140" s="1"/>
    </row>
    <row r="141" spans="3:5" ht="15" x14ac:dyDescent="0.25">
      <c r="C141" s="1"/>
      <c r="D141" s="1"/>
      <c r="E141" s="1"/>
    </row>
    <row r="142" spans="3:5" ht="15" x14ac:dyDescent="0.25">
      <c r="C142" s="1"/>
      <c r="D142" s="1"/>
      <c r="E142" s="1"/>
    </row>
    <row r="143" spans="3:5" ht="15" x14ac:dyDescent="0.25">
      <c r="C143" s="1"/>
      <c r="D143" s="1"/>
      <c r="E143" s="1"/>
    </row>
    <row r="144" spans="3:5" ht="15" x14ac:dyDescent="0.25">
      <c r="C144" s="1"/>
      <c r="D144" s="1"/>
      <c r="E144" s="1"/>
    </row>
    <row r="145" spans="3:5" ht="15" x14ac:dyDescent="0.25">
      <c r="C145" s="1"/>
      <c r="D145" s="1"/>
      <c r="E145" s="1"/>
    </row>
    <row r="149" spans="3:5" ht="15" x14ac:dyDescent="0.25">
      <c r="C149" s="1"/>
      <c r="D149" s="1"/>
      <c r="E149" s="1"/>
    </row>
    <row r="150" spans="3:5" ht="15" x14ac:dyDescent="0.25">
      <c r="C150" s="1"/>
      <c r="D150" s="1"/>
      <c r="E150" s="1"/>
    </row>
    <row r="151" spans="3:5" ht="15" x14ac:dyDescent="0.25">
      <c r="C151" s="1"/>
      <c r="D151" s="1"/>
      <c r="E151" s="1"/>
    </row>
    <row r="152" spans="3:5" ht="15" x14ac:dyDescent="0.25">
      <c r="C152" s="1"/>
      <c r="D152" s="1"/>
      <c r="E152" s="1"/>
    </row>
    <row r="153" spans="3:5" ht="15" x14ac:dyDescent="0.25">
      <c r="C153" s="1"/>
      <c r="D153" s="1"/>
      <c r="E153" s="1"/>
    </row>
    <row r="154" spans="3:5" ht="15" x14ac:dyDescent="0.25">
      <c r="C154" s="1"/>
      <c r="D154" s="1"/>
      <c r="E154" s="1"/>
    </row>
    <row r="155" spans="3:5" ht="15" x14ac:dyDescent="0.25">
      <c r="C155" s="1"/>
      <c r="D155" s="1"/>
      <c r="E155" s="1"/>
    </row>
    <row r="157" spans="3:5" ht="15" x14ac:dyDescent="0.25">
      <c r="C157" s="2"/>
      <c r="D157" s="2"/>
    </row>
    <row r="159" spans="3:5" ht="15" x14ac:dyDescent="0.25">
      <c r="C159" s="1"/>
      <c r="D159" s="1"/>
      <c r="E159" s="1"/>
    </row>
    <row r="160" spans="3:5" ht="15" x14ac:dyDescent="0.25">
      <c r="C160" s="1"/>
      <c r="D160" s="1"/>
      <c r="E160" s="1"/>
    </row>
    <row r="161" spans="3:5" ht="15" x14ac:dyDescent="0.25">
      <c r="C161" s="1"/>
      <c r="D161" s="1"/>
      <c r="E161" s="1"/>
    </row>
    <row r="162" spans="3:5" ht="15" x14ac:dyDescent="0.25">
      <c r="C162" s="1"/>
      <c r="D162" s="1"/>
      <c r="E162" s="1"/>
    </row>
    <row r="163" spans="3:5" ht="15" x14ac:dyDescent="0.25">
      <c r="C163" s="1"/>
      <c r="D163" s="1"/>
      <c r="E163" s="1"/>
    </row>
    <row r="164" spans="3:5" ht="15" x14ac:dyDescent="0.25">
      <c r="C164" s="1"/>
      <c r="D164" s="1"/>
      <c r="E164" s="1"/>
    </row>
    <row r="165" spans="3:5" ht="15" x14ac:dyDescent="0.25">
      <c r="C165" s="1"/>
      <c r="D165" s="1"/>
      <c r="E16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2021-03-12T17:16:40Z</cp:lastPrinted>
  <dcterms:created xsi:type="dcterms:W3CDTF">2009-10-08T17:52:09Z</dcterms:created>
  <dcterms:modified xsi:type="dcterms:W3CDTF">2021-03-12T17:17:09Z</dcterms:modified>
</cp:coreProperties>
</file>