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813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<sst xmlns="http://schemas.openxmlformats.org/spreadsheetml/2006/main" count="136" uniqueCount="21">
  <si>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</si>
  <si>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</si>
  <si>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</si>
  <si>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</si>
  <si>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</si>
  <si>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</si>
  <si>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</si>
  <si>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</si>
  <si>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</si>
  <si>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</si>
  <si>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</si>
  <si>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</si>
  <si>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</si>
  <si>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</si>
  <si>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Lösung
 gerundet</t>
  </si>
  <si>
    <t>Preis alt:</t>
  </si>
  <si>
    <t>Berechne den Rabatt in Prozent:</t>
  </si>
  <si>
    <t>Preis neu:</t>
  </si>
  <si>
    <t>Einerziffer</t>
  </si>
  <si>
    <t>NEUE AUFGABEN: F9 DRÜCKEN!</t>
  </si>
  <si>
    <t xml:space="preserve"> ein und addiert die letzte Spalte.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</si>
</sst>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6" borderId="0" xfId="0" applyFont="1" applyFill="1" applyAlignment="1">
      <alignment/>
    </xf>
    <xf numFmtId="0" fontId="0" fillId="35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7.57421875" style="0" bestFit="1" customWidth="1"/>
    <col min="4" max="4" width="59.57421875" style="0" bestFit="1" customWidth="1"/>
    <col min="6" max="15" width="11.421875" style="22" customWidth="1"/>
  </cols>
  <sheetData>
    <row r="1" spans="1:4" ht="18">
      <c r="A1" s="4" t="s">
        <v>12</v>
      </c>
      <c r="D1" s="26" t="s">
        <v>19</v>
      </c>
    </row>
    <row r="3" spans="1:4" ht="12.75">
      <c r="A3" s="1" t="s">
        <v>4</v>
      </c>
      <c r="B3" s="11" t="s">
        <v>16</v>
      </c>
      <c r="D3" t="s">
        <v>11</v>
      </c>
    </row>
    <row r="4" spans="1:2" ht="12.75">
      <c r="A4" s="1" t="s">
        <v>5</v>
      </c>
      <c r="B4" s="11"/>
    </row>
    <row r="5" spans="1:2" ht="12.75">
      <c r="A5" s="21" t="s">
        <v>6</v>
      </c>
      <c r="B5" s="27">
        <v>26</v>
      </c>
    </row>
    <row r="7" spans="1:4" ht="12.75">
      <c r="A7" s="1" t="s">
        <v>1</v>
      </c>
      <c r="B7" s="1" t="s">
        <v>0</v>
      </c>
      <c r="C7" s="1" t="s">
        <v>2</v>
      </c>
      <c r="D7" s="1" t="s">
        <v>7</v>
      </c>
    </row>
    <row r="8" spans="1:12" ht="12.75">
      <c r="A8" s="3">
        <v>1</v>
      </c>
      <c r="B8" s="2" t="str">
        <f>L8</f>
        <v>Preis alt: 115,6€, Preis neu: 42,34€</v>
      </c>
      <c r="C8" s="2">
        <f>K8</f>
        <v>63</v>
      </c>
      <c r="D8" s="3" t="str">
        <f>IF(A8&lt;=$B$5,A8&amp;") "&amp;$B$3&amp;" "&amp;B8&amp;" "&amp;$B$4,"")</f>
        <v>1) Berechne den Rabatt in Prozent: Preis alt: 115,6€, Preis neu: 42,34€ </v>
      </c>
      <c r="F8" s="22" t="s">
        <v>15</v>
      </c>
      <c r="G8" s="23">
        <f ca="1">ROUND(RAND()*250,2)</f>
        <v>115.6</v>
      </c>
      <c r="H8" s="22" t="s">
        <v>17</v>
      </c>
      <c r="I8" s="23">
        <f ca="1">ROUND(RAND()*G8,2)</f>
        <v>42.34</v>
      </c>
      <c r="J8" s="22">
        <f>(G8-I8)/G8*100</f>
        <v>63.37370242214533</v>
      </c>
      <c r="K8" s="22">
        <f>ROUND(J8,0)</f>
        <v>63</v>
      </c>
      <c r="L8" s="22" t="str">
        <f>F8&amp;" "&amp;G8&amp;"€, "&amp;H8&amp;" "&amp;I8&amp;"€"</f>
        <v>Preis alt: 115,6€, Preis neu: 42,34€</v>
      </c>
    </row>
    <row r="9" spans="1:12" ht="12.75">
      <c r="A9" s="3">
        <v>2</v>
      </c>
      <c r="B9" s="2" t="str">
        <f aca="true" t="shared" si="0" ref="B9:B36">L9</f>
        <v>Preis alt: 155,94€, Preis neu: 52,95€</v>
      </c>
      <c r="C9" s="2">
        <f aca="true" t="shared" si="1" ref="C9:C36">K9</f>
        <v>66</v>
      </c>
      <c r="D9" s="3" t="str">
        <f aca="true" t="shared" si="2" ref="D9:D39">IF(A9&lt;=$B$5,A9&amp;") "&amp;$B$3&amp;" "&amp;B9&amp;" "&amp;$B$4,"")</f>
        <v>2) Berechne den Rabatt in Prozent: Preis alt: 155,94€, Preis neu: 52,95€ </v>
      </c>
      <c r="F9" s="22" t="s">
        <v>15</v>
      </c>
      <c r="G9" s="23">
        <f aca="true" ca="1" t="shared" si="3" ref="G9:G64">ROUND(RAND()*250,2)</f>
        <v>155.94</v>
      </c>
      <c r="H9" s="22" t="s">
        <v>17</v>
      </c>
      <c r="I9" s="23">
        <f aca="true" ca="1" t="shared" si="4" ref="I9:I64">ROUND(RAND()*G9,2)</f>
        <v>52.95</v>
      </c>
      <c r="J9" s="22">
        <f aca="true" t="shared" si="5" ref="J9:J64">(G9-I9)/G9*100</f>
        <v>66.04463255098113</v>
      </c>
      <c r="K9" s="22">
        <f aca="true" t="shared" si="6" ref="K9:K64">ROUND(J9,0)</f>
        <v>66</v>
      </c>
      <c r="L9" s="22" t="str">
        <f aca="true" t="shared" si="7" ref="L9:L64">F9&amp;" "&amp;G9&amp;"€, "&amp;H9&amp;" "&amp;I9&amp;"€"</f>
        <v>Preis alt: 155,94€, Preis neu: 52,95€</v>
      </c>
    </row>
    <row r="10" spans="1:12" ht="12.75">
      <c r="A10" s="3">
        <v>3</v>
      </c>
      <c r="B10" s="2" t="str">
        <f t="shared" si="0"/>
        <v>Preis alt: 31,18€, Preis neu: 1,78€</v>
      </c>
      <c r="C10" s="2">
        <f t="shared" si="1"/>
        <v>94</v>
      </c>
      <c r="D10" s="3" t="str">
        <f t="shared" si="2"/>
        <v>3) Berechne den Rabatt in Prozent: Preis alt: 31,18€, Preis neu: 1,78€ </v>
      </c>
      <c r="F10" s="22" t="s">
        <v>15</v>
      </c>
      <c r="G10" s="23">
        <f ca="1" t="shared" si="3"/>
        <v>31.18</v>
      </c>
      <c r="H10" s="22" t="s">
        <v>17</v>
      </c>
      <c r="I10" s="23">
        <f ca="1" t="shared" si="4"/>
        <v>1.78</v>
      </c>
      <c r="J10" s="22">
        <f t="shared" si="5"/>
        <v>94.29121231558692</v>
      </c>
      <c r="K10" s="22">
        <f t="shared" si="6"/>
        <v>94</v>
      </c>
      <c r="L10" s="22" t="str">
        <f t="shared" si="7"/>
        <v>Preis alt: 31,18€, Preis neu: 1,78€</v>
      </c>
    </row>
    <row r="11" spans="1:12" ht="12.75">
      <c r="A11" s="3">
        <v>4</v>
      </c>
      <c r="B11" s="2" t="str">
        <f t="shared" si="0"/>
        <v>Preis alt: 90,55€, Preis neu: 19,49€</v>
      </c>
      <c r="C11" s="2">
        <f t="shared" si="1"/>
        <v>78</v>
      </c>
      <c r="D11" s="3" t="str">
        <f t="shared" si="2"/>
        <v>4) Berechne den Rabatt in Prozent: Preis alt: 90,55€, Preis neu: 19,49€ </v>
      </c>
      <c r="F11" s="22" t="s">
        <v>15</v>
      </c>
      <c r="G11" s="23">
        <f ca="1" t="shared" si="3"/>
        <v>90.55</v>
      </c>
      <c r="H11" s="22" t="s">
        <v>17</v>
      </c>
      <c r="I11" s="23">
        <f ca="1" t="shared" si="4"/>
        <v>19.49</v>
      </c>
      <c r="J11" s="22">
        <f t="shared" si="5"/>
        <v>78.47598012147985</v>
      </c>
      <c r="K11" s="22">
        <f t="shared" si="6"/>
        <v>78</v>
      </c>
      <c r="L11" s="22" t="str">
        <f t="shared" si="7"/>
        <v>Preis alt: 90,55€, Preis neu: 19,49€</v>
      </c>
    </row>
    <row r="12" spans="1:12" ht="12.75">
      <c r="A12" s="3">
        <v>5</v>
      </c>
      <c r="B12" s="2" t="str">
        <f t="shared" si="0"/>
        <v>Preis alt: 248,94€, Preis neu: 217,76€</v>
      </c>
      <c r="C12" s="2">
        <f t="shared" si="1"/>
        <v>13</v>
      </c>
      <c r="D12" s="3" t="str">
        <f t="shared" si="2"/>
        <v>5) Berechne den Rabatt in Prozent: Preis alt: 248,94€, Preis neu: 217,76€ </v>
      </c>
      <c r="F12" s="22" t="s">
        <v>15</v>
      </c>
      <c r="G12" s="23">
        <f ca="1" t="shared" si="3"/>
        <v>248.94</v>
      </c>
      <c r="H12" s="22" t="s">
        <v>17</v>
      </c>
      <c r="I12" s="23">
        <f ca="1" t="shared" si="4"/>
        <v>217.76</v>
      </c>
      <c r="J12" s="22">
        <f t="shared" si="5"/>
        <v>12.525106451353743</v>
      </c>
      <c r="K12" s="22">
        <f t="shared" si="6"/>
        <v>13</v>
      </c>
      <c r="L12" s="22" t="str">
        <f t="shared" si="7"/>
        <v>Preis alt: 248,94€, Preis neu: 217,76€</v>
      </c>
    </row>
    <row r="13" spans="1:12" ht="12.75">
      <c r="A13" s="3">
        <v>6</v>
      </c>
      <c r="B13" s="2" t="str">
        <f t="shared" si="0"/>
        <v>Preis alt: 171,97€, Preis neu: 129,09€</v>
      </c>
      <c r="C13" s="2">
        <f t="shared" si="1"/>
        <v>25</v>
      </c>
      <c r="D13" s="3" t="str">
        <f t="shared" si="2"/>
        <v>6) Berechne den Rabatt in Prozent: Preis alt: 171,97€, Preis neu: 129,09€ </v>
      </c>
      <c r="F13" s="22" t="s">
        <v>15</v>
      </c>
      <c r="G13" s="23">
        <f ca="1" t="shared" si="3"/>
        <v>171.97</v>
      </c>
      <c r="H13" s="22" t="s">
        <v>17</v>
      </c>
      <c r="I13" s="23">
        <f ca="1" t="shared" si="4"/>
        <v>129.09</v>
      </c>
      <c r="J13" s="22">
        <f t="shared" si="5"/>
        <v>24.934581613072044</v>
      </c>
      <c r="K13" s="22">
        <f t="shared" si="6"/>
        <v>25</v>
      </c>
      <c r="L13" s="22" t="str">
        <f t="shared" si="7"/>
        <v>Preis alt: 171,97€, Preis neu: 129,09€</v>
      </c>
    </row>
    <row r="14" spans="1:12" ht="12.75">
      <c r="A14" s="3">
        <v>7</v>
      </c>
      <c r="B14" s="2" t="str">
        <f t="shared" si="0"/>
        <v>Preis alt: 107,45€, Preis neu: 0,23€</v>
      </c>
      <c r="C14" s="2">
        <f t="shared" si="1"/>
        <v>100</v>
      </c>
      <c r="D14" s="3" t="str">
        <f t="shared" si="2"/>
        <v>7) Berechne den Rabatt in Prozent: Preis alt: 107,45€, Preis neu: 0,23€ </v>
      </c>
      <c r="F14" s="22" t="s">
        <v>15</v>
      </c>
      <c r="G14" s="23">
        <f ca="1" t="shared" si="3"/>
        <v>107.45</v>
      </c>
      <c r="H14" s="22" t="s">
        <v>17</v>
      </c>
      <c r="I14" s="23">
        <f ca="1" t="shared" si="4"/>
        <v>0.23</v>
      </c>
      <c r="J14" s="22">
        <f t="shared" si="5"/>
        <v>99.78594695207073</v>
      </c>
      <c r="K14" s="22">
        <f t="shared" si="6"/>
        <v>100</v>
      </c>
      <c r="L14" s="22" t="str">
        <f t="shared" si="7"/>
        <v>Preis alt: 107,45€, Preis neu: 0,23€</v>
      </c>
    </row>
    <row r="15" spans="1:12" ht="12.75">
      <c r="A15" s="3">
        <v>8</v>
      </c>
      <c r="B15" s="2" t="str">
        <f t="shared" si="0"/>
        <v>Preis alt: 225,32€, Preis neu: 88,49€</v>
      </c>
      <c r="C15" s="2">
        <f t="shared" si="1"/>
        <v>61</v>
      </c>
      <c r="D15" s="3" t="str">
        <f t="shared" si="2"/>
        <v>8) Berechne den Rabatt in Prozent: Preis alt: 225,32€, Preis neu: 88,49€ </v>
      </c>
      <c r="F15" s="22" t="s">
        <v>15</v>
      </c>
      <c r="G15" s="23">
        <f ca="1" t="shared" si="3"/>
        <v>225.32</v>
      </c>
      <c r="H15" s="22" t="s">
        <v>17</v>
      </c>
      <c r="I15" s="23">
        <f ca="1" t="shared" si="4"/>
        <v>88.49</v>
      </c>
      <c r="J15" s="22">
        <f t="shared" si="5"/>
        <v>60.7269660926682</v>
      </c>
      <c r="K15" s="22">
        <f t="shared" si="6"/>
        <v>61</v>
      </c>
      <c r="L15" s="22" t="str">
        <f t="shared" si="7"/>
        <v>Preis alt: 225,32€, Preis neu: 88,49€</v>
      </c>
    </row>
    <row r="16" spans="1:12" ht="12.75">
      <c r="A16" s="3">
        <v>9</v>
      </c>
      <c r="B16" s="2" t="str">
        <f t="shared" si="0"/>
        <v>Preis alt: 110,64€, Preis neu: 43,3€</v>
      </c>
      <c r="C16" s="2">
        <f t="shared" si="1"/>
        <v>61</v>
      </c>
      <c r="D16" s="3" t="str">
        <f t="shared" si="2"/>
        <v>9) Berechne den Rabatt in Prozent: Preis alt: 110,64€, Preis neu: 43,3€ </v>
      </c>
      <c r="F16" s="22" t="s">
        <v>15</v>
      </c>
      <c r="G16" s="23">
        <f ca="1" t="shared" si="3"/>
        <v>110.64</v>
      </c>
      <c r="H16" s="22" t="s">
        <v>17</v>
      </c>
      <c r="I16" s="23">
        <f ca="1" t="shared" si="4"/>
        <v>43.3</v>
      </c>
      <c r="J16" s="22">
        <f t="shared" si="5"/>
        <v>60.86406362979031</v>
      </c>
      <c r="K16" s="22">
        <f t="shared" si="6"/>
        <v>61</v>
      </c>
      <c r="L16" s="22" t="str">
        <f t="shared" si="7"/>
        <v>Preis alt: 110,64€, Preis neu: 43,3€</v>
      </c>
    </row>
    <row r="17" spans="1:12" ht="12.75">
      <c r="A17" s="3">
        <v>10</v>
      </c>
      <c r="B17" s="2" t="str">
        <f t="shared" si="0"/>
        <v>Preis alt: 152,73€, Preis neu: 149,41€</v>
      </c>
      <c r="C17" s="2">
        <f t="shared" si="1"/>
        <v>2</v>
      </c>
      <c r="D17" s="3" t="str">
        <f t="shared" si="2"/>
        <v>10) Berechne den Rabatt in Prozent: Preis alt: 152,73€, Preis neu: 149,41€ </v>
      </c>
      <c r="F17" s="22" t="s">
        <v>15</v>
      </c>
      <c r="G17" s="23">
        <f ca="1" t="shared" si="3"/>
        <v>152.73</v>
      </c>
      <c r="H17" s="22" t="s">
        <v>17</v>
      </c>
      <c r="I17" s="23">
        <f ca="1" t="shared" si="4"/>
        <v>149.41</v>
      </c>
      <c r="J17" s="22">
        <f t="shared" si="5"/>
        <v>2.173770706475475</v>
      </c>
      <c r="K17" s="22">
        <f t="shared" si="6"/>
        <v>2</v>
      </c>
      <c r="L17" s="22" t="str">
        <f t="shared" si="7"/>
        <v>Preis alt: 152,73€, Preis neu: 149,41€</v>
      </c>
    </row>
    <row r="18" spans="1:12" ht="12.75">
      <c r="A18" s="3">
        <v>11</v>
      </c>
      <c r="B18" s="2" t="str">
        <f t="shared" si="0"/>
        <v>Preis alt: 91,27€, Preis neu: 17,67€</v>
      </c>
      <c r="C18" s="2">
        <f t="shared" si="1"/>
        <v>81</v>
      </c>
      <c r="D18" s="3" t="str">
        <f t="shared" si="2"/>
        <v>11) Berechne den Rabatt in Prozent: Preis alt: 91,27€, Preis neu: 17,67€ </v>
      </c>
      <c r="F18" s="22" t="s">
        <v>15</v>
      </c>
      <c r="G18" s="23">
        <f ca="1" t="shared" si="3"/>
        <v>91.27</v>
      </c>
      <c r="H18" s="22" t="s">
        <v>17</v>
      </c>
      <c r="I18" s="23">
        <f ca="1" t="shared" si="4"/>
        <v>17.67</v>
      </c>
      <c r="J18" s="22">
        <f t="shared" si="5"/>
        <v>80.63985975676565</v>
      </c>
      <c r="K18" s="22">
        <f t="shared" si="6"/>
        <v>81</v>
      </c>
      <c r="L18" s="22" t="str">
        <f t="shared" si="7"/>
        <v>Preis alt: 91,27€, Preis neu: 17,67€</v>
      </c>
    </row>
    <row r="19" spans="1:12" ht="12.75">
      <c r="A19" s="3">
        <v>12</v>
      </c>
      <c r="B19" s="2" t="str">
        <f t="shared" si="0"/>
        <v>Preis alt: 182,73€, Preis neu: 181,24€</v>
      </c>
      <c r="C19" s="2">
        <f t="shared" si="1"/>
        <v>1</v>
      </c>
      <c r="D19" s="3" t="str">
        <f t="shared" si="2"/>
        <v>12) Berechne den Rabatt in Prozent: Preis alt: 182,73€, Preis neu: 181,24€ </v>
      </c>
      <c r="F19" s="22" t="s">
        <v>15</v>
      </c>
      <c r="G19" s="23">
        <f ca="1" t="shared" si="3"/>
        <v>182.73</v>
      </c>
      <c r="H19" s="22" t="s">
        <v>17</v>
      </c>
      <c r="I19" s="23">
        <f ca="1" t="shared" si="4"/>
        <v>181.24</v>
      </c>
      <c r="J19" s="22">
        <f t="shared" si="5"/>
        <v>0.8154107152629456</v>
      </c>
      <c r="K19" s="22">
        <f t="shared" si="6"/>
        <v>1</v>
      </c>
      <c r="L19" s="22" t="str">
        <f t="shared" si="7"/>
        <v>Preis alt: 182,73€, Preis neu: 181,24€</v>
      </c>
    </row>
    <row r="20" spans="1:12" ht="12.75">
      <c r="A20" s="3">
        <v>13</v>
      </c>
      <c r="B20" s="2" t="str">
        <f t="shared" si="0"/>
        <v>Preis alt: 149,62€, Preis neu: 2,27€</v>
      </c>
      <c r="C20" s="2">
        <f t="shared" si="1"/>
        <v>98</v>
      </c>
      <c r="D20" s="3" t="str">
        <f t="shared" si="2"/>
        <v>13) Berechne den Rabatt in Prozent: Preis alt: 149,62€, Preis neu: 2,27€ </v>
      </c>
      <c r="F20" s="22" t="s">
        <v>15</v>
      </c>
      <c r="G20" s="23">
        <f ca="1" t="shared" si="3"/>
        <v>149.62</v>
      </c>
      <c r="H20" s="22" t="s">
        <v>17</v>
      </c>
      <c r="I20" s="23">
        <f ca="1" t="shared" si="4"/>
        <v>2.27</v>
      </c>
      <c r="J20" s="22">
        <f t="shared" si="5"/>
        <v>98.48282315198502</v>
      </c>
      <c r="K20" s="22">
        <f t="shared" si="6"/>
        <v>98</v>
      </c>
      <c r="L20" s="22" t="str">
        <f t="shared" si="7"/>
        <v>Preis alt: 149,62€, Preis neu: 2,27€</v>
      </c>
    </row>
    <row r="21" spans="1:12" ht="12.75">
      <c r="A21" s="3">
        <v>14</v>
      </c>
      <c r="B21" s="2" t="str">
        <f t="shared" si="0"/>
        <v>Preis alt: 228€, Preis neu: 169,6€</v>
      </c>
      <c r="C21" s="2">
        <f t="shared" si="1"/>
        <v>26</v>
      </c>
      <c r="D21" s="3" t="str">
        <f t="shared" si="2"/>
        <v>14) Berechne den Rabatt in Prozent: Preis alt: 228€, Preis neu: 169,6€ </v>
      </c>
      <c r="F21" s="22" t="s">
        <v>15</v>
      </c>
      <c r="G21" s="23">
        <f ca="1" t="shared" si="3"/>
        <v>228</v>
      </c>
      <c r="H21" s="22" t="s">
        <v>17</v>
      </c>
      <c r="I21" s="23">
        <f ca="1" t="shared" si="4"/>
        <v>169.6</v>
      </c>
      <c r="J21" s="22">
        <f t="shared" si="5"/>
        <v>25.6140350877193</v>
      </c>
      <c r="K21" s="22">
        <f t="shared" si="6"/>
        <v>26</v>
      </c>
      <c r="L21" s="22" t="str">
        <f t="shared" si="7"/>
        <v>Preis alt: 228€, Preis neu: 169,6€</v>
      </c>
    </row>
    <row r="22" spans="1:12" ht="12.75">
      <c r="A22" s="3">
        <v>15</v>
      </c>
      <c r="B22" s="2" t="str">
        <f t="shared" si="0"/>
        <v>Preis alt: 186,86€, Preis neu: 149,82€</v>
      </c>
      <c r="C22" s="2">
        <f t="shared" si="1"/>
        <v>20</v>
      </c>
      <c r="D22" s="3" t="str">
        <f t="shared" si="2"/>
        <v>15) Berechne den Rabatt in Prozent: Preis alt: 186,86€, Preis neu: 149,82€ </v>
      </c>
      <c r="F22" s="22" t="s">
        <v>15</v>
      </c>
      <c r="G22" s="23">
        <f ca="1" t="shared" si="3"/>
        <v>186.86</v>
      </c>
      <c r="H22" s="22" t="s">
        <v>17</v>
      </c>
      <c r="I22" s="23">
        <f ca="1" t="shared" si="4"/>
        <v>149.82</v>
      </c>
      <c r="J22" s="22">
        <f t="shared" si="5"/>
        <v>19.822326875735854</v>
      </c>
      <c r="K22" s="22">
        <f t="shared" si="6"/>
        <v>20</v>
      </c>
      <c r="L22" s="22" t="str">
        <f t="shared" si="7"/>
        <v>Preis alt: 186,86€, Preis neu: 149,82€</v>
      </c>
    </row>
    <row r="23" spans="1:12" ht="12.75">
      <c r="A23" s="3">
        <v>16</v>
      </c>
      <c r="B23" s="2" t="str">
        <f t="shared" si="0"/>
        <v>Preis alt: 47,47€, Preis neu: 20,96€</v>
      </c>
      <c r="C23" s="2">
        <f t="shared" si="1"/>
        <v>56</v>
      </c>
      <c r="D23" s="3" t="str">
        <f t="shared" si="2"/>
        <v>16) Berechne den Rabatt in Prozent: Preis alt: 47,47€, Preis neu: 20,96€ </v>
      </c>
      <c r="F23" s="22" t="s">
        <v>15</v>
      </c>
      <c r="G23" s="23">
        <f ca="1" t="shared" si="3"/>
        <v>47.47</v>
      </c>
      <c r="H23" s="22" t="s">
        <v>17</v>
      </c>
      <c r="I23" s="23">
        <f ca="1" t="shared" si="4"/>
        <v>20.96</v>
      </c>
      <c r="J23" s="22">
        <f t="shared" si="5"/>
        <v>55.84579734569202</v>
      </c>
      <c r="K23" s="22">
        <f t="shared" si="6"/>
        <v>56</v>
      </c>
      <c r="L23" s="22" t="str">
        <f t="shared" si="7"/>
        <v>Preis alt: 47,47€, Preis neu: 20,96€</v>
      </c>
    </row>
    <row r="24" spans="1:12" ht="12.75">
      <c r="A24" s="3">
        <v>17</v>
      </c>
      <c r="B24" s="2" t="str">
        <f t="shared" si="0"/>
        <v>Preis alt: 142,4€, Preis neu: 47,45€</v>
      </c>
      <c r="C24" s="2">
        <f t="shared" si="1"/>
        <v>67</v>
      </c>
      <c r="D24" s="3" t="str">
        <f t="shared" si="2"/>
        <v>17) Berechne den Rabatt in Prozent: Preis alt: 142,4€, Preis neu: 47,45€ </v>
      </c>
      <c r="F24" s="22" t="s">
        <v>15</v>
      </c>
      <c r="G24" s="23">
        <f ca="1" t="shared" si="3"/>
        <v>142.4</v>
      </c>
      <c r="H24" s="22" t="s">
        <v>17</v>
      </c>
      <c r="I24" s="23">
        <f ca="1" t="shared" si="4"/>
        <v>47.45</v>
      </c>
      <c r="J24" s="22">
        <f t="shared" si="5"/>
        <v>66.67837078651685</v>
      </c>
      <c r="K24" s="22">
        <f t="shared" si="6"/>
        <v>67</v>
      </c>
      <c r="L24" s="22" t="str">
        <f t="shared" si="7"/>
        <v>Preis alt: 142,4€, Preis neu: 47,45€</v>
      </c>
    </row>
    <row r="25" spans="1:12" ht="12.75">
      <c r="A25" s="3">
        <v>18</v>
      </c>
      <c r="B25" s="2" t="str">
        <f t="shared" si="0"/>
        <v>Preis alt: 197,23€, Preis neu: 156,14€</v>
      </c>
      <c r="C25" s="2">
        <f t="shared" si="1"/>
        <v>21</v>
      </c>
      <c r="D25" s="3" t="str">
        <f t="shared" si="2"/>
        <v>18) Berechne den Rabatt in Prozent: Preis alt: 197,23€, Preis neu: 156,14€ </v>
      </c>
      <c r="F25" s="22" t="s">
        <v>15</v>
      </c>
      <c r="G25" s="23">
        <f ca="1" t="shared" si="3"/>
        <v>197.23</v>
      </c>
      <c r="H25" s="22" t="s">
        <v>17</v>
      </c>
      <c r="I25" s="23">
        <f ca="1" t="shared" si="4"/>
        <v>156.14</v>
      </c>
      <c r="J25" s="22">
        <f t="shared" si="5"/>
        <v>20.83354459260762</v>
      </c>
      <c r="K25" s="22">
        <f t="shared" si="6"/>
        <v>21</v>
      </c>
      <c r="L25" s="22" t="str">
        <f t="shared" si="7"/>
        <v>Preis alt: 197,23€, Preis neu: 156,14€</v>
      </c>
    </row>
    <row r="26" spans="1:12" ht="12.75">
      <c r="A26" s="3">
        <v>19</v>
      </c>
      <c r="B26" s="2" t="str">
        <f t="shared" si="0"/>
        <v>Preis alt: 241,14€, Preis neu: 24,19€</v>
      </c>
      <c r="C26" s="2">
        <f t="shared" si="1"/>
        <v>90</v>
      </c>
      <c r="D26" s="3" t="str">
        <f t="shared" si="2"/>
        <v>19) Berechne den Rabatt in Prozent: Preis alt: 241,14€, Preis neu: 24,19€ </v>
      </c>
      <c r="F26" s="22" t="s">
        <v>15</v>
      </c>
      <c r="G26" s="23">
        <f ca="1" t="shared" si="3"/>
        <v>241.14</v>
      </c>
      <c r="H26" s="22" t="s">
        <v>17</v>
      </c>
      <c r="I26" s="23">
        <f ca="1" t="shared" si="4"/>
        <v>24.19</v>
      </c>
      <c r="J26" s="22">
        <f t="shared" si="5"/>
        <v>89.96848303889855</v>
      </c>
      <c r="K26" s="22">
        <f t="shared" si="6"/>
        <v>90</v>
      </c>
      <c r="L26" s="22" t="str">
        <f t="shared" si="7"/>
        <v>Preis alt: 241,14€, Preis neu: 24,19€</v>
      </c>
    </row>
    <row r="27" spans="1:12" ht="12.75">
      <c r="A27" s="3">
        <v>20</v>
      </c>
      <c r="B27" s="2" t="str">
        <f t="shared" si="0"/>
        <v>Preis alt: 239,23€, Preis neu: 79,27€</v>
      </c>
      <c r="C27" s="2">
        <f t="shared" si="1"/>
        <v>67</v>
      </c>
      <c r="D27" s="3" t="str">
        <f t="shared" si="2"/>
        <v>20) Berechne den Rabatt in Prozent: Preis alt: 239,23€, Preis neu: 79,27€ </v>
      </c>
      <c r="F27" s="22" t="s">
        <v>15</v>
      </c>
      <c r="G27" s="23">
        <f ca="1" t="shared" si="3"/>
        <v>239.23</v>
      </c>
      <c r="H27" s="22" t="s">
        <v>17</v>
      </c>
      <c r="I27" s="23">
        <f ca="1" t="shared" si="4"/>
        <v>79.27</v>
      </c>
      <c r="J27" s="22">
        <f t="shared" si="5"/>
        <v>66.86452368014044</v>
      </c>
      <c r="K27" s="22">
        <f t="shared" si="6"/>
        <v>67</v>
      </c>
      <c r="L27" s="22" t="str">
        <f t="shared" si="7"/>
        <v>Preis alt: 239,23€, Preis neu: 79,27€</v>
      </c>
    </row>
    <row r="28" spans="1:12" ht="12.75">
      <c r="A28" s="3">
        <v>21</v>
      </c>
      <c r="B28" s="2" t="str">
        <f t="shared" si="0"/>
        <v>Preis alt: 169,84€, Preis neu: 115,69€</v>
      </c>
      <c r="C28" s="2">
        <f t="shared" si="1"/>
        <v>32</v>
      </c>
      <c r="D28" s="3" t="str">
        <f t="shared" si="2"/>
        <v>21) Berechne den Rabatt in Prozent: Preis alt: 169,84€, Preis neu: 115,69€ </v>
      </c>
      <c r="F28" s="22" t="s">
        <v>15</v>
      </c>
      <c r="G28" s="23">
        <f ca="1" t="shared" si="3"/>
        <v>169.84</v>
      </c>
      <c r="H28" s="22" t="s">
        <v>17</v>
      </c>
      <c r="I28" s="23">
        <f ca="1" t="shared" si="4"/>
        <v>115.69</v>
      </c>
      <c r="J28" s="22">
        <f t="shared" si="5"/>
        <v>31.88294865756006</v>
      </c>
      <c r="K28" s="22">
        <f t="shared" si="6"/>
        <v>32</v>
      </c>
      <c r="L28" s="22" t="str">
        <f t="shared" si="7"/>
        <v>Preis alt: 169,84€, Preis neu: 115,69€</v>
      </c>
    </row>
    <row r="29" spans="1:12" ht="12.75">
      <c r="A29" s="3">
        <v>22</v>
      </c>
      <c r="B29" s="2" t="str">
        <f t="shared" si="0"/>
        <v>Preis alt: 11,63€, Preis neu: 2,78€</v>
      </c>
      <c r="C29" s="2">
        <f t="shared" si="1"/>
        <v>76</v>
      </c>
      <c r="D29" s="3" t="str">
        <f t="shared" si="2"/>
        <v>22) Berechne den Rabatt in Prozent: Preis alt: 11,63€, Preis neu: 2,78€ </v>
      </c>
      <c r="F29" s="22" t="s">
        <v>15</v>
      </c>
      <c r="G29" s="23">
        <f ca="1" t="shared" si="3"/>
        <v>11.63</v>
      </c>
      <c r="H29" s="22" t="s">
        <v>17</v>
      </c>
      <c r="I29" s="23">
        <f ca="1" t="shared" si="4"/>
        <v>2.78</v>
      </c>
      <c r="J29" s="22">
        <f t="shared" si="5"/>
        <v>76.09630266552021</v>
      </c>
      <c r="K29" s="22">
        <f t="shared" si="6"/>
        <v>76</v>
      </c>
      <c r="L29" s="22" t="str">
        <f t="shared" si="7"/>
        <v>Preis alt: 11,63€, Preis neu: 2,78€</v>
      </c>
    </row>
    <row r="30" spans="1:12" ht="12.75">
      <c r="A30" s="3">
        <v>23</v>
      </c>
      <c r="B30" s="2" t="str">
        <f t="shared" si="0"/>
        <v>Preis alt: 136,78€, Preis neu: 4,55€</v>
      </c>
      <c r="C30" s="2">
        <f t="shared" si="1"/>
        <v>97</v>
      </c>
      <c r="D30" s="3" t="str">
        <f t="shared" si="2"/>
        <v>23) Berechne den Rabatt in Prozent: Preis alt: 136,78€, Preis neu: 4,55€ </v>
      </c>
      <c r="F30" s="22" t="s">
        <v>15</v>
      </c>
      <c r="G30" s="23">
        <f ca="1" t="shared" si="3"/>
        <v>136.78</v>
      </c>
      <c r="H30" s="22" t="s">
        <v>17</v>
      </c>
      <c r="I30" s="23">
        <f ca="1" t="shared" si="4"/>
        <v>4.55</v>
      </c>
      <c r="J30" s="22">
        <f t="shared" si="5"/>
        <v>96.67349027635619</v>
      </c>
      <c r="K30" s="22">
        <f t="shared" si="6"/>
        <v>97</v>
      </c>
      <c r="L30" s="22" t="str">
        <f t="shared" si="7"/>
        <v>Preis alt: 136,78€, Preis neu: 4,55€</v>
      </c>
    </row>
    <row r="31" spans="1:12" ht="12.75">
      <c r="A31" s="3">
        <v>24</v>
      </c>
      <c r="B31" s="2" t="str">
        <f t="shared" si="0"/>
        <v>Preis alt: 83,24€, Preis neu: 60,56€</v>
      </c>
      <c r="C31" s="2">
        <f t="shared" si="1"/>
        <v>27</v>
      </c>
      <c r="D31" s="3" t="str">
        <f t="shared" si="2"/>
        <v>24) Berechne den Rabatt in Prozent: Preis alt: 83,24€, Preis neu: 60,56€ </v>
      </c>
      <c r="F31" s="22" t="s">
        <v>15</v>
      </c>
      <c r="G31" s="23">
        <f ca="1" t="shared" si="3"/>
        <v>83.24</v>
      </c>
      <c r="H31" s="22" t="s">
        <v>17</v>
      </c>
      <c r="I31" s="23">
        <f ca="1" t="shared" si="4"/>
        <v>60.56</v>
      </c>
      <c r="J31" s="22">
        <f t="shared" si="5"/>
        <v>27.246516098029787</v>
      </c>
      <c r="K31" s="22">
        <f t="shared" si="6"/>
        <v>27</v>
      </c>
      <c r="L31" s="22" t="str">
        <f t="shared" si="7"/>
        <v>Preis alt: 83,24€, Preis neu: 60,56€</v>
      </c>
    </row>
    <row r="32" spans="1:12" ht="12.75">
      <c r="A32" s="3">
        <v>25</v>
      </c>
      <c r="B32" s="2" t="str">
        <f t="shared" si="0"/>
        <v>Preis alt: 84,05€, Preis neu: 3,21€</v>
      </c>
      <c r="C32" s="2">
        <f t="shared" si="1"/>
        <v>96</v>
      </c>
      <c r="D32" s="3" t="str">
        <f t="shared" si="2"/>
        <v>25) Berechne den Rabatt in Prozent: Preis alt: 84,05€, Preis neu: 3,21€ </v>
      </c>
      <c r="F32" s="22" t="s">
        <v>15</v>
      </c>
      <c r="G32" s="23">
        <f ca="1" t="shared" si="3"/>
        <v>84.05</v>
      </c>
      <c r="H32" s="22" t="s">
        <v>17</v>
      </c>
      <c r="I32" s="23">
        <f ca="1" t="shared" si="4"/>
        <v>3.21</v>
      </c>
      <c r="J32" s="22">
        <f t="shared" si="5"/>
        <v>96.18084473527662</v>
      </c>
      <c r="K32" s="22">
        <f t="shared" si="6"/>
        <v>96</v>
      </c>
      <c r="L32" s="22" t="str">
        <f t="shared" si="7"/>
        <v>Preis alt: 84,05€, Preis neu: 3,21€</v>
      </c>
    </row>
    <row r="33" spans="1:12" ht="12.75">
      <c r="A33" s="3">
        <v>26</v>
      </c>
      <c r="B33" s="2" t="str">
        <f t="shared" si="0"/>
        <v>Preis alt: 147,27€, Preis neu: 89,48€</v>
      </c>
      <c r="C33" s="2">
        <f t="shared" si="1"/>
        <v>39</v>
      </c>
      <c r="D33" s="3" t="str">
        <f t="shared" si="2"/>
        <v>26) Berechne den Rabatt in Prozent: Preis alt: 147,27€, Preis neu: 89,48€ </v>
      </c>
      <c r="F33" s="22" t="s">
        <v>15</v>
      </c>
      <c r="G33" s="23">
        <f ca="1" t="shared" si="3"/>
        <v>147.27</v>
      </c>
      <c r="H33" s="22" t="s">
        <v>17</v>
      </c>
      <c r="I33" s="23">
        <f ca="1" t="shared" si="4"/>
        <v>89.48</v>
      </c>
      <c r="J33" s="22">
        <f t="shared" si="5"/>
        <v>39.24085013920011</v>
      </c>
      <c r="K33" s="22">
        <f t="shared" si="6"/>
        <v>39</v>
      </c>
      <c r="L33" s="22" t="str">
        <f t="shared" si="7"/>
        <v>Preis alt: 147,27€, Preis neu: 89,48€</v>
      </c>
    </row>
    <row r="34" spans="1:12" ht="12.75">
      <c r="A34" s="3">
        <v>27</v>
      </c>
      <c r="B34" s="2" t="str">
        <f t="shared" si="0"/>
        <v>Preis alt: 39,33€, Preis neu: 24,68€</v>
      </c>
      <c r="C34" s="2">
        <f t="shared" si="1"/>
        <v>37</v>
      </c>
      <c r="D34" s="3">
        <f t="shared" si="2"/>
      </c>
      <c r="F34" s="22" t="s">
        <v>15</v>
      </c>
      <c r="G34" s="23">
        <f ca="1" t="shared" si="3"/>
        <v>39.33</v>
      </c>
      <c r="H34" s="22" t="s">
        <v>17</v>
      </c>
      <c r="I34" s="23">
        <f ca="1" t="shared" si="4"/>
        <v>24.68</v>
      </c>
      <c r="J34" s="22">
        <f t="shared" si="5"/>
        <v>37.24891939994915</v>
      </c>
      <c r="K34" s="22">
        <f t="shared" si="6"/>
        <v>37</v>
      </c>
      <c r="L34" s="22" t="str">
        <f t="shared" si="7"/>
        <v>Preis alt: 39,33€, Preis neu: 24,68€</v>
      </c>
    </row>
    <row r="35" spans="1:12" ht="12.75">
      <c r="A35" s="3">
        <v>28</v>
      </c>
      <c r="B35" s="2" t="str">
        <f t="shared" si="0"/>
        <v>Preis alt: 149,46€, Preis neu: 2,43€</v>
      </c>
      <c r="C35" s="2">
        <f t="shared" si="1"/>
        <v>98</v>
      </c>
      <c r="D35" s="3">
        <f t="shared" si="2"/>
      </c>
      <c r="F35" s="22" t="s">
        <v>15</v>
      </c>
      <c r="G35" s="23">
        <f ca="1" t="shared" si="3"/>
        <v>149.46</v>
      </c>
      <c r="H35" s="22" t="s">
        <v>17</v>
      </c>
      <c r="I35" s="23">
        <f ca="1" t="shared" si="4"/>
        <v>2.43</v>
      </c>
      <c r="J35" s="22">
        <f t="shared" si="5"/>
        <v>98.3741469289442</v>
      </c>
      <c r="K35" s="22">
        <f t="shared" si="6"/>
        <v>98</v>
      </c>
      <c r="L35" s="22" t="str">
        <f t="shared" si="7"/>
        <v>Preis alt: 149,46€, Preis neu: 2,43€</v>
      </c>
    </row>
    <row r="36" spans="1:12" ht="12.75">
      <c r="A36" s="3">
        <v>29</v>
      </c>
      <c r="B36" s="2" t="str">
        <f t="shared" si="0"/>
        <v>Preis alt: 238,65€, Preis neu: 44,85€</v>
      </c>
      <c r="C36" s="2">
        <f t="shared" si="1"/>
        <v>81</v>
      </c>
      <c r="D36" s="3">
        <f t="shared" si="2"/>
      </c>
      <c r="F36" s="22" t="s">
        <v>15</v>
      </c>
      <c r="G36" s="23">
        <f ca="1" t="shared" si="3"/>
        <v>238.65</v>
      </c>
      <c r="H36" s="22" t="s">
        <v>17</v>
      </c>
      <c r="I36" s="23">
        <f ca="1" t="shared" si="4"/>
        <v>44.85</v>
      </c>
      <c r="J36" s="22">
        <f t="shared" si="5"/>
        <v>81.20678818353238</v>
      </c>
      <c r="K36" s="22">
        <f t="shared" si="6"/>
        <v>81</v>
      </c>
      <c r="L36" s="22" t="str">
        <f t="shared" si="7"/>
        <v>Preis alt: 238,65€, Preis neu: 44,85€</v>
      </c>
    </row>
    <row r="37" spans="1:12" ht="12.75">
      <c r="A37" s="3">
        <v>30</v>
      </c>
      <c r="B37" s="2" t="str">
        <f>L37</f>
        <v>Preis alt: 214,39€, Preis neu: 98,93€</v>
      </c>
      <c r="C37" s="2">
        <f>K37</f>
        <v>54</v>
      </c>
      <c r="D37" s="3">
        <f t="shared" si="2"/>
      </c>
      <c r="F37" s="22" t="s">
        <v>15</v>
      </c>
      <c r="G37" s="23">
        <f ca="1" t="shared" si="3"/>
        <v>214.39</v>
      </c>
      <c r="H37" s="22" t="s">
        <v>17</v>
      </c>
      <c r="I37" s="23">
        <f ca="1" t="shared" si="4"/>
        <v>98.93</v>
      </c>
      <c r="J37" s="22">
        <f t="shared" si="5"/>
        <v>53.85512383973132</v>
      </c>
      <c r="K37" s="22">
        <f t="shared" si="6"/>
        <v>54</v>
      </c>
      <c r="L37" s="22" t="str">
        <f t="shared" si="7"/>
        <v>Preis alt: 214,39€, Preis neu: 98,93€</v>
      </c>
    </row>
    <row r="38" spans="1:12" ht="12.75">
      <c r="A38" s="3">
        <v>31</v>
      </c>
      <c r="B38" s="2" t="str">
        <f>L38</f>
        <v>Preis alt: 68,97€, Preis neu: 6,08€</v>
      </c>
      <c r="C38" s="2">
        <f>K38</f>
        <v>91</v>
      </c>
      <c r="D38" s="3">
        <f t="shared" si="2"/>
      </c>
      <c r="F38" s="22" t="s">
        <v>15</v>
      </c>
      <c r="G38" s="23">
        <f ca="1" t="shared" si="3"/>
        <v>68.97</v>
      </c>
      <c r="H38" s="22" t="s">
        <v>17</v>
      </c>
      <c r="I38" s="23">
        <f ca="1" t="shared" si="4"/>
        <v>6.08</v>
      </c>
      <c r="J38" s="22">
        <f t="shared" si="5"/>
        <v>91.18457300275482</v>
      </c>
      <c r="K38" s="22">
        <f t="shared" si="6"/>
        <v>91</v>
      </c>
      <c r="L38" s="22" t="str">
        <f t="shared" si="7"/>
        <v>Preis alt: 68,97€, Preis neu: 6,08€</v>
      </c>
    </row>
    <row r="39" spans="1:12" ht="12.75">
      <c r="A39" s="3">
        <v>32</v>
      </c>
      <c r="B39" s="2" t="str">
        <f>L39</f>
        <v>Preis alt: 240,92€, Preis neu: 202,32€</v>
      </c>
      <c r="C39" s="2">
        <f>K39</f>
        <v>16</v>
      </c>
      <c r="D39" s="3">
        <f t="shared" si="2"/>
      </c>
      <c r="F39" s="22" t="s">
        <v>15</v>
      </c>
      <c r="G39" s="23">
        <f ca="1" t="shared" si="3"/>
        <v>240.92</v>
      </c>
      <c r="H39" s="22" t="s">
        <v>17</v>
      </c>
      <c r="I39" s="23">
        <f ca="1" t="shared" si="4"/>
        <v>202.32</v>
      </c>
      <c r="J39" s="22">
        <f t="shared" si="5"/>
        <v>16.021915988709946</v>
      </c>
      <c r="K39" s="22">
        <f t="shared" si="6"/>
        <v>16</v>
      </c>
      <c r="L39" s="22" t="str">
        <f t="shared" si="7"/>
        <v>Preis alt: 240,92€, Preis neu: 202,32€</v>
      </c>
    </row>
    <row r="40" spans="6:12" ht="12.75">
      <c r="F40" s="22" t="s">
        <v>15</v>
      </c>
      <c r="G40" s="22">
        <f ca="1" t="shared" si="3"/>
        <v>61.04</v>
      </c>
      <c r="H40" s="22" t="s">
        <v>17</v>
      </c>
      <c r="I40" s="23">
        <f ca="1" t="shared" si="4"/>
        <v>18.39</v>
      </c>
      <c r="J40" s="22">
        <f t="shared" si="5"/>
        <v>69.87221494102228</v>
      </c>
      <c r="K40" s="22">
        <f t="shared" si="6"/>
        <v>70</v>
      </c>
      <c r="L40" s="22" t="str">
        <f t="shared" si="7"/>
        <v>Preis alt: 61,04€, Preis neu: 18,39€</v>
      </c>
    </row>
    <row r="41" spans="6:12" ht="12.75">
      <c r="F41" s="22" t="s">
        <v>15</v>
      </c>
      <c r="G41" s="22">
        <f ca="1" t="shared" si="3"/>
        <v>192.97</v>
      </c>
      <c r="H41" s="22" t="s">
        <v>17</v>
      </c>
      <c r="I41" s="22">
        <f ca="1" t="shared" si="4"/>
        <v>81.51</v>
      </c>
      <c r="J41" s="22">
        <f t="shared" si="5"/>
        <v>57.76027361766077</v>
      </c>
      <c r="K41" s="22">
        <f t="shared" si="6"/>
        <v>58</v>
      </c>
      <c r="L41" s="22" t="str">
        <f t="shared" si="7"/>
        <v>Preis alt: 192,97€, Preis neu: 81,51€</v>
      </c>
    </row>
    <row r="42" spans="6:12" ht="12.75">
      <c r="F42" s="22" t="s">
        <v>15</v>
      </c>
      <c r="G42" s="22">
        <f ca="1" t="shared" si="3"/>
        <v>136.62</v>
      </c>
      <c r="H42" s="22" t="s">
        <v>17</v>
      </c>
      <c r="I42" s="22">
        <f ca="1" t="shared" si="4"/>
        <v>89.19</v>
      </c>
      <c r="J42" s="22">
        <f t="shared" si="5"/>
        <v>34.7167325428195</v>
      </c>
      <c r="K42" s="22">
        <f t="shared" si="6"/>
        <v>35</v>
      </c>
      <c r="L42" s="22" t="str">
        <f t="shared" si="7"/>
        <v>Preis alt: 136,62€, Preis neu: 89,19€</v>
      </c>
    </row>
    <row r="43" spans="6:12" ht="12.75">
      <c r="F43" s="22" t="s">
        <v>15</v>
      </c>
      <c r="G43" s="22">
        <f ca="1" t="shared" si="3"/>
        <v>206.57</v>
      </c>
      <c r="H43" s="22" t="s">
        <v>17</v>
      </c>
      <c r="I43" s="22">
        <f ca="1" t="shared" si="4"/>
        <v>112.18</v>
      </c>
      <c r="J43" s="22">
        <f t="shared" si="5"/>
        <v>45.693953623469035</v>
      </c>
      <c r="K43" s="22">
        <f t="shared" si="6"/>
        <v>46</v>
      </c>
      <c r="L43" s="22" t="str">
        <f t="shared" si="7"/>
        <v>Preis alt: 206,57€, Preis neu: 112,18€</v>
      </c>
    </row>
    <row r="44" spans="6:12" ht="12.75">
      <c r="F44" s="22" t="s">
        <v>15</v>
      </c>
      <c r="G44" s="22">
        <f ca="1" t="shared" si="3"/>
        <v>129.39</v>
      </c>
      <c r="H44" s="22" t="s">
        <v>17</v>
      </c>
      <c r="I44" s="22">
        <f ca="1" t="shared" si="4"/>
        <v>123.58</v>
      </c>
      <c r="J44" s="22">
        <f t="shared" si="5"/>
        <v>4.490300641471511</v>
      </c>
      <c r="K44" s="22">
        <f t="shared" si="6"/>
        <v>4</v>
      </c>
      <c r="L44" s="22" t="str">
        <f t="shared" si="7"/>
        <v>Preis alt: 129,39€, Preis neu: 123,58€</v>
      </c>
    </row>
    <row r="45" spans="6:12" ht="12.75">
      <c r="F45" s="22" t="s">
        <v>15</v>
      </c>
      <c r="G45" s="22">
        <f ca="1" t="shared" si="3"/>
        <v>3.19</v>
      </c>
      <c r="H45" s="22" t="s">
        <v>17</v>
      </c>
      <c r="I45" s="22">
        <f ca="1" t="shared" si="4"/>
        <v>2.1</v>
      </c>
      <c r="J45" s="22">
        <f t="shared" si="5"/>
        <v>34.1692789968652</v>
      </c>
      <c r="K45" s="22">
        <f t="shared" si="6"/>
        <v>34</v>
      </c>
      <c r="L45" s="22" t="str">
        <f t="shared" si="7"/>
        <v>Preis alt: 3,19€, Preis neu: 2,1€</v>
      </c>
    </row>
    <row r="46" spans="6:12" ht="12.75">
      <c r="F46" s="22" t="s">
        <v>15</v>
      </c>
      <c r="G46" s="22">
        <f ca="1" t="shared" si="3"/>
        <v>155.14</v>
      </c>
      <c r="H46" s="22" t="s">
        <v>17</v>
      </c>
      <c r="I46" s="22">
        <f ca="1" t="shared" si="4"/>
        <v>57.18</v>
      </c>
      <c r="J46" s="22">
        <f t="shared" si="5"/>
        <v>63.142967642129676</v>
      </c>
      <c r="K46" s="22">
        <f t="shared" si="6"/>
        <v>63</v>
      </c>
      <c r="L46" s="22" t="str">
        <f t="shared" si="7"/>
        <v>Preis alt: 155,14€, Preis neu: 57,18€</v>
      </c>
    </row>
    <row r="47" spans="6:12" ht="12.75">
      <c r="F47" s="22" t="s">
        <v>15</v>
      </c>
      <c r="G47" s="22">
        <f ca="1" t="shared" si="3"/>
        <v>123.22</v>
      </c>
      <c r="H47" s="22" t="s">
        <v>17</v>
      </c>
      <c r="I47" s="22">
        <f ca="1" t="shared" si="4"/>
        <v>25.95</v>
      </c>
      <c r="J47" s="22">
        <f t="shared" si="5"/>
        <v>78.94010712546664</v>
      </c>
      <c r="K47" s="22">
        <f t="shared" si="6"/>
        <v>79</v>
      </c>
      <c r="L47" s="22" t="str">
        <f t="shared" si="7"/>
        <v>Preis alt: 123,22€, Preis neu: 25,95€</v>
      </c>
    </row>
    <row r="48" spans="6:12" ht="12.75">
      <c r="F48" s="22" t="s">
        <v>15</v>
      </c>
      <c r="G48" s="22">
        <f ca="1" t="shared" si="3"/>
        <v>71.45</v>
      </c>
      <c r="H48" s="22" t="s">
        <v>17</v>
      </c>
      <c r="I48" s="22">
        <f ca="1" t="shared" si="4"/>
        <v>14.35</v>
      </c>
      <c r="J48" s="22">
        <f t="shared" si="5"/>
        <v>79.91602519244226</v>
      </c>
      <c r="K48" s="22">
        <f t="shared" si="6"/>
        <v>80</v>
      </c>
      <c r="L48" s="22" t="str">
        <f t="shared" si="7"/>
        <v>Preis alt: 71,45€, Preis neu: 14,35€</v>
      </c>
    </row>
    <row r="49" spans="6:12" ht="12.75">
      <c r="F49" s="22" t="s">
        <v>15</v>
      </c>
      <c r="G49" s="22">
        <f ca="1" t="shared" si="3"/>
        <v>91.7</v>
      </c>
      <c r="H49" s="22" t="s">
        <v>17</v>
      </c>
      <c r="I49" s="22">
        <f ca="1" t="shared" si="4"/>
        <v>4.17</v>
      </c>
      <c r="J49" s="22">
        <f t="shared" si="5"/>
        <v>95.4525627044711</v>
      </c>
      <c r="K49" s="22">
        <f t="shared" si="6"/>
        <v>95</v>
      </c>
      <c r="L49" s="22" t="str">
        <f t="shared" si="7"/>
        <v>Preis alt: 91,7€, Preis neu: 4,17€</v>
      </c>
    </row>
    <row r="50" spans="6:12" ht="12.75">
      <c r="F50" s="22" t="s">
        <v>15</v>
      </c>
      <c r="G50" s="22">
        <f ca="1" t="shared" si="3"/>
        <v>225.43</v>
      </c>
      <c r="H50" s="22" t="s">
        <v>17</v>
      </c>
      <c r="I50" s="22">
        <f ca="1" t="shared" si="4"/>
        <v>215.35</v>
      </c>
      <c r="J50" s="22">
        <f t="shared" si="5"/>
        <v>4.471454553519945</v>
      </c>
      <c r="K50" s="22">
        <f t="shared" si="6"/>
        <v>4</v>
      </c>
      <c r="L50" s="22" t="str">
        <f t="shared" si="7"/>
        <v>Preis alt: 225,43€, Preis neu: 215,35€</v>
      </c>
    </row>
    <row r="51" spans="6:12" ht="12.75">
      <c r="F51" s="22" t="s">
        <v>15</v>
      </c>
      <c r="G51" s="22">
        <f ca="1" t="shared" si="3"/>
        <v>153.91</v>
      </c>
      <c r="H51" s="22" t="s">
        <v>17</v>
      </c>
      <c r="I51" s="22">
        <f ca="1" t="shared" si="4"/>
        <v>150.24</v>
      </c>
      <c r="J51" s="22">
        <f t="shared" si="5"/>
        <v>2.3845104281723004</v>
      </c>
      <c r="K51" s="22">
        <f t="shared" si="6"/>
        <v>2</v>
      </c>
      <c r="L51" s="22" t="str">
        <f t="shared" si="7"/>
        <v>Preis alt: 153,91€, Preis neu: 150,24€</v>
      </c>
    </row>
    <row r="52" spans="6:12" ht="12.75">
      <c r="F52" s="22" t="s">
        <v>15</v>
      </c>
      <c r="G52" s="22">
        <f ca="1" t="shared" si="3"/>
        <v>83.77</v>
      </c>
      <c r="H52" s="22" t="s">
        <v>17</v>
      </c>
      <c r="I52" s="22">
        <f ca="1" t="shared" si="4"/>
        <v>5.97</v>
      </c>
      <c r="J52" s="22">
        <f t="shared" si="5"/>
        <v>92.8733436791214</v>
      </c>
      <c r="K52" s="22">
        <f t="shared" si="6"/>
        <v>93</v>
      </c>
      <c r="L52" s="22" t="str">
        <f t="shared" si="7"/>
        <v>Preis alt: 83,77€, Preis neu: 5,97€</v>
      </c>
    </row>
    <row r="53" spans="6:12" ht="12.75">
      <c r="F53" s="22" t="s">
        <v>15</v>
      </c>
      <c r="G53" s="22">
        <f ca="1" t="shared" si="3"/>
        <v>35.21</v>
      </c>
      <c r="H53" s="22" t="s">
        <v>17</v>
      </c>
      <c r="I53" s="22">
        <f ca="1" t="shared" si="4"/>
        <v>13.97</v>
      </c>
      <c r="J53" s="22">
        <f t="shared" si="5"/>
        <v>60.32377165577961</v>
      </c>
      <c r="K53" s="22">
        <f t="shared" si="6"/>
        <v>60</v>
      </c>
      <c r="L53" s="22" t="str">
        <f t="shared" si="7"/>
        <v>Preis alt: 35,21€, Preis neu: 13,97€</v>
      </c>
    </row>
    <row r="54" spans="6:12" ht="12.75">
      <c r="F54" s="22" t="s">
        <v>15</v>
      </c>
      <c r="G54" s="22">
        <f ca="1" t="shared" si="3"/>
        <v>150.26</v>
      </c>
      <c r="H54" s="22" t="s">
        <v>17</v>
      </c>
      <c r="I54" s="22">
        <f ca="1" t="shared" si="4"/>
        <v>67.33</v>
      </c>
      <c r="J54" s="22">
        <f t="shared" si="5"/>
        <v>55.19100226274457</v>
      </c>
      <c r="K54" s="22">
        <f t="shared" si="6"/>
        <v>55</v>
      </c>
      <c r="L54" s="22" t="str">
        <f t="shared" si="7"/>
        <v>Preis alt: 150,26€, Preis neu: 67,33€</v>
      </c>
    </row>
    <row r="55" spans="6:12" ht="12.75">
      <c r="F55" s="22" t="s">
        <v>15</v>
      </c>
      <c r="G55" s="22">
        <f ca="1" t="shared" si="3"/>
        <v>64.47</v>
      </c>
      <c r="H55" s="22" t="s">
        <v>17</v>
      </c>
      <c r="I55" s="22">
        <f ca="1" t="shared" si="4"/>
        <v>1.48</v>
      </c>
      <c r="J55" s="22">
        <f t="shared" si="5"/>
        <v>97.70435861641073</v>
      </c>
      <c r="K55" s="22">
        <f t="shared" si="6"/>
        <v>98</v>
      </c>
      <c r="L55" s="22" t="str">
        <f t="shared" si="7"/>
        <v>Preis alt: 64,47€, Preis neu: 1,48€</v>
      </c>
    </row>
    <row r="56" spans="6:12" ht="12.75">
      <c r="F56" s="22" t="s">
        <v>15</v>
      </c>
      <c r="G56" s="22">
        <f ca="1" t="shared" si="3"/>
        <v>103.84</v>
      </c>
      <c r="H56" s="22" t="s">
        <v>17</v>
      </c>
      <c r="I56" s="22">
        <f ca="1" t="shared" si="4"/>
        <v>47.84</v>
      </c>
      <c r="J56" s="22">
        <f t="shared" si="5"/>
        <v>53.929121725731896</v>
      </c>
      <c r="K56" s="22">
        <f t="shared" si="6"/>
        <v>54</v>
      </c>
      <c r="L56" s="22" t="str">
        <f t="shared" si="7"/>
        <v>Preis alt: 103,84€, Preis neu: 47,84€</v>
      </c>
    </row>
    <row r="57" spans="6:12" ht="12.75">
      <c r="F57" s="22" t="s">
        <v>15</v>
      </c>
      <c r="G57" s="22">
        <f ca="1" t="shared" si="3"/>
        <v>243.32</v>
      </c>
      <c r="H57" s="22" t="s">
        <v>17</v>
      </c>
      <c r="I57" s="22">
        <f ca="1" t="shared" si="4"/>
        <v>201.82</v>
      </c>
      <c r="J57" s="22">
        <f t="shared" si="5"/>
        <v>17.055729081045538</v>
      </c>
      <c r="K57" s="22">
        <f t="shared" si="6"/>
        <v>17</v>
      </c>
      <c r="L57" s="22" t="str">
        <f t="shared" si="7"/>
        <v>Preis alt: 243,32€, Preis neu: 201,82€</v>
      </c>
    </row>
    <row r="58" spans="6:12" ht="12.75">
      <c r="F58" s="22" t="s">
        <v>15</v>
      </c>
      <c r="G58" s="22">
        <f ca="1" t="shared" si="3"/>
        <v>110.46</v>
      </c>
      <c r="H58" s="22" t="s">
        <v>17</v>
      </c>
      <c r="I58" s="22">
        <f ca="1" t="shared" si="4"/>
        <v>5.74</v>
      </c>
      <c r="J58" s="22">
        <f t="shared" si="5"/>
        <v>94.80354879594424</v>
      </c>
      <c r="K58" s="22">
        <f t="shared" si="6"/>
        <v>95</v>
      </c>
      <c r="L58" s="22" t="str">
        <f t="shared" si="7"/>
        <v>Preis alt: 110,46€, Preis neu: 5,74€</v>
      </c>
    </row>
    <row r="59" spans="6:12" ht="12.75">
      <c r="F59" s="22" t="s">
        <v>15</v>
      </c>
      <c r="G59" s="22">
        <f ca="1" t="shared" si="3"/>
        <v>57.71</v>
      </c>
      <c r="H59" s="22" t="s">
        <v>17</v>
      </c>
      <c r="I59" s="22">
        <f ca="1" t="shared" si="4"/>
        <v>19.31</v>
      </c>
      <c r="J59" s="22">
        <f t="shared" si="5"/>
        <v>66.53959452434589</v>
      </c>
      <c r="K59" s="22">
        <f t="shared" si="6"/>
        <v>67</v>
      </c>
      <c r="L59" s="22" t="str">
        <f t="shared" si="7"/>
        <v>Preis alt: 57,71€, Preis neu: 19,31€</v>
      </c>
    </row>
    <row r="60" spans="6:12" ht="12.75">
      <c r="F60" s="22" t="s">
        <v>15</v>
      </c>
      <c r="G60" s="22">
        <f ca="1" t="shared" si="3"/>
        <v>16.21</v>
      </c>
      <c r="H60" s="22" t="s">
        <v>17</v>
      </c>
      <c r="I60" s="22">
        <f ca="1" t="shared" si="4"/>
        <v>15.04</v>
      </c>
      <c r="J60" s="22">
        <f t="shared" si="5"/>
        <v>7.217766810610744</v>
      </c>
      <c r="K60" s="22">
        <f t="shared" si="6"/>
        <v>7</v>
      </c>
      <c r="L60" s="22" t="str">
        <f t="shared" si="7"/>
        <v>Preis alt: 16,21€, Preis neu: 15,04€</v>
      </c>
    </row>
    <row r="61" spans="6:12" ht="12.75">
      <c r="F61" s="22" t="s">
        <v>15</v>
      </c>
      <c r="G61" s="22">
        <f ca="1" t="shared" si="3"/>
        <v>158.56</v>
      </c>
      <c r="H61" s="22" t="s">
        <v>17</v>
      </c>
      <c r="I61" s="22">
        <f ca="1" t="shared" si="4"/>
        <v>44.17</v>
      </c>
      <c r="J61" s="22">
        <f t="shared" si="5"/>
        <v>72.14303733602422</v>
      </c>
      <c r="K61" s="22">
        <f t="shared" si="6"/>
        <v>72</v>
      </c>
      <c r="L61" s="22" t="str">
        <f t="shared" si="7"/>
        <v>Preis alt: 158,56€, Preis neu: 44,17€</v>
      </c>
    </row>
    <row r="62" spans="6:12" ht="12.75">
      <c r="F62" s="22" t="s">
        <v>15</v>
      </c>
      <c r="G62" s="22">
        <f ca="1" t="shared" si="3"/>
        <v>74.29</v>
      </c>
      <c r="H62" s="22" t="s">
        <v>17</v>
      </c>
      <c r="I62" s="22">
        <f ca="1" t="shared" si="4"/>
        <v>42.4</v>
      </c>
      <c r="J62" s="22">
        <f t="shared" si="5"/>
        <v>42.92636963252121</v>
      </c>
      <c r="K62" s="22">
        <f t="shared" si="6"/>
        <v>43</v>
      </c>
      <c r="L62" s="22" t="str">
        <f t="shared" si="7"/>
        <v>Preis alt: 74,29€, Preis neu: 42,4€</v>
      </c>
    </row>
    <row r="63" spans="6:12" ht="12.75">
      <c r="F63" s="22" t="s">
        <v>15</v>
      </c>
      <c r="G63" s="22">
        <f ca="1" t="shared" si="3"/>
        <v>233.39</v>
      </c>
      <c r="H63" s="22" t="s">
        <v>17</v>
      </c>
      <c r="I63" s="22">
        <f ca="1" t="shared" si="4"/>
        <v>47.62</v>
      </c>
      <c r="J63" s="22">
        <f t="shared" si="5"/>
        <v>79.59638373537855</v>
      </c>
      <c r="K63" s="22">
        <f t="shared" si="6"/>
        <v>80</v>
      </c>
      <c r="L63" s="22" t="str">
        <f t="shared" si="7"/>
        <v>Preis alt: 233,39€, Preis neu: 47,62€</v>
      </c>
    </row>
    <row r="64" spans="6:12" ht="12.75">
      <c r="F64" s="22" t="s">
        <v>15</v>
      </c>
      <c r="G64" s="22">
        <f ca="1" t="shared" si="3"/>
        <v>79.09</v>
      </c>
      <c r="H64" s="22" t="s">
        <v>17</v>
      </c>
      <c r="I64" s="22">
        <f ca="1" t="shared" si="4"/>
        <v>78.88</v>
      </c>
      <c r="J64" s="22">
        <f t="shared" si="5"/>
        <v>0.26552029333671506</v>
      </c>
      <c r="K64" s="22">
        <f t="shared" si="6"/>
        <v>0</v>
      </c>
      <c r="L64" s="22" t="str">
        <f t="shared" si="7"/>
        <v>Preis alt: 79,09€, Preis neu: 78,88€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24" t="s">
        <v>8</v>
      </c>
      <c r="B1" s="24"/>
      <c r="C1" s="24"/>
      <c r="D1" s="24"/>
      <c r="E1" s="24"/>
    </row>
    <row r="2" spans="1:5" ht="19.5">
      <c r="A2" s="24" t="s">
        <v>20</v>
      </c>
      <c r="B2" s="24"/>
      <c r="C2" s="24"/>
      <c r="D2" s="24"/>
      <c r="E2" s="24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18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.25">
      <c r="A29" s="8">
        <v>25</v>
      </c>
      <c r="B29" s="7">
        <f>IF(A29&lt;=Daten!$B$5,A29,IF(A29-2=Daten!$B$5,"Gesamt:",""))</f>
        <v>25</v>
      </c>
      <c r="C29" s="9">
        <f t="shared" si="0"/>
        <v>1</v>
      </c>
      <c r="D29" s="9">
        <f t="shared" si="1"/>
        <v>1</v>
      </c>
    </row>
    <row r="30" spans="1:4" ht="20.25">
      <c r="A30" s="8">
        <v>26</v>
      </c>
      <c r="B30" s="7">
        <f>IF(A30&lt;=Daten!$B$5,A30,IF(A30-2=Daten!$B$5,"Gesamt:",""))</f>
        <v>26</v>
      </c>
      <c r="C30" s="9">
        <f t="shared" si="0"/>
        <v>1</v>
      </c>
      <c r="D30" s="9">
        <f t="shared" si="1"/>
        <v>1</v>
      </c>
    </row>
    <row r="31" spans="1:4" ht="20.25">
      <c r="A31" s="8">
        <v>27</v>
      </c>
      <c r="B31" s="7">
        <f>IF(A31&lt;=Daten!$B$5,A31,IF(A31-2=Daten!$B$5,"Gesamt:",""))</f>
      </c>
      <c r="C31" s="9">
        <f t="shared" si="0"/>
        <v>0</v>
      </c>
      <c r="D31" s="9">
        <f t="shared" si="1"/>
        <v>0</v>
      </c>
    </row>
    <row r="32" spans="1:4" ht="20.25">
      <c r="A32" s="8">
        <v>28</v>
      </c>
      <c r="B32" s="7" t="str">
        <f>IF(A32&lt;=Daten!$B$5,A32,IF(A32-2=Daten!$B$5,"Gesamt:",""))</f>
        <v>Gesamt:</v>
      </c>
      <c r="C32" s="9">
        <f t="shared" si="0"/>
        <v>1</v>
      </c>
      <c r="D32" s="9">
        <f t="shared" si="1"/>
        <v>1</v>
      </c>
    </row>
    <row r="33" spans="1:4" ht="20.25">
      <c r="A33" s="8">
        <v>29</v>
      </c>
      <c r="B33" s="7">
        <f>IF(A33&lt;=Daten!$B$5,A33,IF(A33-2=Daten!$B$5,"Gesamt:",""))</f>
      </c>
      <c r="C33" s="9">
        <f t="shared" si="0"/>
        <v>0</v>
      </c>
      <c r="D33" s="9">
        <f t="shared" si="1"/>
        <v>0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6" operator="equal" stopIfTrue="1">
      <formula>1</formula>
    </cfRule>
  </conditionalFormatting>
  <conditionalFormatting sqref="B5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0.28125" style="0" customWidth="1"/>
    <col min="4" max="4" width="10.7109375" style="0" bestFit="1" customWidth="1"/>
    <col min="5" max="5" width="11.7109375" style="0" bestFit="1" customWidth="1"/>
    <col min="6" max="6" width="4.57421875" style="0" customWidth="1"/>
  </cols>
  <sheetData>
    <row r="1" spans="1:6" s="16" customFormat="1" ht="15.75">
      <c r="A1" s="25" t="s">
        <v>10</v>
      </c>
      <c r="B1" s="25"/>
      <c r="C1" s="25"/>
      <c r="D1" s="25"/>
      <c r="E1" s="25"/>
      <c r="F1" s="25"/>
    </row>
    <row r="2" spans="1:5" ht="8.25" customHeight="1">
      <c r="A2" s="5"/>
      <c r="B2" s="5"/>
      <c r="C2" s="5"/>
      <c r="D2" s="5"/>
      <c r="E2" s="5"/>
    </row>
    <row r="3" spans="1:5" ht="32.25">
      <c r="A3" s="5"/>
      <c r="B3" s="14" t="s">
        <v>13</v>
      </c>
      <c r="C3" s="14" t="s">
        <v>0</v>
      </c>
      <c r="D3" s="14" t="s">
        <v>3</v>
      </c>
      <c r="E3" s="15" t="s">
        <v>14</v>
      </c>
    </row>
    <row r="4" spans="1:5" ht="20.25">
      <c r="A4" s="8">
        <v>1</v>
      </c>
      <c r="B4" s="12">
        <v>1</v>
      </c>
      <c r="C4" s="13" t="str">
        <f>IF(A4&lt;=Daten!$B$5,Daten!B8,0)</f>
        <v>Preis alt: 115,6€, Preis neu: 42,34€</v>
      </c>
      <c r="D4" s="13">
        <f>IF(B4&lt;=Daten!$B$5,Daten!C8,0)</f>
        <v>63</v>
      </c>
      <c r="E4" s="13">
        <f>D4-INT(D4/10)*10</f>
        <v>3</v>
      </c>
    </row>
    <row r="5" spans="1:5" ht="20.25">
      <c r="A5" s="8">
        <v>2</v>
      </c>
      <c r="B5" s="12">
        <v>2</v>
      </c>
      <c r="C5" s="13" t="str">
        <f>IF(A5&lt;=Daten!$B$5,Daten!B9,0)</f>
        <v>Preis alt: 155,94€, Preis neu: 52,95€</v>
      </c>
      <c r="D5" s="13">
        <f>IF(B5&lt;=Daten!$B$5,Daten!C9,0)</f>
        <v>66</v>
      </c>
      <c r="E5" s="13">
        <f aca="true" t="shared" si="0" ref="E5:E35">D5-INT(D5/10)*10</f>
        <v>6</v>
      </c>
    </row>
    <row r="6" spans="1:5" ht="20.25">
      <c r="A6" s="8">
        <v>3</v>
      </c>
      <c r="B6" s="12">
        <v>3</v>
      </c>
      <c r="C6" s="13" t="str">
        <f>IF(A6&lt;=Daten!$B$5,Daten!B10,0)</f>
        <v>Preis alt: 31,18€, Preis neu: 1,78€</v>
      </c>
      <c r="D6" s="13">
        <f>IF(B6&lt;=Daten!$B$5,Daten!C10,0)</f>
        <v>94</v>
      </c>
      <c r="E6" s="13">
        <f t="shared" si="0"/>
        <v>4</v>
      </c>
    </row>
    <row r="7" spans="1:5" ht="20.25">
      <c r="A7" s="8">
        <v>4</v>
      </c>
      <c r="B7" s="12">
        <v>4</v>
      </c>
      <c r="C7" s="13" t="str">
        <f>IF(A7&lt;=Daten!$B$5,Daten!B11,0)</f>
        <v>Preis alt: 90,55€, Preis neu: 19,49€</v>
      </c>
      <c r="D7" s="13">
        <f>IF(B7&lt;=Daten!$B$5,Daten!C11,0)</f>
        <v>78</v>
      </c>
      <c r="E7" s="13">
        <f t="shared" si="0"/>
        <v>8</v>
      </c>
    </row>
    <row r="8" spans="1:5" ht="20.25">
      <c r="A8" s="8">
        <v>5</v>
      </c>
      <c r="B8" s="12">
        <v>5</v>
      </c>
      <c r="C8" s="13" t="str">
        <f>IF(A8&lt;=Daten!$B$5,Daten!B12,0)</f>
        <v>Preis alt: 248,94€, Preis neu: 217,76€</v>
      </c>
      <c r="D8" s="13">
        <f>IF(B8&lt;=Daten!$B$5,Daten!C12,0)</f>
        <v>13</v>
      </c>
      <c r="E8" s="13">
        <f t="shared" si="0"/>
        <v>3</v>
      </c>
    </row>
    <row r="9" spans="1:5" ht="20.25">
      <c r="A9" s="8">
        <v>6</v>
      </c>
      <c r="B9" s="12">
        <v>6</v>
      </c>
      <c r="C9" s="13" t="str">
        <f>IF(A9&lt;=Daten!$B$5,Daten!B13,0)</f>
        <v>Preis alt: 171,97€, Preis neu: 129,09€</v>
      </c>
      <c r="D9" s="13">
        <f>IF(B9&lt;=Daten!$B$5,Daten!C13,0)</f>
        <v>25</v>
      </c>
      <c r="E9" s="13">
        <f t="shared" si="0"/>
        <v>5</v>
      </c>
    </row>
    <row r="10" spans="1:5" ht="20.25">
      <c r="A10" s="8">
        <v>7</v>
      </c>
      <c r="B10" s="12">
        <v>7</v>
      </c>
      <c r="C10" s="13" t="str">
        <f>IF(A10&lt;=Daten!$B$5,Daten!B14,0)</f>
        <v>Preis alt: 107,45€, Preis neu: 0,23€</v>
      </c>
      <c r="D10" s="13">
        <f>IF(B10&lt;=Daten!$B$5,Daten!C14,0)</f>
        <v>100</v>
      </c>
      <c r="E10" s="13">
        <f t="shared" si="0"/>
        <v>0</v>
      </c>
    </row>
    <row r="11" spans="1:5" ht="20.25">
      <c r="A11" s="8">
        <v>8</v>
      </c>
      <c r="B11" s="12">
        <v>8</v>
      </c>
      <c r="C11" s="13" t="str">
        <f>IF(A11&lt;=Daten!$B$5,Daten!B15,0)</f>
        <v>Preis alt: 225,32€, Preis neu: 88,49€</v>
      </c>
      <c r="D11" s="13">
        <f>IF(B11&lt;=Daten!$B$5,Daten!C15,0)</f>
        <v>61</v>
      </c>
      <c r="E11" s="13">
        <f t="shared" si="0"/>
        <v>1</v>
      </c>
    </row>
    <row r="12" spans="1:5" ht="20.25">
      <c r="A12" s="8">
        <v>9</v>
      </c>
      <c r="B12" s="12">
        <v>9</v>
      </c>
      <c r="C12" s="13" t="str">
        <f>IF(A12&lt;=Daten!$B$5,Daten!B16,0)</f>
        <v>Preis alt: 110,64€, Preis neu: 43,3€</v>
      </c>
      <c r="D12" s="13">
        <f>IF(B12&lt;=Daten!$B$5,Daten!C16,0)</f>
        <v>61</v>
      </c>
      <c r="E12" s="13">
        <f t="shared" si="0"/>
        <v>1</v>
      </c>
    </row>
    <row r="13" spans="1:5" ht="20.25">
      <c r="A13" s="8">
        <v>10</v>
      </c>
      <c r="B13" s="12">
        <v>10</v>
      </c>
      <c r="C13" s="13" t="str">
        <f>IF(A13&lt;=Daten!$B$5,Daten!B17,0)</f>
        <v>Preis alt: 152,73€, Preis neu: 149,41€</v>
      </c>
      <c r="D13" s="13">
        <f>IF(B13&lt;=Daten!$B$5,Daten!C17,0)</f>
        <v>2</v>
      </c>
      <c r="E13" s="13">
        <f t="shared" si="0"/>
        <v>2</v>
      </c>
    </row>
    <row r="14" spans="1:5" ht="20.25">
      <c r="A14" s="8">
        <v>11</v>
      </c>
      <c r="B14" s="12">
        <v>11</v>
      </c>
      <c r="C14" s="13" t="str">
        <f>IF(A14&lt;=Daten!$B$5,Daten!B18,0)</f>
        <v>Preis alt: 91,27€, Preis neu: 17,67€</v>
      </c>
      <c r="D14" s="13">
        <f>IF(B14&lt;=Daten!$B$5,Daten!C18,0)</f>
        <v>81</v>
      </c>
      <c r="E14" s="13">
        <f t="shared" si="0"/>
        <v>1</v>
      </c>
    </row>
    <row r="15" spans="1:5" ht="20.25">
      <c r="A15" s="8">
        <v>12</v>
      </c>
      <c r="B15" s="12">
        <v>12</v>
      </c>
      <c r="C15" s="13" t="str">
        <f>IF(A15&lt;=Daten!$B$5,Daten!B19,0)</f>
        <v>Preis alt: 182,73€, Preis neu: 181,24€</v>
      </c>
      <c r="D15" s="13">
        <f>IF(B15&lt;=Daten!$B$5,Daten!C19,0)</f>
        <v>1</v>
      </c>
      <c r="E15" s="13">
        <f t="shared" si="0"/>
        <v>1</v>
      </c>
    </row>
    <row r="16" spans="1:5" ht="20.25">
      <c r="A16" s="8">
        <v>13</v>
      </c>
      <c r="B16" s="12">
        <v>13</v>
      </c>
      <c r="C16" s="13" t="str">
        <f>IF(A16&lt;=Daten!$B$5,Daten!B20,0)</f>
        <v>Preis alt: 149,62€, Preis neu: 2,27€</v>
      </c>
      <c r="D16" s="13">
        <f>IF(B16&lt;=Daten!$B$5,Daten!C20,0)</f>
        <v>98</v>
      </c>
      <c r="E16" s="13">
        <f t="shared" si="0"/>
        <v>8</v>
      </c>
    </row>
    <row r="17" spans="1:5" ht="20.25">
      <c r="A17" s="8">
        <v>14</v>
      </c>
      <c r="B17" s="12">
        <v>14</v>
      </c>
      <c r="C17" s="13" t="str">
        <f>IF(A17&lt;=Daten!$B$5,Daten!B21,0)</f>
        <v>Preis alt: 228€, Preis neu: 169,6€</v>
      </c>
      <c r="D17" s="13">
        <f>IF(B17&lt;=Daten!$B$5,Daten!C21,0)</f>
        <v>26</v>
      </c>
      <c r="E17" s="13">
        <f t="shared" si="0"/>
        <v>6</v>
      </c>
    </row>
    <row r="18" spans="1:5" ht="20.25">
      <c r="A18" s="8">
        <v>15</v>
      </c>
      <c r="B18" s="12">
        <v>15</v>
      </c>
      <c r="C18" s="13" t="str">
        <f>IF(A18&lt;=Daten!$B$5,Daten!B22,0)</f>
        <v>Preis alt: 186,86€, Preis neu: 149,82€</v>
      </c>
      <c r="D18" s="13">
        <f>IF(B18&lt;=Daten!$B$5,Daten!C22,0)</f>
        <v>20</v>
      </c>
      <c r="E18" s="13">
        <f t="shared" si="0"/>
        <v>0</v>
      </c>
    </row>
    <row r="19" spans="1:5" ht="20.25">
      <c r="A19" s="8">
        <v>16</v>
      </c>
      <c r="B19" s="12">
        <v>16</v>
      </c>
      <c r="C19" s="13" t="str">
        <f>IF(A19&lt;=Daten!$B$5,Daten!B23,0)</f>
        <v>Preis alt: 47,47€, Preis neu: 20,96€</v>
      </c>
      <c r="D19" s="13">
        <f>IF(B19&lt;=Daten!$B$5,Daten!C23,0)</f>
        <v>56</v>
      </c>
      <c r="E19" s="13">
        <f t="shared" si="0"/>
        <v>6</v>
      </c>
    </row>
    <row r="20" spans="1:5" ht="20.25">
      <c r="A20" s="8">
        <v>17</v>
      </c>
      <c r="B20" s="12">
        <v>17</v>
      </c>
      <c r="C20" s="13" t="str">
        <f>IF(A20&lt;=Daten!$B$5,Daten!B24,0)</f>
        <v>Preis alt: 142,4€, Preis neu: 47,45€</v>
      </c>
      <c r="D20" s="13">
        <f>IF(B20&lt;=Daten!$B$5,Daten!C24,0)</f>
        <v>67</v>
      </c>
      <c r="E20" s="13">
        <f t="shared" si="0"/>
        <v>7</v>
      </c>
    </row>
    <row r="21" spans="1:5" ht="20.25">
      <c r="A21" s="8">
        <v>18</v>
      </c>
      <c r="B21" s="12">
        <v>18</v>
      </c>
      <c r="C21" s="13" t="str">
        <f>IF(A21&lt;=Daten!$B$5,Daten!B25,0)</f>
        <v>Preis alt: 197,23€, Preis neu: 156,14€</v>
      </c>
      <c r="D21" s="13">
        <f>IF(B21&lt;=Daten!$B$5,Daten!C25,0)</f>
        <v>21</v>
      </c>
      <c r="E21" s="13">
        <f t="shared" si="0"/>
        <v>1</v>
      </c>
    </row>
    <row r="22" spans="1:5" ht="20.25">
      <c r="A22" s="8">
        <v>19</v>
      </c>
      <c r="B22" s="12">
        <v>19</v>
      </c>
      <c r="C22" s="13" t="str">
        <f>IF(A22&lt;=Daten!$B$5,Daten!B26,0)</f>
        <v>Preis alt: 241,14€, Preis neu: 24,19€</v>
      </c>
      <c r="D22" s="13">
        <f>IF(B22&lt;=Daten!$B$5,Daten!C26,0)</f>
        <v>90</v>
      </c>
      <c r="E22" s="13">
        <f t="shared" si="0"/>
        <v>0</v>
      </c>
    </row>
    <row r="23" spans="1:5" ht="20.25">
      <c r="A23" s="8">
        <v>20</v>
      </c>
      <c r="B23" s="12">
        <v>20</v>
      </c>
      <c r="C23" s="13" t="str">
        <f>IF(A23&lt;=Daten!$B$5,Daten!B27,0)</f>
        <v>Preis alt: 239,23€, Preis neu: 79,27€</v>
      </c>
      <c r="D23" s="13">
        <f>IF(B23&lt;=Daten!$B$5,Daten!C27,0)</f>
        <v>67</v>
      </c>
      <c r="E23" s="13">
        <f t="shared" si="0"/>
        <v>7</v>
      </c>
    </row>
    <row r="24" spans="1:5" ht="20.25">
      <c r="A24" s="8">
        <v>21</v>
      </c>
      <c r="B24" s="12">
        <v>21</v>
      </c>
      <c r="C24" s="13" t="str">
        <f>IF(A24&lt;=Daten!$B$5,Daten!B28,0)</f>
        <v>Preis alt: 169,84€, Preis neu: 115,69€</v>
      </c>
      <c r="D24" s="13">
        <f>IF(B24&lt;=Daten!$B$5,Daten!C28,0)</f>
        <v>32</v>
      </c>
      <c r="E24" s="13">
        <f t="shared" si="0"/>
        <v>2</v>
      </c>
    </row>
    <row r="25" spans="1:5" ht="20.25">
      <c r="A25" s="8">
        <v>22</v>
      </c>
      <c r="B25" s="12">
        <v>22</v>
      </c>
      <c r="C25" s="13" t="str">
        <f>IF(A25&lt;=Daten!$B$5,Daten!B29,0)</f>
        <v>Preis alt: 11,63€, Preis neu: 2,78€</v>
      </c>
      <c r="D25" s="13">
        <f>IF(B25&lt;=Daten!$B$5,Daten!C29,0)</f>
        <v>76</v>
      </c>
      <c r="E25" s="13">
        <f t="shared" si="0"/>
        <v>6</v>
      </c>
    </row>
    <row r="26" spans="1:5" ht="20.25">
      <c r="A26" s="8">
        <v>23</v>
      </c>
      <c r="B26" s="12">
        <v>23</v>
      </c>
      <c r="C26" s="13" t="str">
        <f>IF(A26&lt;=Daten!$B$5,Daten!B30,0)</f>
        <v>Preis alt: 136,78€, Preis neu: 4,55€</v>
      </c>
      <c r="D26" s="13">
        <f>IF(B26&lt;=Daten!$B$5,Daten!C30,0)</f>
        <v>97</v>
      </c>
      <c r="E26" s="13">
        <f t="shared" si="0"/>
        <v>7</v>
      </c>
    </row>
    <row r="27" spans="1:5" ht="20.25">
      <c r="A27" s="8">
        <v>24</v>
      </c>
      <c r="B27" s="12">
        <v>24</v>
      </c>
      <c r="C27" s="13" t="str">
        <f>IF(A27&lt;=Daten!$B$5,Daten!B31,0)</f>
        <v>Preis alt: 83,24€, Preis neu: 60,56€</v>
      </c>
      <c r="D27" s="13">
        <f>IF(B27&lt;=Daten!$B$5,Daten!C31,0)</f>
        <v>27</v>
      </c>
      <c r="E27" s="13">
        <f t="shared" si="0"/>
        <v>7</v>
      </c>
    </row>
    <row r="28" spans="1:5" ht="20.25">
      <c r="A28" s="8">
        <v>25</v>
      </c>
      <c r="B28" s="12">
        <v>25</v>
      </c>
      <c r="C28" s="13" t="str">
        <f>IF(A28&lt;=Daten!$B$5,Daten!B32,0)</f>
        <v>Preis alt: 84,05€, Preis neu: 3,21€</v>
      </c>
      <c r="D28" s="13">
        <f>IF(B28&lt;=Daten!$B$5,Daten!C32,0)</f>
        <v>96</v>
      </c>
      <c r="E28" s="13">
        <f t="shared" si="0"/>
        <v>6</v>
      </c>
    </row>
    <row r="29" spans="1:5" ht="20.25">
      <c r="A29" s="8">
        <v>26</v>
      </c>
      <c r="B29" s="12">
        <v>26</v>
      </c>
      <c r="C29" s="13" t="str">
        <f>IF(A29&lt;=Daten!$B$5,Daten!B33,0)</f>
        <v>Preis alt: 147,27€, Preis neu: 89,48€</v>
      </c>
      <c r="D29" s="13">
        <f>IF(B29&lt;=Daten!$B$5,Daten!C33,0)</f>
        <v>39</v>
      </c>
      <c r="E29" s="13">
        <f t="shared" si="0"/>
        <v>9</v>
      </c>
    </row>
    <row r="30" spans="1:5" ht="20.25">
      <c r="A30" s="8">
        <v>27</v>
      </c>
      <c r="B30" s="12">
        <v>27</v>
      </c>
      <c r="C30" s="13">
        <f>IF(A30&lt;=Daten!$B$5,Daten!B34,0)</f>
        <v>0</v>
      </c>
      <c r="D30" s="13">
        <f>IF(B30&lt;=Daten!$B$5,Daten!C34,0)</f>
        <v>0</v>
      </c>
      <c r="E30" s="13">
        <f t="shared" si="0"/>
        <v>0</v>
      </c>
    </row>
    <row r="31" spans="1:5" ht="20.25">
      <c r="A31" s="8">
        <v>28</v>
      </c>
      <c r="B31" s="12">
        <v>28</v>
      </c>
      <c r="C31" s="13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13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13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13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13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9</v>
      </c>
      <c r="C36" s="18"/>
      <c r="D36" s="19">
        <f>SUM(D4:D35)</f>
        <v>1457</v>
      </c>
      <c r="E36" s="19">
        <f>SUM(E4:E35)</f>
        <v>107</v>
      </c>
      <c r="F36" s="16"/>
    </row>
  </sheetData>
  <sheetProtection/>
  <mergeCells count="1">
    <mergeCell ref="A1:F1"/>
  </mergeCells>
  <conditionalFormatting sqref="C4:C36 D4:E35">
    <cfRule type="cellIs" priority="1" dxfId="6" operator="equal" stopIfTrue="1">
      <formula>1</formula>
    </cfRule>
  </conditionalFormatting>
  <conditionalFormatting sqref="B4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0" t="str">
        <f>Daten!$D$8</f>
        <v>1) Berechne den Rabatt in Prozent: Preis alt: 115,6€, Preis neu: 42,34€ </v>
      </c>
      <c r="B1" s="20" t="str">
        <f>Daten!$D$9</f>
        <v>2) Berechne den Rabatt in Prozent: Preis alt: 155,94€, Preis neu: 52,95€ </v>
      </c>
      <c r="C1" s="20" t="str">
        <f>Daten!$D$10</f>
        <v>3) Berechne den Rabatt in Prozent: Preis alt: 31,18€, Preis neu: 1,78€ </v>
      </c>
    </row>
    <row r="2" spans="1:3" ht="64.5" customHeight="1">
      <c r="A2" s="20" t="str">
        <f>Daten!$D$11</f>
        <v>4) Berechne den Rabatt in Prozent: Preis alt: 90,55€, Preis neu: 19,49€ </v>
      </c>
      <c r="B2" s="20" t="str">
        <f>Daten!$D$12</f>
        <v>5) Berechne den Rabatt in Prozent: Preis alt: 248,94€, Preis neu: 217,76€ </v>
      </c>
      <c r="C2" s="20" t="str">
        <f>Daten!$D$13</f>
        <v>6) Berechne den Rabatt in Prozent: Preis alt: 171,97€, Preis neu: 129,09€ </v>
      </c>
    </row>
    <row r="3" spans="1:3" ht="64.5" customHeight="1">
      <c r="A3" s="20" t="str">
        <f>Daten!$D$14</f>
        <v>7) Berechne den Rabatt in Prozent: Preis alt: 107,45€, Preis neu: 0,23€ </v>
      </c>
      <c r="B3" s="20" t="str">
        <f>Daten!$D$15</f>
        <v>8) Berechne den Rabatt in Prozent: Preis alt: 225,32€, Preis neu: 88,49€ </v>
      </c>
      <c r="C3" s="20" t="str">
        <f>Daten!$D$16</f>
        <v>9) Berechne den Rabatt in Prozent: Preis alt: 110,64€, Preis neu: 43,3€ </v>
      </c>
    </row>
    <row r="4" spans="1:3" ht="64.5" customHeight="1">
      <c r="A4" s="20" t="str">
        <f>Daten!$D$17</f>
        <v>10) Berechne den Rabatt in Prozent: Preis alt: 152,73€, Preis neu: 149,41€ </v>
      </c>
      <c r="B4" s="20" t="str">
        <f>Daten!$D$18</f>
        <v>11) Berechne den Rabatt in Prozent: Preis alt: 91,27€, Preis neu: 17,67€ </v>
      </c>
      <c r="C4" s="20" t="str">
        <f>Daten!$D$19</f>
        <v>12) Berechne den Rabatt in Prozent: Preis alt: 182,73€, Preis neu: 181,24€ </v>
      </c>
    </row>
    <row r="5" spans="1:3" ht="64.5" customHeight="1">
      <c r="A5" s="20" t="str">
        <f>Daten!$D$20</f>
        <v>13) Berechne den Rabatt in Prozent: Preis alt: 149,62€, Preis neu: 2,27€ </v>
      </c>
      <c r="B5" s="20" t="str">
        <f>Daten!$D$21</f>
        <v>14) Berechne den Rabatt in Prozent: Preis alt: 228€, Preis neu: 169,6€ </v>
      </c>
      <c r="C5" s="20" t="str">
        <f>Daten!$D$22</f>
        <v>15) Berechne den Rabatt in Prozent: Preis alt: 186,86€, Preis neu: 149,82€ </v>
      </c>
    </row>
    <row r="6" spans="1:3" ht="64.5" customHeight="1">
      <c r="A6" s="20" t="str">
        <f>Daten!$D$23</f>
        <v>16) Berechne den Rabatt in Prozent: Preis alt: 47,47€, Preis neu: 20,96€ </v>
      </c>
      <c r="B6" s="20" t="str">
        <f>Daten!$D$24</f>
        <v>17) Berechne den Rabatt in Prozent: Preis alt: 142,4€, Preis neu: 47,45€ </v>
      </c>
      <c r="C6" s="20" t="str">
        <f>Daten!$D$25</f>
        <v>18) Berechne den Rabatt in Prozent: Preis alt: 197,23€, Preis neu: 156,14€ </v>
      </c>
    </row>
    <row r="7" spans="1:3" ht="64.5" customHeight="1">
      <c r="A7" s="20" t="str">
        <f>Daten!$D$26</f>
        <v>19) Berechne den Rabatt in Prozent: Preis alt: 241,14€, Preis neu: 24,19€ </v>
      </c>
      <c r="B7" s="20" t="str">
        <f>Daten!$D$27</f>
        <v>20) Berechne den Rabatt in Prozent: Preis alt: 239,23€, Preis neu: 79,27€ </v>
      </c>
      <c r="C7" s="20" t="str">
        <f>Daten!$D$28</f>
        <v>21) Berechne den Rabatt in Prozent: Preis alt: 169,84€, Preis neu: 115,69€ </v>
      </c>
    </row>
    <row r="8" spans="1:3" ht="64.5" customHeight="1">
      <c r="A8" s="20" t="str">
        <f>Daten!$D$29</f>
        <v>22) Berechne den Rabatt in Prozent: Preis alt: 11,63€, Preis neu: 2,78€ </v>
      </c>
      <c r="B8" s="20" t="str">
        <f>Daten!$D$30</f>
        <v>23) Berechne den Rabatt in Prozent: Preis alt: 136,78€, Preis neu: 4,55€ </v>
      </c>
      <c r="C8" s="20" t="str">
        <f>Daten!$D$31</f>
        <v>24) Berechne den Rabatt in Prozent: Preis alt: 83,24€, Preis neu: 60,56€ </v>
      </c>
    </row>
    <row r="9" spans="1:3" ht="64.5" customHeight="1">
      <c r="A9" s="20" t="str">
        <f>Daten!$D$32</f>
        <v>25) Berechne den Rabatt in Prozent: Preis alt: 84,05€, Preis neu: 3,21€ </v>
      </c>
      <c r="B9" s="20" t="str">
        <f>Daten!$D$33</f>
        <v>26) Berechne den Rabatt in Prozent: Preis alt: 147,27€, Preis neu: 89,48€ </v>
      </c>
      <c r="C9" s="20">
        <f>Daten!$D$34</f>
      </c>
    </row>
    <row r="10" spans="1:3" ht="64.5" customHeight="1">
      <c r="A10" s="20">
        <f>Daten!$D$35</f>
      </c>
      <c r="B10" s="20">
        <f>Daten!$D$36</f>
      </c>
      <c r="C10" s="20">
        <f>Daten!$D$37</f>
      </c>
    </row>
    <row r="11" spans="1:3" ht="64.5" customHeight="1">
      <c r="A11" s="20">
        <f>Daten!$D$38</f>
      </c>
      <c r="B11" s="20">
        <f>Daten!$D$39</f>
      </c>
      <c r="C1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2012-12-03T06:23:39Z</cp:lastPrinted>
  <dcterms:created xsi:type="dcterms:W3CDTF">2008-08-01T13:12:36Z</dcterms:created>
  <dcterms:modified xsi:type="dcterms:W3CDTF">2014-09-20T15:14:58Z</dcterms:modified>
  <cp:category/>
  <cp:version/>
  <cp:contentType/>
  <cp:contentStatus/>
</cp:coreProperties>
</file>