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64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fn.RANK.EQ" hidden="1">#NAME?</definedName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<sst xmlns="http://schemas.openxmlformats.org/spreadsheetml/2006/main" count="27" uniqueCount="23">
  <si>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</si>
  <si>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</si>
  <si>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</si>
  <si>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</si>
  <si>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</si>
  <si>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</si>
  <si>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</si>
  <si>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</si>
  <si>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</si>
  <si>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</si>
  <si>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</si>
  <si>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</si>
  <si>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</si>
  <si>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</si>
  <si>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</si>
  <si>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</si>
  <si>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Gerundet + Einer</t>
  </si>
  <si>
    <t>Gerundet, Einer</t>
  </si>
  <si>
    <t>Auto</t>
  </si>
  <si>
    <t>LKW</t>
  </si>
  <si>
    <t>v</t>
  </si>
  <si>
    <t>t</t>
  </si>
  <si>
    <t>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</si>
</sst>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Arial"/>
      <family val="2"/>
    </font>
    <font>
      <sz val="12"/>
      <color theme="0" tint="-0.1499900072813034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51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indent="5"/>
    </xf>
    <xf numFmtId="0" fontId="1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51" applyFont="1">
      <alignment/>
      <protection/>
    </xf>
    <xf numFmtId="0" fontId="5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115" zoomScaleNormal="115" zoomScalePageLayoutView="0" workbookViewId="0" topLeftCell="A1">
      <selection activeCell="B14" sqref="B14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28125" style="0" customWidth="1"/>
    <col min="4" max="4" width="59.57421875" style="0" bestFit="1" customWidth="1"/>
    <col min="5" max="7" width="11.421875" style="21" customWidth="1"/>
    <col min="8" max="11" width="11.421875" style="21" hidden="1" customWidth="1"/>
    <col min="12" max="12" width="16.57421875" style="21" hidden="1" customWidth="1"/>
    <col min="13" max="20" width="11.421875" style="21" hidden="1" customWidth="1"/>
    <col min="21" max="21" width="11.421875" style="29" customWidth="1"/>
    <col min="22" max="22" width="11.57421875" style="29" hidden="1" customWidth="1"/>
    <col min="23" max="25" width="11.421875" style="29" hidden="1" customWidth="1"/>
    <col min="26" max="26" width="11.421875" style="16" customWidth="1"/>
    <col min="27" max="30" width="11.421875" style="21" customWidth="1"/>
  </cols>
  <sheetData>
    <row r="1" spans="1:4" ht="17.25">
      <c r="A1" s="3" t="s">
        <v>12</v>
      </c>
      <c r="D1" s="17" t="s">
        <v>14</v>
      </c>
    </row>
    <row r="3" spans="1:4" ht="12.75">
      <c r="A3" s="1" t="s">
        <v>4</v>
      </c>
      <c r="B3" s="10"/>
      <c r="D3" t="s">
        <v>11</v>
      </c>
    </row>
    <row r="4" spans="1:2" ht="12.75">
      <c r="A4" s="1" t="s">
        <v>5</v>
      </c>
      <c r="B4" s="10"/>
    </row>
    <row r="5" spans="1:2" ht="12.75">
      <c r="A5" s="15" t="s">
        <v>6</v>
      </c>
      <c r="B5" s="18">
        <v>26</v>
      </c>
    </row>
    <row r="6" ht="12.75">
      <c r="L6" s="21">
        <v>20</v>
      </c>
    </row>
    <row r="7" spans="1:15" ht="12.75">
      <c r="A7" s="1" t="s">
        <v>1</v>
      </c>
      <c r="B7" s="1" t="s">
        <v>0</v>
      </c>
      <c r="C7" s="1" t="s">
        <v>2</v>
      </c>
      <c r="D7" s="1" t="s">
        <v>7</v>
      </c>
      <c r="K7" s="21" t="s">
        <v>22</v>
      </c>
      <c r="L7" s="21" t="s">
        <v>21</v>
      </c>
      <c r="O7" s="21" t="s">
        <v>20</v>
      </c>
    </row>
    <row r="8" spans="1:27" ht="15">
      <c r="A8" s="2">
        <v>1</v>
      </c>
      <c r="B8" s="19" t="str">
        <f>VLOOKUP(A8,$H$8:$P$106,9,FALSE)</f>
        <v>Ein Auto fährt eine Strecke von 17,1 m in einer Zeit von 6,5s. Bestimme die Geschwindigkeit.</v>
      </c>
      <c r="C8" s="19">
        <f>VLOOKUP(A8,$H$8:$P$106,3,FALSE)</f>
        <v>9.5</v>
      </c>
      <c r="D8" s="2" t="str">
        <f aca="true" t="shared" si="0" ref="D8:D39">IF(A8&lt;=$B$5,A8&amp;") "&amp;$B$3&amp;" "&amp;B8&amp;" "&amp;$B$4,"")</f>
        <v>1)  Ein Auto fährt eine Strecke von 17,1 m in einer Zeit von 6,5s. Bestimme die Geschwindigkeit. </v>
      </c>
      <c r="H8" s="21">
        <f>RANK(I8,$I$8:$I$106)</f>
        <v>77</v>
      </c>
      <c r="I8" s="21">
        <f ca="1">RAND()</f>
        <v>0.26037627774285355</v>
      </c>
      <c r="J8" s="21">
        <f>K8</f>
        <v>342.40000000000003</v>
      </c>
      <c r="K8" s="21">
        <f>L8*O8</f>
        <v>342.40000000000003</v>
      </c>
      <c r="L8" s="21">
        <f ca="1">ROUND(RAND()*$L$6*10+1.5,0)</f>
        <v>107</v>
      </c>
      <c r="M8" s="21">
        <f ca="1">ROUND(RAND()*3-0.5,0)</f>
        <v>0</v>
      </c>
      <c r="N8" s="21" t="str">
        <f>VLOOKUP($M8,$W$8:$Y$14,2)</f>
        <v>Auto</v>
      </c>
      <c r="O8" s="21">
        <f ca="1">ROUND(RAND()*$L$6*10+10.5,0)/10</f>
        <v>3.2</v>
      </c>
      <c r="P8" s="21" t="str">
        <f>"Welche Strecke legt ein "&amp;N8&amp;" bei einer Geschwindigkeit von "&amp;O8&amp;"m/s in "&amp;L8&amp;" s zurück?"</f>
        <v>Welche Strecke legt ein Auto bei einer Geschwindigkeit von 3,2m/s in 107 s zurück?</v>
      </c>
      <c r="R8" s="32"/>
      <c r="V8" s="29">
        <v>1</v>
      </c>
      <c r="W8" s="29">
        <v>0</v>
      </c>
      <c r="X8" s="30" t="s">
        <v>18</v>
      </c>
      <c r="Y8" s="29">
        <v>2.7</v>
      </c>
      <c r="AA8" s="22"/>
    </row>
    <row r="9" spans="1:27" ht="15">
      <c r="A9" s="2">
        <v>2</v>
      </c>
      <c r="B9" s="19" t="str">
        <f aca="true" t="shared" si="1" ref="B9:B40">VLOOKUP(A9,$H$8:$P$106,9,FALSE)</f>
        <v>Welche Strecke legt ein LKW bei einer Geschwindigkeit von 15,6m/s in 172 s zurück?</v>
      </c>
      <c r="C9" s="19">
        <f aca="true" t="shared" si="2" ref="C9:C39">VLOOKUP(A9,$H$8:$P$106,3,FALSE)</f>
        <v>2683.2</v>
      </c>
      <c r="D9" s="2" t="str">
        <f t="shared" si="0"/>
        <v>2)  Welche Strecke legt ein LKW bei einer Geschwindigkeit von 15,6m/s in 172 s zurück? </v>
      </c>
      <c r="H9" s="21">
        <f aca="true" t="shared" si="3" ref="H9:H72">RANK(I9,$I$8:$I$106)</f>
        <v>2</v>
      </c>
      <c r="I9" s="21">
        <f aca="true" ca="1" t="shared" si="4" ref="I9:I72">RAND()</f>
        <v>0.9938205948580782</v>
      </c>
      <c r="J9" s="21">
        <f aca="true" t="shared" si="5" ref="J9:J39">K9</f>
        <v>2683.2</v>
      </c>
      <c r="K9" s="21">
        <f aca="true" t="shared" si="6" ref="K9:K39">L9*O9</f>
        <v>2683.2</v>
      </c>
      <c r="L9" s="21">
        <f aca="true" ca="1" t="shared" si="7" ref="L9:L39">ROUND(RAND()*$L$6*10+1.5,0)</f>
        <v>172</v>
      </c>
      <c r="M9" s="21">
        <f aca="true" ca="1" t="shared" si="8" ref="M9:M72">ROUND(RAND()*3-0.5,0)</f>
        <v>2</v>
      </c>
      <c r="N9" s="21" t="str">
        <f aca="true" t="shared" si="9" ref="N9:N73">VLOOKUP($M9,$W$8:$Y$14,2)</f>
        <v>LKW</v>
      </c>
      <c r="O9" s="21">
        <f aca="true" ca="1" t="shared" si="10" ref="O9:O71">ROUND(RAND()*$L$6*10+1.5,0)/10</f>
        <v>15.6</v>
      </c>
      <c r="P9" s="21" t="str">
        <f aca="true" t="shared" si="11" ref="P9:P39">"Welche Strecke legt ein "&amp;N9&amp;" bei einer Geschwindigkeit von "&amp;O9&amp;"m/s in "&amp;L9&amp;" s zurück?"</f>
        <v>Welche Strecke legt ein LKW bei einer Geschwindigkeit von 15,6m/s in 172 s zurück?</v>
      </c>
      <c r="R9" s="32"/>
      <c r="T9" s="21">
        <f aca="true" ca="1" t="shared" si="12" ref="T9:T39">ROUND(RAND()*8,0)</f>
        <v>1</v>
      </c>
      <c r="W9" s="29">
        <v>1</v>
      </c>
      <c r="X9" s="30" t="s">
        <v>18</v>
      </c>
      <c r="Y9" s="29">
        <v>8.5</v>
      </c>
      <c r="AA9" s="22"/>
    </row>
    <row r="10" spans="1:27" ht="15">
      <c r="A10" s="2">
        <v>3</v>
      </c>
      <c r="B10" s="19" t="str">
        <f t="shared" si="1"/>
        <v>Welche Strecke legt ein Auto bei einer Geschwindigkeit von 13,7m/s in 156 s zurück?</v>
      </c>
      <c r="C10" s="19">
        <f t="shared" si="2"/>
        <v>2137.2</v>
      </c>
      <c r="D10" s="2" t="str">
        <f t="shared" si="0"/>
        <v>3)  Welche Strecke legt ein Auto bei einer Geschwindigkeit von 13,7m/s in 156 s zurück? </v>
      </c>
      <c r="H10" s="21">
        <f t="shared" si="3"/>
        <v>99</v>
      </c>
      <c r="I10" s="21">
        <f ca="1" t="shared" si="4"/>
        <v>0.015608702079101588</v>
      </c>
      <c r="J10" s="21">
        <f t="shared" si="5"/>
        <v>934.5</v>
      </c>
      <c r="K10" s="21">
        <f t="shared" si="6"/>
        <v>934.5</v>
      </c>
      <c r="L10" s="21">
        <f ca="1" t="shared" si="7"/>
        <v>89</v>
      </c>
      <c r="M10" s="21">
        <f ca="1" t="shared" si="8"/>
        <v>0</v>
      </c>
      <c r="N10" s="21" t="str">
        <f t="shared" si="9"/>
        <v>Auto</v>
      </c>
      <c r="O10" s="21">
        <f ca="1" t="shared" si="10"/>
        <v>10.5</v>
      </c>
      <c r="P10" s="21" t="str">
        <f t="shared" si="11"/>
        <v>Welche Strecke legt ein Auto bei einer Geschwindigkeit von 10,5m/s in 89 s zurück?</v>
      </c>
      <c r="R10" s="32"/>
      <c r="T10" s="21">
        <f ca="1" t="shared" si="12"/>
        <v>5</v>
      </c>
      <c r="W10" s="29">
        <v>2</v>
      </c>
      <c r="X10" s="30" t="s">
        <v>19</v>
      </c>
      <c r="Y10" s="29">
        <v>19.3</v>
      </c>
      <c r="AA10" s="22"/>
    </row>
    <row r="11" spans="1:27" ht="15">
      <c r="A11" s="2">
        <v>4</v>
      </c>
      <c r="B11" s="19" t="str">
        <f t="shared" si="1"/>
        <v>Ein LKW fährt eine Strecke von 16,8 m in einer Zeit von 15s. Bestimme die Geschwindigkeit.</v>
      </c>
      <c r="C11" s="19">
        <f t="shared" si="2"/>
        <v>5.1</v>
      </c>
      <c r="D11" s="2" t="str">
        <f t="shared" si="0"/>
        <v>4)  Ein LKW fährt eine Strecke von 16,8 m in einer Zeit von 15s. Bestimme die Geschwindigkeit. </v>
      </c>
      <c r="H11" s="21">
        <f t="shared" si="3"/>
        <v>92</v>
      </c>
      <c r="I11" s="21">
        <f ca="1" t="shared" si="4"/>
        <v>0.10733666637522543</v>
      </c>
      <c r="J11" s="21">
        <f t="shared" si="5"/>
        <v>202.3</v>
      </c>
      <c r="K11" s="21">
        <f t="shared" si="6"/>
        <v>202.3</v>
      </c>
      <c r="L11" s="21">
        <f ca="1" t="shared" si="7"/>
        <v>17</v>
      </c>
      <c r="M11" s="21">
        <f ca="1" t="shared" si="8"/>
        <v>1</v>
      </c>
      <c r="N11" s="21" t="str">
        <f t="shared" si="9"/>
        <v>Auto</v>
      </c>
      <c r="O11" s="21">
        <f ca="1" t="shared" si="10"/>
        <v>11.9</v>
      </c>
      <c r="P11" s="21" t="str">
        <f t="shared" si="11"/>
        <v>Welche Strecke legt ein Auto bei einer Geschwindigkeit von 11,9m/s in 17 s zurück?</v>
      </c>
      <c r="R11" s="32"/>
      <c r="T11" s="21">
        <f ca="1" t="shared" si="12"/>
        <v>0</v>
      </c>
      <c r="X11" s="30"/>
      <c r="AA11" s="22"/>
    </row>
    <row r="12" spans="1:27" ht="15">
      <c r="A12" s="2">
        <v>5</v>
      </c>
      <c r="B12" s="19" t="str">
        <f t="shared" si="1"/>
        <v>Welche Strecke legt ein Auto bei einer Geschwindigkeit von 19,6m/s in 69 s zurück?</v>
      </c>
      <c r="C12" s="19">
        <f t="shared" si="2"/>
        <v>1352.4</v>
      </c>
      <c r="D12" s="2" t="str">
        <f t="shared" si="0"/>
        <v>5)  Welche Strecke legt ein Auto bei einer Geschwindigkeit von 19,6m/s in 69 s zurück? </v>
      </c>
      <c r="H12" s="21">
        <f t="shared" si="3"/>
        <v>85</v>
      </c>
      <c r="I12" s="21">
        <f ca="1" t="shared" si="4"/>
        <v>0.1934896148506119</v>
      </c>
      <c r="J12" s="21">
        <f t="shared" si="5"/>
        <v>40.4</v>
      </c>
      <c r="K12" s="21">
        <f t="shared" si="6"/>
        <v>40.4</v>
      </c>
      <c r="L12" s="21">
        <f ca="1" t="shared" si="7"/>
        <v>4</v>
      </c>
      <c r="M12" s="21">
        <f ca="1" t="shared" si="8"/>
        <v>0</v>
      </c>
      <c r="N12" s="21" t="str">
        <f t="shared" si="9"/>
        <v>Auto</v>
      </c>
      <c r="O12" s="21">
        <f ca="1" t="shared" si="10"/>
        <v>10.1</v>
      </c>
      <c r="P12" s="21" t="str">
        <f t="shared" si="11"/>
        <v>Welche Strecke legt ein Auto bei einer Geschwindigkeit von 10,1m/s in 4 s zurück?</v>
      </c>
      <c r="R12" s="32"/>
      <c r="T12" s="21">
        <f ca="1" t="shared" si="12"/>
        <v>8</v>
      </c>
      <c r="X12" s="30"/>
      <c r="AA12" s="22"/>
    </row>
    <row r="13" spans="1:27" ht="15">
      <c r="A13" s="2">
        <v>6</v>
      </c>
      <c r="B13" s="19" t="str">
        <f t="shared" si="1"/>
        <v>Welche Zeit braucht ein Auto bei einer Geschwindigkeit von 30,78m/s für 11,4 m?</v>
      </c>
      <c r="C13" s="19">
        <f t="shared" si="2"/>
        <v>30.780000000000005</v>
      </c>
      <c r="D13" s="2" t="str">
        <f t="shared" si="0"/>
        <v>6)  Welche Zeit braucht ein Auto bei einer Geschwindigkeit von 30,78m/s für 11,4 m? </v>
      </c>
      <c r="H13" s="21">
        <f t="shared" si="3"/>
        <v>3</v>
      </c>
      <c r="I13" s="21">
        <f ca="1" t="shared" si="4"/>
        <v>0.9573522166370375</v>
      </c>
      <c r="J13" s="21">
        <f t="shared" si="5"/>
        <v>2137.2</v>
      </c>
      <c r="K13" s="21">
        <f t="shared" si="6"/>
        <v>2137.2</v>
      </c>
      <c r="L13" s="21">
        <f ca="1" t="shared" si="7"/>
        <v>156</v>
      </c>
      <c r="M13" s="21">
        <f ca="1" t="shared" si="8"/>
        <v>0</v>
      </c>
      <c r="N13" s="21" t="str">
        <f t="shared" si="9"/>
        <v>Auto</v>
      </c>
      <c r="O13" s="21">
        <f ca="1" t="shared" si="10"/>
        <v>13.7</v>
      </c>
      <c r="P13" s="21" t="str">
        <f t="shared" si="11"/>
        <v>Welche Strecke legt ein Auto bei einer Geschwindigkeit von 13,7m/s in 156 s zurück?</v>
      </c>
      <c r="R13" s="32"/>
      <c r="T13" s="21">
        <f ca="1" t="shared" si="12"/>
        <v>5</v>
      </c>
      <c r="X13" s="31"/>
      <c r="AA13" s="22"/>
    </row>
    <row r="14" spans="1:27" ht="15">
      <c r="A14" s="2">
        <v>7</v>
      </c>
      <c r="B14" s="19" t="str">
        <f t="shared" si="1"/>
        <v>Ein Auto fährt eine Strecke von 1,1 m in einer Zeit von 12,4s. Bestimme die Geschwindigkeit.</v>
      </c>
      <c r="C14" s="19">
        <f t="shared" si="2"/>
        <v>11.8</v>
      </c>
      <c r="D14" s="2" t="str">
        <f t="shared" si="0"/>
        <v>7)  Ein Auto fährt eine Strecke von 1,1 m in einer Zeit von 12,4s. Bestimme die Geschwindigkeit. </v>
      </c>
      <c r="H14" s="21">
        <f t="shared" si="3"/>
        <v>58</v>
      </c>
      <c r="I14" s="21">
        <f ca="1" t="shared" si="4"/>
        <v>0.4430905096605423</v>
      </c>
      <c r="J14" s="21">
        <f t="shared" si="5"/>
        <v>545.6</v>
      </c>
      <c r="K14" s="21">
        <f t="shared" si="6"/>
        <v>545.6</v>
      </c>
      <c r="L14" s="21">
        <f ca="1" t="shared" si="7"/>
        <v>31</v>
      </c>
      <c r="M14" s="21">
        <f ca="1" t="shared" si="8"/>
        <v>2</v>
      </c>
      <c r="N14" s="21" t="str">
        <f t="shared" si="9"/>
        <v>LKW</v>
      </c>
      <c r="O14" s="21">
        <f ca="1" t="shared" si="10"/>
        <v>17.6</v>
      </c>
      <c r="P14" s="21" t="str">
        <f t="shared" si="11"/>
        <v>Welche Strecke legt ein LKW bei einer Geschwindigkeit von 17,6m/s in 31 s zurück?</v>
      </c>
      <c r="R14" s="32"/>
      <c r="T14" s="21">
        <f ca="1" t="shared" si="12"/>
        <v>5</v>
      </c>
      <c r="X14" s="31"/>
      <c r="AA14" s="22"/>
    </row>
    <row r="15" spans="1:27" ht="15">
      <c r="A15" s="2">
        <v>8</v>
      </c>
      <c r="B15" s="19" t="str">
        <f t="shared" si="1"/>
        <v>Welche Strecke legt ein Auto bei einer Geschwindigkeit von 19,3m/s in 105 s zurück?</v>
      </c>
      <c r="C15" s="19">
        <f t="shared" si="2"/>
        <v>2026.5</v>
      </c>
      <c r="D15" s="2" t="str">
        <f t="shared" si="0"/>
        <v>8)  Welche Strecke legt ein Auto bei einer Geschwindigkeit von 19,3m/s in 105 s zurück? </v>
      </c>
      <c r="H15" s="21">
        <f t="shared" si="3"/>
        <v>8</v>
      </c>
      <c r="I15" s="21">
        <f ca="1" t="shared" si="4"/>
        <v>0.8876402239337935</v>
      </c>
      <c r="J15" s="21">
        <f t="shared" si="5"/>
        <v>2026.5</v>
      </c>
      <c r="K15" s="21">
        <f t="shared" si="6"/>
        <v>2026.5</v>
      </c>
      <c r="L15" s="21">
        <f ca="1" t="shared" si="7"/>
        <v>105</v>
      </c>
      <c r="M15" s="21">
        <f ca="1" t="shared" si="8"/>
        <v>0</v>
      </c>
      <c r="N15" s="21" t="str">
        <f t="shared" si="9"/>
        <v>Auto</v>
      </c>
      <c r="O15" s="21">
        <f ca="1" t="shared" si="10"/>
        <v>19.3</v>
      </c>
      <c r="P15" s="21" t="str">
        <f t="shared" si="11"/>
        <v>Welche Strecke legt ein Auto bei einer Geschwindigkeit von 19,3m/s in 105 s zurück?</v>
      </c>
      <c r="R15" s="32"/>
      <c r="T15" s="21">
        <f ca="1" t="shared" si="12"/>
        <v>1</v>
      </c>
      <c r="X15" s="30"/>
      <c r="AA15" s="22"/>
    </row>
    <row r="16" spans="1:27" ht="15">
      <c r="A16" s="2">
        <v>9</v>
      </c>
      <c r="B16" s="19" t="str">
        <f t="shared" si="1"/>
        <v>Welche Zeit braucht ein LKW bei einer Geschwindigkeit von 198,79m/s für 10,3 m?</v>
      </c>
      <c r="C16" s="19">
        <f t="shared" si="2"/>
        <v>198.79000000000002</v>
      </c>
      <c r="D16" s="2" t="str">
        <f t="shared" si="0"/>
        <v>9)  Welche Zeit braucht ein LKW bei einer Geschwindigkeit von 198,79m/s für 10,3 m? </v>
      </c>
      <c r="H16" s="21">
        <f t="shared" si="3"/>
        <v>32</v>
      </c>
      <c r="I16" s="21">
        <f ca="1" t="shared" si="4"/>
        <v>0.6687774559418284</v>
      </c>
      <c r="J16" s="21">
        <f t="shared" si="5"/>
        <v>937.5</v>
      </c>
      <c r="K16" s="21">
        <f t="shared" si="6"/>
        <v>937.5</v>
      </c>
      <c r="L16" s="21">
        <f ca="1" t="shared" si="7"/>
        <v>125</v>
      </c>
      <c r="M16" s="21">
        <f ca="1" t="shared" si="8"/>
        <v>0</v>
      </c>
      <c r="N16" s="21" t="str">
        <f t="shared" si="9"/>
        <v>Auto</v>
      </c>
      <c r="O16" s="21">
        <f ca="1" t="shared" si="10"/>
        <v>7.5</v>
      </c>
      <c r="P16" s="21" t="str">
        <f t="shared" si="11"/>
        <v>Welche Strecke legt ein Auto bei einer Geschwindigkeit von 7,5m/s in 125 s zurück?</v>
      </c>
      <c r="R16" s="32"/>
      <c r="T16" s="21">
        <f ca="1" t="shared" si="12"/>
        <v>1</v>
      </c>
      <c r="X16" s="30"/>
      <c r="AA16" s="22"/>
    </row>
    <row r="17" spans="1:27" ht="15">
      <c r="A17" s="2">
        <v>10</v>
      </c>
      <c r="B17" s="19" t="str">
        <f t="shared" si="1"/>
        <v>Welche Zeit braucht ein Auto bei einer Geschwindigkeit von 39,69m/s für 14,7 m?</v>
      </c>
      <c r="C17" s="19">
        <f t="shared" si="2"/>
        <v>39.69</v>
      </c>
      <c r="D17" s="2" t="str">
        <f t="shared" si="0"/>
        <v>10)  Welche Zeit braucht ein Auto bei einer Geschwindigkeit von 39,69m/s für 14,7 m? </v>
      </c>
      <c r="H17" s="21">
        <f t="shared" si="3"/>
        <v>84</v>
      </c>
      <c r="I17" s="21">
        <f ca="1" t="shared" si="4"/>
        <v>0.2043810124489983</v>
      </c>
      <c r="J17" s="21">
        <f t="shared" si="5"/>
        <v>619.4</v>
      </c>
      <c r="K17" s="21">
        <f t="shared" si="6"/>
        <v>619.4</v>
      </c>
      <c r="L17" s="21">
        <f ca="1" t="shared" si="7"/>
        <v>163</v>
      </c>
      <c r="M17" s="21">
        <f ca="1" t="shared" si="8"/>
        <v>2</v>
      </c>
      <c r="N17" s="21" t="str">
        <f t="shared" si="9"/>
        <v>LKW</v>
      </c>
      <c r="O17" s="21">
        <f ca="1" t="shared" si="10"/>
        <v>3.8</v>
      </c>
      <c r="P17" s="21" t="str">
        <f t="shared" si="11"/>
        <v>Welche Strecke legt ein LKW bei einer Geschwindigkeit von 3,8m/s in 163 s zurück?</v>
      </c>
      <c r="R17" s="32"/>
      <c r="T17" s="21">
        <f ca="1" t="shared" si="12"/>
        <v>2</v>
      </c>
      <c r="AA17" s="22"/>
    </row>
    <row r="18" spans="1:27" ht="15">
      <c r="A18" s="2">
        <v>11</v>
      </c>
      <c r="B18" s="19" t="str">
        <f t="shared" si="1"/>
        <v>Welche Zeit braucht ein Auto bei einer Geschwindigkeit von 61,2m/s für 7,2 m?</v>
      </c>
      <c r="C18" s="19">
        <f t="shared" si="2"/>
        <v>61.2</v>
      </c>
      <c r="D18" s="2" t="str">
        <f t="shared" si="0"/>
        <v>11)  Welche Zeit braucht ein Auto bei einer Geschwindigkeit von 61,2m/s für 7,2 m? </v>
      </c>
      <c r="H18" s="21">
        <f t="shared" si="3"/>
        <v>96</v>
      </c>
      <c r="I18" s="21">
        <f ca="1" t="shared" si="4"/>
        <v>0.04788794959585674</v>
      </c>
      <c r="J18" s="21">
        <f t="shared" si="5"/>
        <v>224</v>
      </c>
      <c r="K18" s="21">
        <f t="shared" si="6"/>
        <v>224</v>
      </c>
      <c r="L18" s="21">
        <f ca="1" t="shared" si="7"/>
        <v>16</v>
      </c>
      <c r="M18" s="21">
        <f ca="1" t="shared" si="8"/>
        <v>2</v>
      </c>
      <c r="N18" s="21" t="str">
        <f t="shared" si="9"/>
        <v>LKW</v>
      </c>
      <c r="O18" s="21">
        <f ca="1" t="shared" si="10"/>
        <v>14</v>
      </c>
      <c r="P18" s="21" t="str">
        <f t="shared" si="11"/>
        <v>Welche Strecke legt ein LKW bei einer Geschwindigkeit von 14m/s in 16 s zurück?</v>
      </c>
      <c r="R18" s="32"/>
      <c r="T18" s="21">
        <f ca="1" t="shared" si="12"/>
        <v>5</v>
      </c>
      <c r="AA18" s="22"/>
    </row>
    <row r="19" spans="1:27" ht="15">
      <c r="A19" s="2">
        <v>12</v>
      </c>
      <c r="B19" s="19" t="str">
        <f t="shared" si="1"/>
        <v>Welche Strecke legt ein Auto bei einer Geschwindigkeit von 18,4m/s in 184 s zurück?</v>
      </c>
      <c r="C19" s="19">
        <f t="shared" si="2"/>
        <v>3385.6</v>
      </c>
      <c r="D19" s="2" t="str">
        <f t="shared" si="0"/>
        <v>12)  Welche Strecke legt ein Auto bei einer Geschwindigkeit von 18,4m/s in 184 s zurück? </v>
      </c>
      <c r="H19" s="21">
        <f t="shared" si="3"/>
        <v>5</v>
      </c>
      <c r="I19" s="21">
        <f ca="1" t="shared" si="4"/>
        <v>0.9268988388060209</v>
      </c>
      <c r="J19" s="21">
        <f t="shared" si="5"/>
        <v>1352.4</v>
      </c>
      <c r="K19" s="21">
        <f t="shared" si="6"/>
        <v>1352.4</v>
      </c>
      <c r="L19" s="21">
        <f ca="1" t="shared" si="7"/>
        <v>69</v>
      </c>
      <c r="M19" s="21">
        <f ca="1" t="shared" si="8"/>
        <v>0</v>
      </c>
      <c r="N19" s="21" t="str">
        <f t="shared" si="9"/>
        <v>Auto</v>
      </c>
      <c r="O19" s="21">
        <f ca="1" t="shared" si="10"/>
        <v>19.6</v>
      </c>
      <c r="P19" s="21" t="str">
        <f t="shared" si="11"/>
        <v>Welche Strecke legt ein Auto bei einer Geschwindigkeit von 19,6m/s in 69 s zurück?</v>
      </c>
      <c r="R19" s="32"/>
      <c r="T19" s="21">
        <f ca="1" t="shared" si="12"/>
        <v>3</v>
      </c>
      <c r="AA19" s="22"/>
    </row>
    <row r="20" spans="1:27" ht="15">
      <c r="A20" s="2">
        <v>13</v>
      </c>
      <c r="B20" s="19" t="str">
        <f t="shared" si="1"/>
        <v>Welche Strecke legt ein Auto bei einer Geschwindigkeit von 4m/s in 8 s zurück?</v>
      </c>
      <c r="C20" s="19">
        <f t="shared" si="2"/>
        <v>32</v>
      </c>
      <c r="D20" s="2" t="str">
        <f t="shared" si="0"/>
        <v>13)  Welche Strecke legt ein Auto bei einer Geschwindigkeit von 4m/s in 8 s zurück? </v>
      </c>
      <c r="H20" s="21">
        <f t="shared" si="3"/>
        <v>52</v>
      </c>
      <c r="I20" s="21">
        <f ca="1" t="shared" si="4"/>
        <v>0.47350181119262125</v>
      </c>
      <c r="J20" s="21">
        <f t="shared" si="5"/>
        <v>782.6</v>
      </c>
      <c r="K20" s="21">
        <f t="shared" si="6"/>
        <v>782.6</v>
      </c>
      <c r="L20" s="21">
        <f ca="1" t="shared" si="7"/>
        <v>182</v>
      </c>
      <c r="M20" s="21">
        <f ca="1" t="shared" si="8"/>
        <v>1</v>
      </c>
      <c r="N20" s="21" t="str">
        <f t="shared" si="9"/>
        <v>Auto</v>
      </c>
      <c r="O20" s="21">
        <f ca="1" t="shared" si="10"/>
        <v>4.3</v>
      </c>
      <c r="P20" s="21" t="str">
        <f t="shared" si="11"/>
        <v>Welche Strecke legt ein Auto bei einer Geschwindigkeit von 4,3m/s in 182 s zurück?</v>
      </c>
      <c r="R20" s="32"/>
      <c r="T20" s="21">
        <f ca="1" t="shared" si="12"/>
        <v>2</v>
      </c>
      <c r="AA20" s="22"/>
    </row>
    <row r="21" spans="1:27" ht="15">
      <c r="A21" s="2">
        <v>14</v>
      </c>
      <c r="B21" s="19" t="str">
        <f t="shared" si="1"/>
        <v>Ein Auto fährt eine Strecke von 17,3 m in einer Zeit von 8,2s. Bestimme die Geschwindigkeit.</v>
      </c>
      <c r="C21" s="19">
        <f t="shared" si="2"/>
        <v>8</v>
      </c>
      <c r="D21" s="2" t="str">
        <f t="shared" si="0"/>
        <v>14)  Ein Auto fährt eine Strecke von 17,3 m in einer Zeit von 8,2s. Bestimme die Geschwindigkeit. </v>
      </c>
      <c r="H21" s="21">
        <f t="shared" si="3"/>
        <v>34</v>
      </c>
      <c r="I21" s="21">
        <f ca="1" t="shared" si="4"/>
        <v>0.6567501213420577</v>
      </c>
      <c r="J21" s="21">
        <f t="shared" si="5"/>
        <v>829.5</v>
      </c>
      <c r="K21" s="21">
        <f t="shared" si="6"/>
        <v>829.5</v>
      </c>
      <c r="L21" s="21">
        <f ca="1" t="shared" si="7"/>
        <v>79</v>
      </c>
      <c r="M21" s="21">
        <f ca="1" t="shared" si="8"/>
        <v>0</v>
      </c>
      <c r="N21" s="21" t="str">
        <f t="shared" si="9"/>
        <v>Auto</v>
      </c>
      <c r="O21" s="21">
        <f ca="1" t="shared" si="10"/>
        <v>10.5</v>
      </c>
      <c r="P21" s="21" t="str">
        <f t="shared" si="11"/>
        <v>Welche Strecke legt ein Auto bei einer Geschwindigkeit von 10,5m/s in 79 s zurück?</v>
      </c>
      <c r="R21" s="32"/>
      <c r="T21" s="21">
        <f ca="1" t="shared" si="12"/>
        <v>7</v>
      </c>
      <c r="AA21" s="22"/>
    </row>
    <row r="22" spans="1:27" ht="15">
      <c r="A22" s="2">
        <v>15</v>
      </c>
      <c r="B22" s="19" t="str">
        <f t="shared" si="1"/>
        <v>Ein LKW fährt eine Strecke von 12 m in einer Zeit von 18,5s. Bestimme die Geschwindigkeit.</v>
      </c>
      <c r="C22" s="19">
        <f t="shared" si="2"/>
        <v>18.2</v>
      </c>
      <c r="D22" s="2" t="str">
        <f t="shared" si="0"/>
        <v>15)  Ein LKW fährt eine Strecke von 12 m in einer Zeit von 18,5s. Bestimme die Geschwindigkeit. </v>
      </c>
      <c r="H22" s="21">
        <f t="shared" si="3"/>
        <v>44</v>
      </c>
      <c r="I22" s="21">
        <f ca="1" t="shared" si="4"/>
        <v>0.5466115206659684</v>
      </c>
      <c r="J22" s="21">
        <f t="shared" si="5"/>
        <v>2909.7000000000003</v>
      </c>
      <c r="K22" s="21">
        <f t="shared" si="6"/>
        <v>2909.7000000000003</v>
      </c>
      <c r="L22" s="21">
        <f ca="1" t="shared" si="7"/>
        <v>183</v>
      </c>
      <c r="M22" s="21">
        <f ca="1" t="shared" si="8"/>
        <v>2</v>
      </c>
      <c r="N22" s="21" t="str">
        <f t="shared" si="9"/>
        <v>LKW</v>
      </c>
      <c r="O22" s="21">
        <f ca="1" t="shared" si="10"/>
        <v>15.9</v>
      </c>
      <c r="P22" s="21" t="str">
        <f t="shared" si="11"/>
        <v>Welche Strecke legt ein LKW bei einer Geschwindigkeit von 15,9m/s in 183 s zurück?</v>
      </c>
      <c r="R22" s="32"/>
      <c r="T22" s="21">
        <f ca="1" t="shared" si="12"/>
        <v>3</v>
      </c>
      <c r="AA22" s="22"/>
    </row>
    <row r="23" spans="1:27" ht="15">
      <c r="A23" s="2">
        <v>16</v>
      </c>
      <c r="B23" s="19" t="str">
        <f t="shared" si="1"/>
        <v>Welche Strecke legt ein LKW bei einer Geschwindigkeit von 16,7m/s in 159 s zurück?</v>
      </c>
      <c r="C23" s="19">
        <f t="shared" si="2"/>
        <v>2655.2999999999997</v>
      </c>
      <c r="D23" s="2" t="str">
        <f t="shared" si="0"/>
        <v>16)  Welche Strecke legt ein LKW bei einer Geschwindigkeit von 16,7m/s in 159 s zurück? </v>
      </c>
      <c r="H23" s="21">
        <f t="shared" si="3"/>
        <v>88</v>
      </c>
      <c r="I23" s="21">
        <f ca="1" t="shared" si="4"/>
        <v>0.17421636437933918</v>
      </c>
      <c r="J23" s="21">
        <f t="shared" si="5"/>
        <v>3531.9</v>
      </c>
      <c r="K23" s="21">
        <f t="shared" si="6"/>
        <v>3531.9</v>
      </c>
      <c r="L23" s="21">
        <f ca="1" t="shared" si="7"/>
        <v>193</v>
      </c>
      <c r="M23" s="21">
        <f ca="1" t="shared" si="8"/>
        <v>2</v>
      </c>
      <c r="N23" s="21" t="str">
        <f t="shared" si="9"/>
        <v>LKW</v>
      </c>
      <c r="O23" s="21">
        <f ca="1" t="shared" si="10"/>
        <v>18.3</v>
      </c>
      <c r="P23" s="21" t="str">
        <f t="shared" si="11"/>
        <v>Welche Strecke legt ein LKW bei einer Geschwindigkeit von 18,3m/s in 193 s zurück?</v>
      </c>
      <c r="R23" s="32"/>
      <c r="T23" s="21">
        <f ca="1" t="shared" si="12"/>
        <v>5</v>
      </c>
      <c r="AA23" s="22"/>
    </row>
    <row r="24" spans="1:27" ht="15">
      <c r="A24" s="2">
        <v>17</v>
      </c>
      <c r="B24" s="19" t="str">
        <f t="shared" si="1"/>
        <v>Welche Strecke legt ein Auto bei einer Geschwindigkeit von 17,9m/s in 168 s zurück?</v>
      </c>
      <c r="C24" s="19">
        <f t="shared" si="2"/>
        <v>3007.2</v>
      </c>
      <c r="D24" s="2" t="str">
        <f t="shared" si="0"/>
        <v>17)  Welche Strecke legt ein Auto bei einer Geschwindigkeit von 17,9m/s in 168 s zurück? </v>
      </c>
      <c r="H24" s="21">
        <f t="shared" si="3"/>
        <v>17</v>
      </c>
      <c r="I24" s="21">
        <f ca="1" t="shared" si="4"/>
        <v>0.8244639899854901</v>
      </c>
      <c r="J24" s="21">
        <f t="shared" si="5"/>
        <v>3007.2</v>
      </c>
      <c r="K24" s="21">
        <f t="shared" si="6"/>
        <v>3007.2</v>
      </c>
      <c r="L24" s="21">
        <f ca="1" t="shared" si="7"/>
        <v>168</v>
      </c>
      <c r="M24" s="21">
        <f ca="1" t="shared" si="8"/>
        <v>0</v>
      </c>
      <c r="N24" s="21" t="str">
        <f t="shared" si="9"/>
        <v>Auto</v>
      </c>
      <c r="O24" s="21">
        <f ca="1" t="shared" si="10"/>
        <v>17.9</v>
      </c>
      <c r="P24" s="21" t="str">
        <f t="shared" si="11"/>
        <v>Welche Strecke legt ein Auto bei einer Geschwindigkeit von 17,9m/s in 168 s zurück?</v>
      </c>
      <c r="R24" s="32"/>
      <c r="T24" s="21">
        <f ca="1" t="shared" si="12"/>
        <v>7</v>
      </c>
      <c r="AA24" s="22"/>
    </row>
    <row r="25" spans="1:27" ht="15">
      <c r="A25" s="2">
        <v>18</v>
      </c>
      <c r="B25" s="19" t="str">
        <f t="shared" si="1"/>
        <v>Ein Auto fährt eine Strecke von 6,2 m in einer Zeit von 3,7s. Bestimme die Geschwindigkeit.</v>
      </c>
      <c r="C25" s="19">
        <f t="shared" si="2"/>
        <v>8.9</v>
      </c>
      <c r="D25" s="2" t="str">
        <f t="shared" si="0"/>
        <v>18)  Ein Auto fährt eine Strecke von 6,2 m in einer Zeit von 3,7s. Bestimme die Geschwindigkeit. </v>
      </c>
      <c r="H25" s="21">
        <f t="shared" si="3"/>
        <v>60</v>
      </c>
      <c r="I25" s="21">
        <f ca="1" t="shared" si="4"/>
        <v>0.43582008973117814</v>
      </c>
      <c r="J25" s="21">
        <f t="shared" si="5"/>
        <v>1705.6</v>
      </c>
      <c r="K25" s="21">
        <f t="shared" si="6"/>
        <v>1705.6</v>
      </c>
      <c r="L25" s="21">
        <f ca="1" t="shared" si="7"/>
        <v>104</v>
      </c>
      <c r="M25" s="21">
        <f ca="1" t="shared" si="8"/>
        <v>1</v>
      </c>
      <c r="N25" s="21" t="str">
        <f t="shared" si="9"/>
        <v>Auto</v>
      </c>
      <c r="O25" s="21">
        <f ca="1" t="shared" si="10"/>
        <v>16.4</v>
      </c>
      <c r="P25" s="21" t="str">
        <f t="shared" si="11"/>
        <v>Welche Strecke legt ein Auto bei einer Geschwindigkeit von 16,4m/s in 104 s zurück?</v>
      </c>
      <c r="R25" s="32"/>
      <c r="T25" s="21">
        <f ca="1" t="shared" si="12"/>
        <v>1</v>
      </c>
      <c r="AA25" s="22"/>
    </row>
    <row r="26" spans="1:27" ht="15">
      <c r="A26" s="2">
        <v>19</v>
      </c>
      <c r="B26" s="19" t="str">
        <f t="shared" si="1"/>
        <v>Ein LKW fährt eine Strecke von 7,6 m in einer Zeit von 16,3s. Bestimme die Geschwindigkeit.</v>
      </c>
      <c r="C26" s="19">
        <f t="shared" si="2"/>
        <v>0.4</v>
      </c>
      <c r="D26" s="2" t="str">
        <f t="shared" si="0"/>
        <v>19)  Ein LKW fährt eine Strecke von 7,6 m in einer Zeit von 16,3s. Bestimme die Geschwindigkeit. </v>
      </c>
      <c r="H26" s="21">
        <f t="shared" si="3"/>
        <v>12</v>
      </c>
      <c r="I26" s="21">
        <f ca="1" t="shared" si="4"/>
        <v>0.8797030973661423</v>
      </c>
      <c r="J26" s="21">
        <f t="shared" si="5"/>
        <v>3385.6</v>
      </c>
      <c r="K26" s="21">
        <f t="shared" si="6"/>
        <v>3385.6</v>
      </c>
      <c r="L26" s="21">
        <f ca="1" t="shared" si="7"/>
        <v>184</v>
      </c>
      <c r="M26" s="21">
        <f ca="1" t="shared" si="8"/>
        <v>0</v>
      </c>
      <c r="N26" s="21" t="str">
        <f t="shared" si="9"/>
        <v>Auto</v>
      </c>
      <c r="O26" s="21">
        <f ca="1" t="shared" si="10"/>
        <v>18.4</v>
      </c>
      <c r="P26" s="21" t="str">
        <f t="shared" si="11"/>
        <v>Welche Strecke legt ein Auto bei einer Geschwindigkeit von 18,4m/s in 184 s zurück?</v>
      </c>
      <c r="R26" s="32"/>
      <c r="T26" s="21">
        <f ca="1" t="shared" si="12"/>
        <v>6</v>
      </c>
      <c r="AA26" s="22"/>
    </row>
    <row r="27" spans="1:27" ht="15">
      <c r="A27" s="2">
        <v>20</v>
      </c>
      <c r="B27" s="19" t="str">
        <f t="shared" si="1"/>
        <v>Welche Strecke legt ein Auto bei einer Geschwindigkeit von 1,9m/s in 106 s zurück?</v>
      </c>
      <c r="C27" s="19">
        <f t="shared" si="2"/>
        <v>201.39999999999998</v>
      </c>
      <c r="D27" s="2" t="str">
        <f t="shared" si="0"/>
        <v>20)  Welche Strecke legt ein Auto bei einer Geschwindigkeit von 1,9m/s in 106 s zurück? </v>
      </c>
      <c r="H27" s="21">
        <f t="shared" si="3"/>
        <v>13</v>
      </c>
      <c r="I27" s="21">
        <f ca="1" t="shared" si="4"/>
        <v>0.8779519013836649</v>
      </c>
      <c r="J27" s="21">
        <f t="shared" si="5"/>
        <v>32</v>
      </c>
      <c r="K27" s="21">
        <f t="shared" si="6"/>
        <v>32</v>
      </c>
      <c r="L27" s="21">
        <f ca="1" t="shared" si="7"/>
        <v>8</v>
      </c>
      <c r="M27" s="21">
        <f ca="1" t="shared" si="8"/>
        <v>0</v>
      </c>
      <c r="N27" s="21" t="str">
        <f t="shared" si="9"/>
        <v>Auto</v>
      </c>
      <c r="O27" s="21">
        <f ca="1" t="shared" si="10"/>
        <v>4</v>
      </c>
      <c r="P27" s="21" t="str">
        <f t="shared" si="11"/>
        <v>Welche Strecke legt ein Auto bei einer Geschwindigkeit von 4m/s in 8 s zurück?</v>
      </c>
      <c r="R27" s="32"/>
      <c r="T27" s="21">
        <f ca="1" t="shared" si="12"/>
        <v>1</v>
      </c>
      <c r="AA27" s="22"/>
    </row>
    <row r="28" spans="1:27" ht="15">
      <c r="A28" s="2">
        <v>21</v>
      </c>
      <c r="B28" s="19" t="str">
        <f t="shared" si="1"/>
        <v>Welche Zeit braucht ein LKW bei einer Geschwindigkeit von 160,19m/s für 8,3 m?</v>
      </c>
      <c r="C28" s="19">
        <f t="shared" si="2"/>
        <v>160.19000000000003</v>
      </c>
      <c r="D28" s="2" t="str">
        <f t="shared" si="0"/>
        <v>21)  Welche Zeit braucht ein LKW bei einer Geschwindigkeit von 160,19m/s für 8,3 m? </v>
      </c>
      <c r="H28" s="21">
        <f t="shared" si="3"/>
        <v>25</v>
      </c>
      <c r="I28" s="21">
        <f ca="1" t="shared" si="4"/>
        <v>0.7316462537220128</v>
      </c>
      <c r="J28" s="21">
        <f t="shared" si="5"/>
        <v>2394</v>
      </c>
      <c r="K28" s="21">
        <f t="shared" si="6"/>
        <v>2394</v>
      </c>
      <c r="L28" s="21">
        <f ca="1" t="shared" si="7"/>
        <v>171</v>
      </c>
      <c r="M28" s="21">
        <f ca="1" t="shared" si="8"/>
        <v>0</v>
      </c>
      <c r="N28" s="21" t="str">
        <f>VLOOKUP($M28,$W$8:$Y$14,2)</f>
        <v>Auto</v>
      </c>
      <c r="O28" s="21">
        <f ca="1" t="shared" si="10"/>
        <v>14</v>
      </c>
      <c r="P28" s="21" t="str">
        <f t="shared" si="11"/>
        <v>Welche Strecke legt ein Auto bei einer Geschwindigkeit von 14m/s in 171 s zurück?</v>
      </c>
      <c r="R28" s="32"/>
      <c r="T28" s="21">
        <f ca="1" t="shared" si="12"/>
        <v>2</v>
      </c>
      <c r="AA28" s="22"/>
    </row>
    <row r="29" spans="1:27" ht="15">
      <c r="A29" s="2">
        <v>22</v>
      </c>
      <c r="B29" s="19" t="str">
        <f t="shared" si="1"/>
        <v>Ein LKW fährt eine Strecke von 16,6 m in einer Zeit von 14,6s. Bestimme die Geschwindigkeit.</v>
      </c>
      <c r="C29" s="19">
        <f t="shared" si="2"/>
        <v>9.7</v>
      </c>
      <c r="D29" s="2" t="str">
        <f t="shared" si="0"/>
        <v>22)  Ein LKW fährt eine Strecke von 16,6 m in einer Zeit von 14,6s. Bestimme die Geschwindigkeit. </v>
      </c>
      <c r="H29" s="21">
        <f t="shared" si="3"/>
        <v>31</v>
      </c>
      <c r="I29" s="21">
        <f ca="1" t="shared" si="4"/>
        <v>0.6787703176431368</v>
      </c>
      <c r="J29" s="21">
        <f t="shared" si="5"/>
        <v>1968.6</v>
      </c>
      <c r="K29" s="21">
        <f t="shared" si="6"/>
        <v>1968.6</v>
      </c>
      <c r="L29" s="21">
        <f ca="1" t="shared" si="7"/>
        <v>193</v>
      </c>
      <c r="M29" s="21">
        <f ca="1" t="shared" si="8"/>
        <v>0</v>
      </c>
      <c r="N29" s="21" t="str">
        <f t="shared" si="9"/>
        <v>Auto</v>
      </c>
      <c r="O29" s="21">
        <f ca="1" t="shared" si="10"/>
        <v>10.2</v>
      </c>
      <c r="P29" s="21" t="str">
        <f t="shared" si="11"/>
        <v>Welche Strecke legt ein Auto bei einer Geschwindigkeit von 10,2m/s in 193 s zurück?</v>
      </c>
      <c r="R29" s="32"/>
      <c r="T29" s="21">
        <f ca="1" t="shared" si="12"/>
        <v>5</v>
      </c>
      <c r="AA29" s="22"/>
    </row>
    <row r="30" spans="1:27" ht="15">
      <c r="A30" s="2">
        <v>23</v>
      </c>
      <c r="B30" s="19" t="str">
        <f t="shared" si="1"/>
        <v>Welche Zeit braucht ein LKW bei einer Geschwindigkeit von 264,41m/s für 13,7 m?</v>
      </c>
      <c r="C30" s="19">
        <f t="shared" si="2"/>
        <v>264.40999999999997</v>
      </c>
      <c r="D30" s="2" t="str">
        <f t="shared" si="0"/>
        <v>23)  Welche Zeit braucht ein LKW bei einer Geschwindigkeit von 264,41m/s für 13,7 m? </v>
      </c>
      <c r="H30" s="21">
        <f t="shared" si="3"/>
        <v>20</v>
      </c>
      <c r="I30" s="21">
        <f ca="1" t="shared" si="4"/>
        <v>0.8153386531958413</v>
      </c>
      <c r="J30" s="21">
        <f t="shared" si="5"/>
        <v>201.39999999999998</v>
      </c>
      <c r="K30" s="21">
        <f t="shared" si="6"/>
        <v>201.39999999999998</v>
      </c>
      <c r="L30" s="21">
        <f ca="1" t="shared" si="7"/>
        <v>106</v>
      </c>
      <c r="M30" s="21">
        <f ca="1" t="shared" si="8"/>
        <v>0</v>
      </c>
      <c r="N30" s="21" t="str">
        <f t="shared" si="9"/>
        <v>Auto</v>
      </c>
      <c r="O30" s="21">
        <f ca="1" t="shared" si="10"/>
        <v>1.9</v>
      </c>
      <c r="P30" s="21" t="str">
        <f t="shared" si="11"/>
        <v>Welche Strecke legt ein Auto bei einer Geschwindigkeit von 1,9m/s in 106 s zurück?</v>
      </c>
      <c r="R30" s="32"/>
      <c r="T30" s="21">
        <f ca="1" t="shared" si="12"/>
        <v>5</v>
      </c>
      <c r="AA30" s="22"/>
    </row>
    <row r="31" spans="1:27" ht="15">
      <c r="A31" s="2">
        <v>24</v>
      </c>
      <c r="B31" s="19" t="str">
        <f t="shared" si="1"/>
        <v>Welche Zeit braucht ein Auto bei einer Geschwindigkeit von 48,06m/s für 17,8 m?</v>
      </c>
      <c r="C31" s="19">
        <f t="shared" si="2"/>
        <v>48.06</v>
      </c>
      <c r="D31" s="2" t="str">
        <f t="shared" si="0"/>
        <v>24)  Welche Zeit braucht ein Auto bei einer Geschwindigkeit von 48,06m/s für 17,8 m? </v>
      </c>
      <c r="H31" s="21">
        <f t="shared" si="3"/>
        <v>69</v>
      </c>
      <c r="I31" s="21">
        <f ca="1" t="shared" si="4"/>
        <v>0.3337531612410447</v>
      </c>
      <c r="J31" s="21">
        <f t="shared" si="5"/>
        <v>3132.3999999999996</v>
      </c>
      <c r="K31" s="21">
        <f t="shared" si="6"/>
        <v>3132.3999999999996</v>
      </c>
      <c r="L31" s="21">
        <f ca="1" t="shared" si="7"/>
        <v>191</v>
      </c>
      <c r="M31" s="21">
        <f ca="1" t="shared" si="8"/>
        <v>1</v>
      </c>
      <c r="N31" s="21" t="str">
        <f t="shared" si="9"/>
        <v>Auto</v>
      </c>
      <c r="O31" s="21">
        <f ca="1" t="shared" si="10"/>
        <v>16.4</v>
      </c>
      <c r="P31" s="21" t="str">
        <f t="shared" si="11"/>
        <v>Welche Strecke legt ein Auto bei einer Geschwindigkeit von 16,4m/s in 191 s zurück?</v>
      </c>
      <c r="R31" s="32"/>
      <c r="T31" s="21">
        <f ca="1" t="shared" si="12"/>
        <v>0</v>
      </c>
      <c r="AA31" s="22"/>
    </row>
    <row r="32" spans="1:27" ht="15">
      <c r="A32" s="2">
        <v>25</v>
      </c>
      <c r="B32" s="19" t="str">
        <f t="shared" si="1"/>
        <v>Welche Strecke legt ein Auto bei einer Geschwindigkeit von 14m/s in 171 s zurück?</v>
      </c>
      <c r="C32" s="19">
        <f t="shared" si="2"/>
        <v>2394</v>
      </c>
      <c r="D32" s="2" t="str">
        <f t="shared" si="0"/>
        <v>25)  Welche Strecke legt ein Auto bei einer Geschwindigkeit von 14m/s in 171 s zurück? </v>
      </c>
      <c r="H32" s="21">
        <f t="shared" si="3"/>
        <v>78</v>
      </c>
      <c r="I32" s="21">
        <f ca="1" t="shared" si="4"/>
        <v>0.259395930815303</v>
      </c>
      <c r="J32" s="21">
        <f t="shared" si="5"/>
        <v>460.79999999999995</v>
      </c>
      <c r="K32" s="21">
        <f t="shared" si="6"/>
        <v>460.79999999999995</v>
      </c>
      <c r="L32" s="21">
        <f ca="1" t="shared" si="7"/>
        <v>24</v>
      </c>
      <c r="M32" s="21">
        <f ca="1" t="shared" si="8"/>
        <v>1</v>
      </c>
      <c r="N32" s="21" t="str">
        <f t="shared" si="9"/>
        <v>Auto</v>
      </c>
      <c r="O32" s="21">
        <f ca="1" t="shared" si="10"/>
        <v>19.2</v>
      </c>
      <c r="P32" s="21" t="str">
        <f t="shared" si="11"/>
        <v>Welche Strecke legt ein Auto bei einer Geschwindigkeit von 19,2m/s in 24 s zurück?</v>
      </c>
      <c r="T32" s="21">
        <f ca="1" t="shared" si="12"/>
        <v>1</v>
      </c>
      <c r="AA32" s="22"/>
    </row>
    <row r="33" spans="1:27" ht="15">
      <c r="A33" s="2">
        <v>26</v>
      </c>
      <c r="B33" s="19" t="str">
        <f t="shared" si="1"/>
        <v>Welche Zeit braucht ein Auto bei einer Geschwindigkeit von 24,84m/s für 9,2 m?</v>
      </c>
      <c r="C33" s="19">
        <f t="shared" si="2"/>
        <v>24.84</v>
      </c>
      <c r="D33" s="2" t="str">
        <f t="shared" si="0"/>
        <v>26)  Welche Zeit braucht ein Auto bei einer Geschwindigkeit von 24,84m/s für 9,2 m? </v>
      </c>
      <c r="H33" s="21">
        <f t="shared" si="3"/>
        <v>56</v>
      </c>
      <c r="I33" s="21">
        <f ca="1" t="shared" si="4"/>
        <v>0.4556988647409941</v>
      </c>
      <c r="J33" s="21">
        <f t="shared" si="5"/>
        <v>1234.8000000000002</v>
      </c>
      <c r="K33" s="21">
        <f t="shared" si="6"/>
        <v>1234.8000000000002</v>
      </c>
      <c r="L33" s="21">
        <f ca="1" t="shared" si="7"/>
        <v>63</v>
      </c>
      <c r="M33" s="21">
        <f ca="1" t="shared" si="8"/>
        <v>2</v>
      </c>
      <c r="N33" s="21" t="str">
        <f t="shared" si="9"/>
        <v>LKW</v>
      </c>
      <c r="O33" s="21">
        <f ca="1" t="shared" si="10"/>
        <v>19.6</v>
      </c>
      <c r="P33" s="21" t="str">
        <f t="shared" si="11"/>
        <v>Welche Strecke legt ein LKW bei einer Geschwindigkeit von 19,6m/s in 63 s zurück?</v>
      </c>
      <c r="T33" s="21">
        <f ca="1" t="shared" si="12"/>
        <v>4</v>
      </c>
      <c r="AA33" s="22"/>
    </row>
    <row r="34" spans="1:27" ht="15">
      <c r="A34" s="2">
        <v>27</v>
      </c>
      <c r="B34" s="19" t="str">
        <f t="shared" si="1"/>
        <v>Welche Zeit braucht ein Auto bei einer Geschwindigkeit von 14,31m/s für 5,3 m?</v>
      </c>
      <c r="C34" s="19">
        <f t="shared" si="2"/>
        <v>14.31</v>
      </c>
      <c r="D34" s="2">
        <f t="shared" si="0"/>
      </c>
      <c r="H34" s="21">
        <f t="shared" si="3"/>
        <v>73</v>
      </c>
      <c r="I34" s="21">
        <f ca="1" t="shared" si="4"/>
        <v>0.29749405349967506</v>
      </c>
      <c r="J34" s="21">
        <f t="shared" si="5"/>
        <v>1348.5</v>
      </c>
      <c r="K34" s="21">
        <f t="shared" si="6"/>
        <v>1348.5</v>
      </c>
      <c r="L34" s="21">
        <f ca="1" t="shared" si="7"/>
        <v>155</v>
      </c>
      <c r="M34" s="21">
        <f ca="1" t="shared" si="8"/>
        <v>1</v>
      </c>
      <c r="N34" s="21" t="str">
        <f t="shared" si="9"/>
        <v>Auto</v>
      </c>
      <c r="O34" s="21">
        <f ca="1" t="shared" si="10"/>
        <v>8.7</v>
      </c>
      <c r="P34" s="21" t="str">
        <f t="shared" si="11"/>
        <v>Welche Strecke legt ein Auto bei einer Geschwindigkeit von 8,7m/s in 155 s zurück?</v>
      </c>
      <c r="T34" s="21">
        <f ca="1" t="shared" si="12"/>
        <v>5</v>
      </c>
      <c r="AA34" s="22"/>
    </row>
    <row r="35" spans="1:27" ht="15">
      <c r="A35" s="2">
        <v>28</v>
      </c>
      <c r="B35" s="19" t="str">
        <f t="shared" si="1"/>
        <v>Welche Zeit braucht ein LKW bei einer Geschwindigkeit von 140,89m/s für 7,3 m?</v>
      </c>
      <c r="C35" s="19">
        <f t="shared" si="2"/>
        <v>140.89000000000001</v>
      </c>
      <c r="D35" s="2">
        <f t="shared" si="0"/>
      </c>
      <c r="H35" s="21">
        <f t="shared" si="3"/>
        <v>37</v>
      </c>
      <c r="I35" s="21">
        <f ca="1" t="shared" si="4"/>
        <v>0.6235151705343548</v>
      </c>
      <c r="J35" s="21">
        <f t="shared" si="5"/>
        <v>1428</v>
      </c>
      <c r="K35" s="21">
        <f t="shared" si="6"/>
        <v>1428</v>
      </c>
      <c r="L35" s="21">
        <f ca="1" t="shared" si="7"/>
        <v>120</v>
      </c>
      <c r="M35" s="21">
        <f ca="1" t="shared" si="8"/>
        <v>2</v>
      </c>
      <c r="N35" s="21" t="str">
        <f t="shared" si="9"/>
        <v>LKW</v>
      </c>
      <c r="O35" s="21">
        <f ca="1" t="shared" si="10"/>
        <v>11.9</v>
      </c>
      <c r="P35" s="21" t="str">
        <f t="shared" si="11"/>
        <v>Welche Strecke legt ein LKW bei einer Geschwindigkeit von 11,9m/s in 120 s zurück?</v>
      </c>
      <c r="T35" s="21">
        <f ca="1" t="shared" si="12"/>
        <v>7</v>
      </c>
      <c r="AA35" s="22"/>
    </row>
    <row r="36" spans="1:27" ht="15">
      <c r="A36" s="2">
        <v>29</v>
      </c>
      <c r="B36" s="19" t="str">
        <f t="shared" si="1"/>
        <v>Ein Auto fährt eine Strecke von 18,2 m in einer Zeit von 0,9s. Bestimme die Geschwindigkeit.</v>
      </c>
      <c r="C36" s="19">
        <f t="shared" si="2"/>
        <v>12.9</v>
      </c>
      <c r="D36" s="2">
        <f t="shared" si="0"/>
      </c>
      <c r="H36" s="21">
        <f t="shared" si="3"/>
        <v>16</v>
      </c>
      <c r="I36" s="21">
        <f ca="1" t="shared" si="4"/>
        <v>0.8313570089062353</v>
      </c>
      <c r="J36" s="21">
        <f t="shared" si="5"/>
        <v>2655.2999999999997</v>
      </c>
      <c r="K36" s="21">
        <f t="shared" si="6"/>
        <v>2655.2999999999997</v>
      </c>
      <c r="L36" s="21">
        <f ca="1" t="shared" si="7"/>
        <v>159</v>
      </c>
      <c r="M36" s="21">
        <f ca="1" t="shared" si="8"/>
        <v>2</v>
      </c>
      <c r="N36" s="21" t="str">
        <f t="shared" si="9"/>
        <v>LKW</v>
      </c>
      <c r="O36" s="21">
        <f ca="1" t="shared" si="10"/>
        <v>16.7</v>
      </c>
      <c r="P36" s="21" t="str">
        <f t="shared" si="11"/>
        <v>Welche Strecke legt ein LKW bei einer Geschwindigkeit von 16,7m/s in 159 s zurück?</v>
      </c>
      <c r="T36" s="21">
        <f ca="1" t="shared" si="12"/>
        <v>2</v>
      </c>
      <c r="AA36" s="22"/>
    </row>
    <row r="37" spans="1:27" ht="15">
      <c r="A37" s="2">
        <v>30</v>
      </c>
      <c r="B37" s="19" t="str">
        <f t="shared" si="1"/>
        <v>Ein LKW fährt eine Strecke von 14,1 m in einer Zeit von 19,2s. Bestimme die Geschwindigkeit.</v>
      </c>
      <c r="C37" s="19">
        <f t="shared" si="2"/>
        <v>8.8</v>
      </c>
      <c r="D37" s="2">
        <f t="shared" si="0"/>
      </c>
      <c r="H37" s="21">
        <f t="shared" si="3"/>
        <v>71</v>
      </c>
      <c r="I37" s="21">
        <f ca="1" t="shared" si="4"/>
        <v>0.3078905314610789</v>
      </c>
      <c r="J37" s="21">
        <f t="shared" si="5"/>
        <v>603</v>
      </c>
      <c r="K37" s="21">
        <f t="shared" si="6"/>
        <v>603</v>
      </c>
      <c r="L37" s="21">
        <f ca="1" t="shared" si="7"/>
        <v>30</v>
      </c>
      <c r="M37" s="21">
        <f ca="1" t="shared" si="8"/>
        <v>2</v>
      </c>
      <c r="N37" s="21" t="str">
        <f t="shared" si="9"/>
        <v>LKW</v>
      </c>
      <c r="O37" s="21">
        <f ca="1" t="shared" si="10"/>
        <v>20.1</v>
      </c>
      <c r="P37" s="21" t="str">
        <f t="shared" si="11"/>
        <v>Welche Strecke legt ein LKW bei einer Geschwindigkeit von 20,1m/s in 30 s zurück?</v>
      </c>
      <c r="T37" s="21">
        <f ca="1" t="shared" si="12"/>
        <v>7</v>
      </c>
      <c r="AA37" s="22"/>
    </row>
    <row r="38" spans="1:27" ht="15">
      <c r="A38" s="2">
        <v>31</v>
      </c>
      <c r="B38" s="19" t="str">
        <f t="shared" si="1"/>
        <v>Welche Strecke legt ein Auto bei einer Geschwindigkeit von 10,2m/s in 193 s zurück?</v>
      </c>
      <c r="C38" s="19">
        <f t="shared" si="2"/>
        <v>1968.6</v>
      </c>
      <c r="D38" s="2">
        <f t="shared" si="0"/>
      </c>
      <c r="H38" s="21">
        <f t="shared" si="3"/>
        <v>41</v>
      </c>
      <c r="I38" s="21">
        <f ca="1" t="shared" si="4"/>
        <v>0.5529800373467016</v>
      </c>
      <c r="J38" s="21">
        <f t="shared" si="5"/>
        <v>1479.8000000000002</v>
      </c>
      <c r="K38" s="21">
        <f t="shared" si="6"/>
        <v>1479.8000000000002</v>
      </c>
      <c r="L38" s="21">
        <f ca="1" t="shared" si="7"/>
        <v>151</v>
      </c>
      <c r="M38" s="21">
        <f ca="1" t="shared" si="8"/>
        <v>0</v>
      </c>
      <c r="N38" s="21" t="str">
        <f t="shared" si="9"/>
        <v>Auto</v>
      </c>
      <c r="O38" s="21">
        <f ca="1" t="shared" si="10"/>
        <v>9.8</v>
      </c>
      <c r="P38" s="21" t="str">
        <f t="shared" si="11"/>
        <v>Welche Strecke legt ein Auto bei einer Geschwindigkeit von 9,8m/s in 151 s zurück?</v>
      </c>
      <c r="T38" s="21">
        <f ca="1" t="shared" si="12"/>
        <v>6</v>
      </c>
      <c r="AA38" s="22"/>
    </row>
    <row r="39" spans="1:27" ht="15">
      <c r="A39" s="2">
        <v>32</v>
      </c>
      <c r="B39" s="19" t="str">
        <f t="shared" si="1"/>
        <v>Welche Strecke legt ein Auto bei einer Geschwindigkeit von 7,5m/s in 125 s zurück?</v>
      </c>
      <c r="C39" s="19">
        <f t="shared" si="2"/>
        <v>937.5</v>
      </c>
      <c r="D39" s="2">
        <f t="shared" si="0"/>
      </c>
      <c r="H39" s="21">
        <f t="shared" si="3"/>
        <v>98</v>
      </c>
      <c r="I39" s="21">
        <f ca="1" t="shared" si="4"/>
        <v>0.04318431774812603</v>
      </c>
      <c r="J39" s="21">
        <f t="shared" si="5"/>
        <v>3385.2000000000003</v>
      </c>
      <c r="K39" s="21">
        <f t="shared" si="6"/>
        <v>3385.2000000000003</v>
      </c>
      <c r="L39" s="21">
        <f ca="1" t="shared" si="7"/>
        <v>182</v>
      </c>
      <c r="M39" s="21">
        <f ca="1" t="shared" si="8"/>
        <v>1</v>
      </c>
      <c r="N39" s="21" t="str">
        <f t="shared" si="9"/>
        <v>Auto</v>
      </c>
      <c r="O39" s="21">
        <f ca="1" t="shared" si="10"/>
        <v>18.6</v>
      </c>
      <c r="P39" s="21" t="str">
        <f t="shared" si="11"/>
        <v>Welche Strecke legt ein Auto bei einer Geschwindigkeit von 18,6m/s in 182 s zurück?</v>
      </c>
      <c r="T39" s="21">
        <f ca="1" t="shared" si="12"/>
        <v>5</v>
      </c>
      <c r="AA39" s="22"/>
    </row>
    <row r="40" spans="8:27" ht="15">
      <c r="H40" s="33">
        <f t="shared" si="3"/>
        <v>93</v>
      </c>
      <c r="I40" s="33">
        <f ca="1" t="shared" si="4"/>
        <v>0.059983659319389204</v>
      </c>
      <c r="J40" s="33">
        <f>O40</f>
        <v>19.6</v>
      </c>
      <c r="K40" s="33">
        <f ca="1">ROUND(RAND()*180+2.5,0)/10</f>
        <v>5.1</v>
      </c>
      <c r="L40" s="33">
        <f aca="true" ca="1" t="shared" si="13" ref="K40:L73">ROUND(RAND()*$L$6*10+1.5,0)/10</f>
        <v>7.7</v>
      </c>
      <c r="M40" s="33">
        <f ca="1" t="shared" si="8"/>
        <v>1</v>
      </c>
      <c r="N40" s="33" t="str">
        <f t="shared" si="9"/>
        <v>Auto</v>
      </c>
      <c r="O40" s="21">
        <f ca="1" t="shared" si="10"/>
        <v>19.6</v>
      </c>
      <c r="P40" s="33" t="str">
        <f>"Ein "&amp;N40&amp;" fährt eine Strecke von "&amp;K40&amp;" m in einer Zeit von "&amp;L40&amp;"s. Bestimme die Geschwindigkeit."</f>
        <v>Ein Auto fährt eine Strecke von 5,1 m in einer Zeit von 7,7s. Bestimme die Geschwindigkeit.</v>
      </c>
      <c r="Q40" s="33"/>
      <c r="R40" s="33"/>
      <c r="S40" s="33"/>
      <c r="T40" s="33"/>
      <c r="AA40" s="22"/>
    </row>
    <row r="41" spans="8:27" ht="15">
      <c r="H41" s="33">
        <f t="shared" si="3"/>
        <v>4</v>
      </c>
      <c r="I41" s="33">
        <f ca="1" t="shared" si="4"/>
        <v>0.9388883628584629</v>
      </c>
      <c r="J41" s="33">
        <f aca="true" t="shared" si="14" ref="J41:J71">O41</f>
        <v>5.1</v>
      </c>
      <c r="K41" s="33">
        <f aca="true" ca="1" t="shared" si="15" ref="K41:K71">ROUND(RAND()*180+2.5,0)/10</f>
        <v>16.8</v>
      </c>
      <c r="L41" s="33">
        <f ca="1" t="shared" si="13"/>
        <v>15</v>
      </c>
      <c r="M41" s="33">
        <f ca="1" t="shared" si="8"/>
        <v>2</v>
      </c>
      <c r="N41" s="33" t="str">
        <f t="shared" si="9"/>
        <v>LKW</v>
      </c>
      <c r="O41" s="21">
        <f ca="1" t="shared" si="10"/>
        <v>5.1</v>
      </c>
      <c r="P41" s="33" t="str">
        <f aca="true" t="shared" si="16" ref="P41:P71">"Ein "&amp;N41&amp;" fährt eine Strecke von "&amp;K41&amp;" m in einer Zeit von "&amp;L41&amp;"s. Bestimme die Geschwindigkeit."</f>
        <v>Ein LKW fährt eine Strecke von 16,8 m in einer Zeit von 15s. Bestimme die Geschwindigkeit.</v>
      </c>
      <c r="Q41" s="33"/>
      <c r="R41" s="33"/>
      <c r="S41" s="33"/>
      <c r="T41" s="33"/>
      <c r="AA41" s="22"/>
    </row>
    <row r="42" spans="8:27" ht="15">
      <c r="H42" s="33">
        <f t="shared" si="3"/>
        <v>22</v>
      </c>
      <c r="I42" s="33">
        <f ca="1" t="shared" si="4"/>
        <v>0.778038818979588</v>
      </c>
      <c r="J42" s="33">
        <f t="shared" si="14"/>
        <v>9.7</v>
      </c>
      <c r="K42" s="33">
        <f ca="1" t="shared" si="15"/>
        <v>16.6</v>
      </c>
      <c r="L42" s="33">
        <f ca="1" t="shared" si="13"/>
        <v>14.6</v>
      </c>
      <c r="M42" s="33">
        <f ca="1" t="shared" si="8"/>
        <v>2</v>
      </c>
      <c r="N42" s="33" t="str">
        <f t="shared" si="9"/>
        <v>LKW</v>
      </c>
      <c r="O42" s="21">
        <f ca="1" t="shared" si="10"/>
        <v>9.7</v>
      </c>
      <c r="P42" s="33" t="str">
        <f t="shared" si="16"/>
        <v>Ein LKW fährt eine Strecke von 16,6 m in einer Zeit von 14,6s. Bestimme die Geschwindigkeit.</v>
      </c>
      <c r="Q42" s="33"/>
      <c r="R42" s="33"/>
      <c r="S42" s="33"/>
      <c r="T42" s="33"/>
      <c r="AA42" s="22"/>
    </row>
    <row r="43" spans="8:27" ht="15">
      <c r="H43" s="33">
        <f t="shared" si="3"/>
        <v>7</v>
      </c>
      <c r="I43" s="33">
        <f ca="1" t="shared" si="4"/>
        <v>0.9134174939669012</v>
      </c>
      <c r="J43" s="33">
        <f t="shared" si="14"/>
        <v>11.8</v>
      </c>
      <c r="K43" s="33">
        <f ca="1" t="shared" si="15"/>
        <v>1.1</v>
      </c>
      <c r="L43" s="33">
        <f ca="1" t="shared" si="13"/>
        <v>12.4</v>
      </c>
      <c r="M43" s="33">
        <f ca="1" t="shared" si="8"/>
        <v>1</v>
      </c>
      <c r="N43" s="33" t="str">
        <f t="shared" si="9"/>
        <v>Auto</v>
      </c>
      <c r="O43" s="21">
        <f ca="1" t="shared" si="10"/>
        <v>11.8</v>
      </c>
      <c r="P43" s="33" t="str">
        <f t="shared" si="16"/>
        <v>Ein Auto fährt eine Strecke von 1,1 m in einer Zeit von 12,4s. Bestimme die Geschwindigkeit.</v>
      </c>
      <c r="Q43" s="33"/>
      <c r="R43" s="33"/>
      <c r="S43" s="33"/>
      <c r="T43" s="33"/>
      <c r="AA43" s="22"/>
    </row>
    <row r="44" spans="8:27" ht="15">
      <c r="H44" s="33">
        <f t="shared" si="3"/>
        <v>86</v>
      </c>
      <c r="I44" s="33">
        <f ca="1" t="shared" si="4"/>
        <v>0.1891520413140454</v>
      </c>
      <c r="J44" s="33">
        <f t="shared" si="14"/>
        <v>7.8</v>
      </c>
      <c r="K44" s="33">
        <f ca="1" t="shared" si="15"/>
        <v>4.1</v>
      </c>
      <c r="L44" s="33">
        <f ca="1" t="shared" si="13"/>
        <v>10.4</v>
      </c>
      <c r="M44" s="33">
        <f ca="1" t="shared" si="8"/>
        <v>2</v>
      </c>
      <c r="N44" s="33" t="str">
        <f t="shared" si="9"/>
        <v>LKW</v>
      </c>
      <c r="O44" s="21">
        <f ca="1" t="shared" si="10"/>
        <v>7.8</v>
      </c>
      <c r="P44" s="33" t="str">
        <f t="shared" si="16"/>
        <v>Ein LKW fährt eine Strecke von 4,1 m in einer Zeit von 10,4s. Bestimme die Geschwindigkeit.</v>
      </c>
      <c r="Q44" s="33"/>
      <c r="R44" s="33"/>
      <c r="S44" s="33"/>
      <c r="T44" s="33"/>
      <c r="AA44" s="22"/>
    </row>
    <row r="45" spans="8:20" ht="12.75">
      <c r="H45" s="33">
        <f t="shared" si="3"/>
        <v>29</v>
      </c>
      <c r="I45" s="33">
        <f ca="1" t="shared" si="4"/>
        <v>0.7085965074611603</v>
      </c>
      <c r="J45" s="33">
        <f t="shared" si="14"/>
        <v>12.9</v>
      </c>
      <c r="K45" s="33">
        <f ca="1" t="shared" si="15"/>
        <v>18.2</v>
      </c>
      <c r="L45" s="33">
        <f ca="1" t="shared" si="13"/>
        <v>0.9</v>
      </c>
      <c r="M45" s="33">
        <f ca="1" t="shared" si="8"/>
        <v>1</v>
      </c>
      <c r="N45" s="33" t="str">
        <f t="shared" si="9"/>
        <v>Auto</v>
      </c>
      <c r="O45" s="21">
        <f ca="1" t="shared" si="10"/>
        <v>12.9</v>
      </c>
      <c r="P45" s="33" t="str">
        <f t="shared" si="16"/>
        <v>Ein Auto fährt eine Strecke von 18,2 m in einer Zeit von 0,9s. Bestimme die Geschwindigkeit.</v>
      </c>
      <c r="Q45" s="33"/>
      <c r="R45" s="33"/>
      <c r="S45" s="33"/>
      <c r="T45" s="33"/>
    </row>
    <row r="46" spans="8:20" ht="12.75">
      <c r="H46" s="33">
        <f t="shared" si="3"/>
        <v>80</v>
      </c>
      <c r="I46" s="33">
        <f ca="1" t="shared" si="4"/>
        <v>0.24327680989647704</v>
      </c>
      <c r="J46" s="33">
        <f t="shared" si="14"/>
        <v>1.7</v>
      </c>
      <c r="K46" s="33">
        <f ca="1" t="shared" si="15"/>
        <v>6.3</v>
      </c>
      <c r="L46" s="33">
        <f ca="1" t="shared" si="13"/>
        <v>10</v>
      </c>
      <c r="M46" s="33">
        <f ca="1" t="shared" si="8"/>
        <v>1</v>
      </c>
      <c r="N46" s="33" t="str">
        <f t="shared" si="9"/>
        <v>Auto</v>
      </c>
      <c r="O46" s="21">
        <f ca="1" t="shared" si="10"/>
        <v>1.7</v>
      </c>
      <c r="P46" s="33" t="str">
        <f t="shared" si="16"/>
        <v>Ein Auto fährt eine Strecke von 6,3 m in einer Zeit von 10s. Bestimme die Geschwindigkeit.</v>
      </c>
      <c r="Q46" s="33"/>
      <c r="R46" s="33"/>
      <c r="S46" s="33"/>
      <c r="T46" s="33"/>
    </row>
    <row r="47" spans="8:20" ht="12.75">
      <c r="H47" s="33">
        <f t="shared" si="3"/>
        <v>15</v>
      </c>
      <c r="I47" s="33">
        <f ca="1" t="shared" si="4"/>
        <v>0.8625404786694418</v>
      </c>
      <c r="J47" s="33">
        <f t="shared" si="14"/>
        <v>18.2</v>
      </c>
      <c r="K47" s="33">
        <f ca="1" t="shared" si="15"/>
        <v>12</v>
      </c>
      <c r="L47" s="33">
        <f ca="1" t="shared" si="13"/>
        <v>18.5</v>
      </c>
      <c r="M47" s="33">
        <f ca="1" t="shared" si="8"/>
        <v>2</v>
      </c>
      <c r="N47" s="33" t="str">
        <f t="shared" si="9"/>
        <v>LKW</v>
      </c>
      <c r="O47" s="21">
        <f ca="1" t="shared" si="10"/>
        <v>18.2</v>
      </c>
      <c r="P47" s="33" t="str">
        <f t="shared" si="16"/>
        <v>Ein LKW fährt eine Strecke von 12 m in einer Zeit von 18,5s. Bestimme die Geschwindigkeit.</v>
      </c>
      <c r="Q47" s="33"/>
      <c r="R47" s="33"/>
      <c r="S47" s="33"/>
      <c r="T47" s="33"/>
    </row>
    <row r="48" spans="8:20" ht="12.75">
      <c r="H48" s="33">
        <f t="shared" si="3"/>
        <v>50</v>
      </c>
      <c r="I48" s="33">
        <f ca="1" t="shared" si="4"/>
        <v>0.5003787661596907</v>
      </c>
      <c r="J48" s="33">
        <f t="shared" si="14"/>
        <v>12.4</v>
      </c>
      <c r="K48" s="33">
        <f ca="1" t="shared" si="15"/>
        <v>10.1</v>
      </c>
      <c r="L48" s="33">
        <f ca="1" t="shared" si="13"/>
        <v>15</v>
      </c>
      <c r="M48" s="33">
        <f ca="1" t="shared" si="8"/>
        <v>1</v>
      </c>
      <c r="N48" s="33" t="str">
        <f t="shared" si="9"/>
        <v>Auto</v>
      </c>
      <c r="O48" s="21">
        <f ca="1" t="shared" si="10"/>
        <v>12.4</v>
      </c>
      <c r="P48" s="33" t="str">
        <f t="shared" si="16"/>
        <v>Ein Auto fährt eine Strecke von 10,1 m in einer Zeit von 15s. Bestimme die Geschwindigkeit.</v>
      </c>
      <c r="Q48" s="33"/>
      <c r="R48" s="33"/>
      <c r="S48" s="33"/>
      <c r="T48" s="33"/>
    </row>
    <row r="49" spans="8:20" ht="12.75">
      <c r="H49" s="33">
        <f t="shared" si="3"/>
        <v>97</v>
      </c>
      <c r="I49" s="33">
        <f ca="1" t="shared" si="4"/>
        <v>0.04327076065697799</v>
      </c>
      <c r="J49" s="33">
        <f t="shared" si="14"/>
        <v>3.5</v>
      </c>
      <c r="K49" s="33">
        <f ca="1" t="shared" si="15"/>
        <v>16</v>
      </c>
      <c r="L49" s="33">
        <f ca="1" t="shared" si="13"/>
        <v>10.5</v>
      </c>
      <c r="M49" s="33">
        <f ca="1" t="shared" si="8"/>
        <v>0</v>
      </c>
      <c r="N49" s="33" t="str">
        <f t="shared" si="9"/>
        <v>Auto</v>
      </c>
      <c r="O49" s="21">
        <f ca="1" t="shared" si="10"/>
        <v>3.5</v>
      </c>
      <c r="P49" s="33" t="str">
        <f t="shared" si="16"/>
        <v>Ein Auto fährt eine Strecke von 16 m in einer Zeit von 10,5s. Bestimme die Geschwindigkeit.</v>
      </c>
      <c r="Q49" s="33"/>
      <c r="R49" s="33"/>
      <c r="S49" s="33"/>
      <c r="T49" s="33"/>
    </row>
    <row r="50" spans="8:20" ht="12.75">
      <c r="H50" s="33">
        <f t="shared" si="3"/>
        <v>38</v>
      </c>
      <c r="I50" s="33">
        <f ca="1" t="shared" si="4"/>
        <v>0.6186071063419142</v>
      </c>
      <c r="J50" s="33">
        <f t="shared" si="14"/>
        <v>10.8</v>
      </c>
      <c r="K50" s="33">
        <f ca="1" t="shared" si="15"/>
        <v>1.4</v>
      </c>
      <c r="L50" s="33">
        <f ca="1" t="shared" si="13"/>
        <v>6.9</v>
      </c>
      <c r="M50" s="33">
        <f ca="1" t="shared" si="8"/>
        <v>0</v>
      </c>
      <c r="N50" s="33" t="str">
        <f t="shared" si="9"/>
        <v>Auto</v>
      </c>
      <c r="O50" s="21">
        <f ca="1" t="shared" si="10"/>
        <v>10.8</v>
      </c>
      <c r="P50" s="33" t="str">
        <f t="shared" si="16"/>
        <v>Ein Auto fährt eine Strecke von 1,4 m in einer Zeit von 6,9s. Bestimme die Geschwindigkeit.</v>
      </c>
      <c r="Q50" s="33"/>
      <c r="R50" s="33"/>
      <c r="S50" s="33"/>
      <c r="T50" s="33"/>
    </row>
    <row r="51" spans="8:20" ht="12.75">
      <c r="H51" s="33">
        <f t="shared" si="3"/>
        <v>46</v>
      </c>
      <c r="I51" s="33">
        <f ca="1" t="shared" si="4"/>
        <v>0.5376368438067882</v>
      </c>
      <c r="J51" s="33">
        <f t="shared" si="14"/>
        <v>0.5</v>
      </c>
      <c r="K51" s="33">
        <f ca="1" t="shared" si="15"/>
        <v>17.5</v>
      </c>
      <c r="L51" s="33">
        <f ca="1" t="shared" si="13"/>
        <v>4.2</v>
      </c>
      <c r="M51" s="33">
        <f ca="1" t="shared" si="8"/>
        <v>2</v>
      </c>
      <c r="N51" s="33" t="str">
        <f t="shared" si="9"/>
        <v>LKW</v>
      </c>
      <c r="O51" s="21">
        <f ca="1" t="shared" si="10"/>
        <v>0.5</v>
      </c>
      <c r="P51" s="33" t="str">
        <f t="shared" si="16"/>
        <v>Ein LKW fährt eine Strecke von 17,5 m in einer Zeit von 4,2s. Bestimme die Geschwindigkeit.</v>
      </c>
      <c r="Q51" s="33"/>
      <c r="R51" s="33"/>
      <c r="S51" s="33"/>
      <c r="T51" s="33"/>
    </row>
    <row r="52" spans="8:20" ht="12.75">
      <c r="H52" s="33">
        <f t="shared" si="3"/>
        <v>68</v>
      </c>
      <c r="I52" s="33">
        <f ca="1" t="shared" si="4"/>
        <v>0.33955901920682374</v>
      </c>
      <c r="J52" s="33">
        <f t="shared" si="14"/>
        <v>17.1</v>
      </c>
      <c r="K52" s="33">
        <f ca="1" t="shared" si="15"/>
        <v>5.2</v>
      </c>
      <c r="L52" s="33">
        <f ca="1" t="shared" si="13"/>
        <v>8.6</v>
      </c>
      <c r="M52" s="33">
        <f ca="1" t="shared" si="8"/>
        <v>0</v>
      </c>
      <c r="N52" s="33" t="str">
        <f t="shared" si="9"/>
        <v>Auto</v>
      </c>
      <c r="O52" s="21">
        <f ca="1" t="shared" si="10"/>
        <v>17.1</v>
      </c>
      <c r="P52" s="33" t="str">
        <f t="shared" si="16"/>
        <v>Ein Auto fährt eine Strecke von 5,2 m in einer Zeit von 8,6s. Bestimme die Geschwindigkeit.</v>
      </c>
      <c r="Q52" s="33"/>
      <c r="R52" s="33"/>
      <c r="S52" s="33"/>
      <c r="T52" s="33"/>
    </row>
    <row r="53" spans="8:20" ht="12.75">
      <c r="H53" s="33">
        <f t="shared" si="3"/>
        <v>62</v>
      </c>
      <c r="I53" s="33">
        <f ca="1" t="shared" si="4"/>
        <v>0.4106209394902631</v>
      </c>
      <c r="J53" s="33">
        <f t="shared" si="14"/>
        <v>8.3</v>
      </c>
      <c r="K53" s="33">
        <f ca="1" t="shared" si="15"/>
        <v>15.8</v>
      </c>
      <c r="L53" s="33">
        <f ca="1" t="shared" si="13"/>
        <v>11</v>
      </c>
      <c r="M53" s="33">
        <f ca="1" t="shared" si="8"/>
        <v>2</v>
      </c>
      <c r="N53" s="33" t="str">
        <f t="shared" si="9"/>
        <v>LKW</v>
      </c>
      <c r="O53" s="21">
        <f ca="1" t="shared" si="10"/>
        <v>8.3</v>
      </c>
      <c r="P53" s="33" t="str">
        <f t="shared" si="16"/>
        <v>Ein LKW fährt eine Strecke von 15,8 m in einer Zeit von 11s. Bestimme die Geschwindigkeit.</v>
      </c>
      <c r="Q53" s="33"/>
      <c r="R53" s="33"/>
      <c r="S53" s="33"/>
      <c r="T53" s="33"/>
    </row>
    <row r="54" spans="8:20" ht="12.75">
      <c r="H54" s="33">
        <f t="shared" si="3"/>
        <v>63</v>
      </c>
      <c r="I54" s="33">
        <f ca="1" t="shared" si="4"/>
        <v>0.39911234608659585</v>
      </c>
      <c r="J54" s="33">
        <f t="shared" si="14"/>
        <v>9.7</v>
      </c>
      <c r="K54" s="33">
        <f ca="1" t="shared" si="15"/>
        <v>11.1</v>
      </c>
      <c r="L54" s="33">
        <f ca="1" t="shared" si="13"/>
        <v>11.1</v>
      </c>
      <c r="M54" s="33">
        <f ca="1" t="shared" si="8"/>
        <v>2</v>
      </c>
      <c r="N54" s="33" t="str">
        <f t="shared" si="9"/>
        <v>LKW</v>
      </c>
      <c r="O54" s="21">
        <f ca="1" t="shared" si="10"/>
        <v>9.7</v>
      </c>
      <c r="P54" s="33" t="str">
        <f t="shared" si="16"/>
        <v>Ein LKW fährt eine Strecke von 11,1 m in einer Zeit von 11,1s. Bestimme die Geschwindigkeit.</v>
      </c>
      <c r="Q54" s="33"/>
      <c r="R54" s="33"/>
      <c r="S54" s="33"/>
      <c r="T54" s="33"/>
    </row>
    <row r="55" spans="8:20" ht="12.75">
      <c r="H55" s="33">
        <f t="shared" si="3"/>
        <v>14</v>
      </c>
      <c r="I55" s="33">
        <f ca="1" t="shared" si="4"/>
        <v>0.8679121331833043</v>
      </c>
      <c r="J55" s="33">
        <f t="shared" si="14"/>
        <v>8</v>
      </c>
      <c r="K55" s="33">
        <f ca="1" t="shared" si="15"/>
        <v>17.3</v>
      </c>
      <c r="L55" s="33">
        <f ca="1" t="shared" si="13"/>
        <v>8.2</v>
      </c>
      <c r="M55" s="33">
        <f ca="1" t="shared" si="8"/>
        <v>1</v>
      </c>
      <c r="N55" s="33" t="str">
        <f t="shared" si="9"/>
        <v>Auto</v>
      </c>
      <c r="O55" s="21">
        <f ca="1" t="shared" si="10"/>
        <v>8</v>
      </c>
      <c r="P55" s="33" t="str">
        <f t="shared" si="16"/>
        <v>Ein Auto fährt eine Strecke von 17,3 m in einer Zeit von 8,2s. Bestimme die Geschwindigkeit.</v>
      </c>
      <c r="Q55" s="33"/>
      <c r="R55" s="33"/>
      <c r="S55" s="33"/>
      <c r="T55" s="33"/>
    </row>
    <row r="56" spans="8:20" ht="12.75">
      <c r="H56" s="33">
        <f t="shared" si="3"/>
        <v>51</v>
      </c>
      <c r="I56" s="33">
        <f ca="1" t="shared" si="4"/>
        <v>0.4772032267736531</v>
      </c>
      <c r="J56" s="33">
        <f t="shared" si="14"/>
        <v>0.5</v>
      </c>
      <c r="K56" s="33">
        <f ca="1" t="shared" si="15"/>
        <v>6</v>
      </c>
      <c r="L56" s="33">
        <f ca="1" t="shared" si="13"/>
        <v>9.3</v>
      </c>
      <c r="M56" s="33">
        <f ca="1" t="shared" si="8"/>
        <v>1</v>
      </c>
      <c r="N56" s="33" t="str">
        <f t="shared" si="9"/>
        <v>Auto</v>
      </c>
      <c r="O56" s="21">
        <f ca="1" t="shared" si="10"/>
        <v>0.5</v>
      </c>
      <c r="P56" s="33" t="str">
        <f t="shared" si="16"/>
        <v>Ein Auto fährt eine Strecke von 6 m in einer Zeit von 9,3s. Bestimme die Geschwindigkeit.</v>
      </c>
      <c r="Q56" s="33"/>
      <c r="R56" s="33"/>
      <c r="S56" s="33"/>
      <c r="T56" s="33"/>
    </row>
    <row r="57" spans="8:20" ht="12.75">
      <c r="H57" s="33">
        <f t="shared" si="3"/>
        <v>18</v>
      </c>
      <c r="I57" s="33">
        <f ca="1" t="shared" si="4"/>
        <v>0.8181593544205298</v>
      </c>
      <c r="J57" s="33">
        <f t="shared" si="14"/>
        <v>8.9</v>
      </c>
      <c r="K57" s="33">
        <f ca="1" t="shared" si="15"/>
        <v>6.2</v>
      </c>
      <c r="L57" s="33">
        <f ca="1" t="shared" si="13"/>
        <v>3.7</v>
      </c>
      <c r="M57" s="33">
        <f ca="1" t="shared" si="8"/>
        <v>0</v>
      </c>
      <c r="N57" s="33" t="str">
        <f t="shared" si="9"/>
        <v>Auto</v>
      </c>
      <c r="O57" s="21">
        <f ca="1" t="shared" si="10"/>
        <v>8.9</v>
      </c>
      <c r="P57" s="33" t="str">
        <f t="shared" si="16"/>
        <v>Ein Auto fährt eine Strecke von 6,2 m in einer Zeit von 3,7s. Bestimme die Geschwindigkeit.</v>
      </c>
      <c r="Q57" s="33"/>
      <c r="R57" s="33"/>
      <c r="S57" s="33"/>
      <c r="T57" s="33"/>
    </row>
    <row r="58" spans="8:20" ht="12.75">
      <c r="H58" s="33">
        <f t="shared" si="3"/>
        <v>54</v>
      </c>
      <c r="I58" s="33">
        <f ca="1" t="shared" si="4"/>
        <v>0.45863757797815075</v>
      </c>
      <c r="J58" s="33">
        <f t="shared" si="14"/>
        <v>13.2</v>
      </c>
      <c r="K58" s="33">
        <f ca="1" t="shared" si="15"/>
        <v>14.9</v>
      </c>
      <c r="L58" s="33">
        <f ca="1" t="shared" si="13"/>
        <v>2.5</v>
      </c>
      <c r="M58" s="33">
        <f ca="1" t="shared" si="8"/>
        <v>2</v>
      </c>
      <c r="N58" s="33" t="str">
        <f t="shared" si="9"/>
        <v>LKW</v>
      </c>
      <c r="O58" s="21">
        <f ca="1" t="shared" si="10"/>
        <v>13.2</v>
      </c>
      <c r="P58" s="33" t="str">
        <f t="shared" si="16"/>
        <v>Ein LKW fährt eine Strecke von 14,9 m in einer Zeit von 2,5s. Bestimme die Geschwindigkeit.</v>
      </c>
      <c r="Q58" s="33"/>
      <c r="R58" s="33"/>
      <c r="S58" s="33"/>
      <c r="T58" s="33"/>
    </row>
    <row r="59" spans="8:20" ht="12.75">
      <c r="H59" s="33">
        <f t="shared" si="3"/>
        <v>75</v>
      </c>
      <c r="I59" s="33">
        <f ca="1" t="shared" si="4"/>
        <v>0.29245306399394644</v>
      </c>
      <c r="J59" s="33">
        <f t="shared" si="14"/>
        <v>3.9</v>
      </c>
      <c r="K59" s="33">
        <f ca="1" t="shared" si="15"/>
        <v>11.9</v>
      </c>
      <c r="L59" s="33">
        <f ca="1" t="shared" si="13"/>
        <v>10.1</v>
      </c>
      <c r="M59" s="33">
        <f ca="1" t="shared" si="8"/>
        <v>2</v>
      </c>
      <c r="N59" s="33" t="str">
        <f t="shared" si="9"/>
        <v>LKW</v>
      </c>
      <c r="O59" s="21">
        <f ca="1" t="shared" si="10"/>
        <v>3.9</v>
      </c>
      <c r="P59" s="33" t="str">
        <f t="shared" si="16"/>
        <v>Ein LKW fährt eine Strecke von 11,9 m in einer Zeit von 10,1s. Bestimme die Geschwindigkeit.</v>
      </c>
      <c r="Q59" s="33"/>
      <c r="R59" s="33"/>
      <c r="S59" s="33"/>
      <c r="T59" s="33"/>
    </row>
    <row r="60" spans="8:20" ht="12.75">
      <c r="H60" s="33">
        <f t="shared" si="3"/>
        <v>83</v>
      </c>
      <c r="I60" s="33">
        <f ca="1" t="shared" si="4"/>
        <v>0.2063116808185541</v>
      </c>
      <c r="J60" s="33">
        <f t="shared" si="14"/>
        <v>13.8</v>
      </c>
      <c r="K60" s="33">
        <f ca="1" t="shared" si="15"/>
        <v>11.2</v>
      </c>
      <c r="L60" s="33">
        <f ca="1" t="shared" si="13"/>
        <v>15.2</v>
      </c>
      <c r="M60" s="33">
        <f ca="1" t="shared" si="8"/>
        <v>0</v>
      </c>
      <c r="N60" s="33" t="str">
        <f t="shared" si="9"/>
        <v>Auto</v>
      </c>
      <c r="O60" s="21">
        <f ca="1" t="shared" si="10"/>
        <v>13.8</v>
      </c>
      <c r="P60" s="33" t="str">
        <f t="shared" si="16"/>
        <v>Ein Auto fährt eine Strecke von 11,2 m in einer Zeit von 15,2s. Bestimme die Geschwindigkeit.</v>
      </c>
      <c r="Q60" s="33"/>
      <c r="R60" s="33"/>
      <c r="S60" s="33"/>
      <c r="T60" s="33"/>
    </row>
    <row r="61" spans="8:20" ht="12.75">
      <c r="H61" s="33">
        <f t="shared" si="3"/>
        <v>43</v>
      </c>
      <c r="I61" s="33">
        <f ca="1" t="shared" si="4"/>
        <v>0.5477382844443694</v>
      </c>
      <c r="J61" s="33">
        <f t="shared" si="14"/>
        <v>6.5</v>
      </c>
      <c r="K61" s="33">
        <f ca="1" t="shared" si="15"/>
        <v>13.7</v>
      </c>
      <c r="L61" s="33">
        <f ca="1" t="shared" si="13"/>
        <v>2.6</v>
      </c>
      <c r="M61" s="33">
        <f ca="1" t="shared" si="8"/>
        <v>2</v>
      </c>
      <c r="N61" s="33" t="str">
        <f t="shared" si="9"/>
        <v>LKW</v>
      </c>
      <c r="O61" s="21">
        <f ca="1" t="shared" si="10"/>
        <v>6.5</v>
      </c>
      <c r="P61" s="33" t="str">
        <f t="shared" si="16"/>
        <v>Ein LKW fährt eine Strecke von 13,7 m in einer Zeit von 2,6s. Bestimme die Geschwindigkeit.</v>
      </c>
      <c r="Q61" s="33"/>
      <c r="R61" s="33"/>
      <c r="S61" s="33"/>
      <c r="T61" s="33"/>
    </row>
    <row r="62" spans="8:20" ht="12.75">
      <c r="H62" s="33">
        <f t="shared" si="3"/>
        <v>1</v>
      </c>
      <c r="I62" s="33">
        <f ca="1" t="shared" si="4"/>
        <v>0.99530811407719</v>
      </c>
      <c r="J62" s="33">
        <f t="shared" si="14"/>
        <v>9.5</v>
      </c>
      <c r="K62" s="33">
        <f ca="1" t="shared" si="15"/>
        <v>17.1</v>
      </c>
      <c r="L62" s="33">
        <f ca="1" t="shared" si="13"/>
        <v>6.5</v>
      </c>
      <c r="M62" s="33">
        <f ca="1" t="shared" si="8"/>
        <v>0</v>
      </c>
      <c r="N62" s="33" t="str">
        <f t="shared" si="9"/>
        <v>Auto</v>
      </c>
      <c r="O62" s="21">
        <f ca="1" t="shared" si="10"/>
        <v>9.5</v>
      </c>
      <c r="P62" s="33" t="str">
        <f t="shared" si="16"/>
        <v>Ein Auto fährt eine Strecke von 17,1 m in einer Zeit von 6,5s. Bestimme die Geschwindigkeit.</v>
      </c>
      <c r="Q62" s="33"/>
      <c r="R62" s="33"/>
      <c r="S62" s="33"/>
      <c r="T62" s="33"/>
    </row>
    <row r="63" spans="8:20" ht="12.75">
      <c r="H63" s="33">
        <f t="shared" si="3"/>
        <v>47</v>
      </c>
      <c r="I63" s="33">
        <f ca="1" t="shared" si="4"/>
        <v>0.5098801605652904</v>
      </c>
      <c r="J63" s="33">
        <f t="shared" si="14"/>
        <v>9.1</v>
      </c>
      <c r="K63" s="33">
        <f ca="1" t="shared" si="15"/>
        <v>1.8</v>
      </c>
      <c r="L63" s="33">
        <f ca="1" t="shared" si="13"/>
        <v>4</v>
      </c>
      <c r="M63" s="33">
        <f ca="1" t="shared" si="8"/>
        <v>2</v>
      </c>
      <c r="N63" s="33" t="str">
        <f t="shared" si="9"/>
        <v>LKW</v>
      </c>
      <c r="O63" s="21">
        <f ca="1" t="shared" si="10"/>
        <v>9.1</v>
      </c>
      <c r="P63" s="33" t="str">
        <f t="shared" si="16"/>
        <v>Ein LKW fährt eine Strecke von 1,8 m in einer Zeit von 4s. Bestimme die Geschwindigkeit.</v>
      </c>
      <c r="Q63" s="33"/>
      <c r="R63" s="33"/>
      <c r="S63" s="33"/>
      <c r="T63" s="33"/>
    </row>
    <row r="64" spans="8:20" ht="12.75">
      <c r="H64" s="33">
        <f t="shared" si="3"/>
        <v>30</v>
      </c>
      <c r="I64" s="33">
        <f ca="1" t="shared" si="4"/>
        <v>0.6974026602563652</v>
      </c>
      <c r="J64" s="33">
        <f t="shared" si="14"/>
        <v>8.8</v>
      </c>
      <c r="K64" s="33">
        <f ca="1" t="shared" si="15"/>
        <v>14.1</v>
      </c>
      <c r="L64" s="33">
        <f ca="1" t="shared" si="13"/>
        <v>19.2</v>
      </c>
      <c r="M64" s="33">
        <f ca="1" t="shared" si="8"/>
        <v>2</v>
      </c>
      <c r="N64" s="33" t="str">
        <f t="shared" si="9"/>
        <v>LKW</v>
      </c>
      <c r="O64" s="21">
        <f ca="1" t="shared" si="10"/>
        <v>8.8</v>
      </c>
      <c r="P64" s="33" t="str">
        <f t="shared" si="16"/>
        <v>Ein LKW fährt eine Strecke von 14,1 m in einer Zeit von 19,2s. Bestimme die Geschwindigkeit.</v>
      </c>
      <c r="Q64" s="33"/>
      <c r="R64" s="33"/>
      <c r="S64" s="33"/>
      <c r="T64" s="33"/>
    </row>
    <row r="65" spans="8:20" ht="12.75">
      <c r="H65" s="33">
        <f t="shared" si="3"/>
        <v>82</v>
      </c>
      <c r="I65" s="33">
        <f ca="1" t="shared" si="4"/>
        <v>0.20683491600744175</v>
      </c>
      <c r="J65" s="33">
        <f t="shared" si="14"/>
        <v>13.9</v>
      </c>
      <c r="K65" s="33">
        <f ca="1" t="shared" si="15"/>
        <v>15.5</v>
      </c>
      <c r="L65" s="33">
        <f ca="1" t="shared" si="13"/>
        <v>15.3</v>
      </c>
      <c r="M65" s="33">
        <f ca="1" t="shared" si="8"/>
        <v>2</v>
      </c>
      <c r="N65" s="33" t="str">
        <f t="shared" si="9"/>
        <v>LKW</v>
      </c>
      <c r="O65" s="21">
        <f ca="1" t="shared" si="10"/>
        <v>13.9</v>
      </c>
      <c r="P65" s="33" t="str">
        <f t="shared" si="16"/>
        <v>Ein LKW fährt eine Strecke von 15,5 m in einer Zeit von 15,3s. Bestimme die Geschwindigkeit.</v>
      </c>
      <c r="Q65" s="33"/>
      <c r="R65" s="33"/>
      <c r="S65" s="33"/>
      <c r="T65" s="33"/>
    </row>
    <row r="66" spans="8:20" ht="12.75">
      <c r="H66" s="33">
        <f t="shared" si="3"/>
        <v>72</v>
      </c>
      <c r="I66" s="33">
        <f ca="1" t="shared" si="4"/>
        <v>0.3041351771931312</v>
      </c>
      <c r="J66" s="33">
        <f t="shared" si="14"/>
        <v>17.5</v>
      </c>
      <c r="K66" s="33">
        <f ca="1" t="shared" si="15"/>
        <v>5.5</v>
      </c>
      <c r="L66" s="33">
        <f ca="1" t="shared" si="13"/>
        <v>7</v>
      </c>
      <c r="M66" s="33">
        <f ca="1" t="shared" si="8"/>
        <v>2</v>
      </c>
      <c r="N66" s="33" t="str">
        <f t="shared" si="9"/>
        <v>LKW</v>
      </c>
      <c r="O66" s="21">
        <f ca="1" t="shared" si="10"/>
        <v>17.5</v>
      </c>
      <c r="P66" s="33" t="str">
        <f t="shared" si="16"/>
        <v>Ein LKW fährt eine Strecke von 5,5 m in einer Zeit von 7s. Bestimme die Geschwindigkeit.</v>
      </c>
      <c r="Q66" s="33"/>
      <c r="R66" s="33"/>
      <c r="S66" s="33"/>
      <c r="T66" s="33"/>
    </row>
    <row r="67" spans="8:20" ht="12.75">
      <c r="H67" s="33">
        <f t="shared" si="3"/>
        <v>45</v>
      </c>
      <c r="I67" s="33">
        <f ca="1" t="shared" si="4"/>
        <v>0.5394929616051419</v>
      </c>
      <c r="J67" s="33">
        <f t="shared" si="14"/>
        <v>7</v>
      </c>
      <c r="K67" s="33">
        <f ca="1" t="shared" si="15"/>
        <v>12.6</v>
      </c>
      <c r="L67" s="33">
        <f ca="1" t="shared" si="13"/>
        <v>4.4</v>
      </c>
      <c r="M67" s="33">
        <f ca="1" t="shared" si="8"/>
        <v>1</v>
      </c>
      <c r="N67" s="33" t="str">
        <f t="shared" si="9"/>
        <v>Auto</v>
      </c>
      <c r="O67" s="21">
        <f ca="1" t="shared" si="10"/>
        <v>7</v>
      </c>
      <c r="P67" s="33" t="str">
        <f t="shared" si="16"/>
        <v>Ein Auto fährt eine Strecke von 12,6 m in einer Zeit von 4,4s. Bestimme die Geschwindigkeit.</v>
      </c>
      <c r="Q67" s="33"/>
      <c r="R67" s="33"/>
      <c r="S67" s="33"/>
      <c r="T67" s="33"/>
    </row>
    <row r="68" spans="8:20" ht="12.75">
      <c r="H68" s="33">
        <f t="shared" si="3"/>
        <v>19</v>
      </c>
      <c r="I68" s="33">
        <f ca="1" t="shared" si="4"/>
        <v>0.8176977744591009</v>
      </c>
      <c r="J68" s="33">
        <f t="shared" si="14"/>
        <v>0.4</v>
      </c>
      <c r="K68" s="33">
        <f ca="1" t="shared" si="15"/>
        <v>7.6</v>
      </c>
      <c r="L68" s="33">
        <f ca="1" t="shared" si="13"/>
        <v>16.3</v>
      </c>
      <c r="M68" s="33">
        <f ca="1" t="shared" si="8"/>
        <v>2</v>
      </c>
      <c r="N68" s="33" t="str">
        <f t="shared" si="9"/>
        <v>LKW</v>
      </c>
      <c r="O68" s="21">
        <f ca="1" t="shared" si="10"/>
        <v>0.4</v>
      </c>
      <c r="P68" s="33" t="str">
        <f t="shared" si="16"/>
        <v>Ein LKW fährt eine Strecke von 7,6 m in einer Zeit von 16,3s. Bestimme die Geschwindigkeit.</v>
      </c>
      <c r="Q68" s="33"/>
      <c r="R68" s="33"/>
      <c r="S68" s="33"/>
      <c r="T68" s="33"/>
    </row>
    <row r="69" spans="8:20" ht="12.75">
      <c r="H69" s="33">
        <f t="shared" si="3"/>
        <v>95</v>
      </c>
      <c r="I69" s="33">
        <f ca="1" t="shared" si="4"/>
        <v>0.04843756053954318</v>
      </c>
      <c r="J69" s="33">
        <f t="shared" si="14"/>
        <v>14</v>
      </c>
      <c r="K69" s="33">
        <f ca="1" t="shared" si="15"/>
        <v>2.4</v>
      </c>
      <c r="L69" s="33">
        <f ca="1" t="shared" si="13"/>
        <v>14.6</v>
      </c>
      <c r="M69" s="33">
        <f ca="1" t="shared" si="8"/>
        <v>1</v>
      </c>
      <c r="N69" s="33" t="str">
        <f t="shared" si="9"/>
        <v>Auto</v>
      </c>
      <c r="O69" s="21">
        <f ca="1" t="shared" si="10"/>
        <v>14</v>
      </c>
      <c r="P69" s="33" t="str">
        <f t="shared" si="16"/>
        <v>Ein Auto fährt eine Strecke von 2,4 m in einer Zeit von 14,6s. Bestimme die Geschwindigkeit.</v>
      </c>
      <c r="Q69" s="33"/>
      <c r="R69" s="33"/>
      <c r="S69" s="33"/>
      <c r="T69" s="33"/>
    </row>
    <row r="70" spans="8:20" ht="12.75">
      <c r="H70" s="33">
        <f t="shared" si="3"/>
        <v>89</v>
      </c>
      <c r="I70" s="33">
        <f ca="1" t="shared" si="4"/>
        <v>0.1460234336984012</v>
      </c>
      <c r="J70" s="33">
        <f t="shared" si="14"/>
        <v>7</v>
      </c>
      <c r="K70" s="33">
        <f ca="1" t="shared" si="15"/>
        <v>9.2</v>
      </c>
      <c r="L70" s="33">
        <f ca="1" t="shared" si="13"/>
        <v>9.9</v>
      </c>
      <c r="M70" s="33">
        <f ca="1" t="shared" si="8"/>
        <v>1</v>
      </c>
      <c r="N70" s="33" t="str">
        <f t="shared" si="9"/>
        <v>Auto</v>
      </c>
      <c r="O70" s="21">
        <f ca="1" t="shared" si="10"/>
        <v>7</v>
      </c>
      <c r="P70" s="33" t="str">
        <f t="shared" si="16"/>
        <v>Ein Auto fährt eine Strecke von 9,2 m in einer Zeit von 9,9s. Bestimme die Geschwindigkeit.</v>
      </c>
      <c r="Q70" s="33"/>
      <c r="R70" s="33"/>
      <c r="S70" s="33"/>
      <c r="T70" s="33"/>
    </row>
    <row r="71" spans="8:20" ht="12.75">
      <c r="H71" s="33">
        <f t="shared" si="3"/>
        <v>94</v>
      </c>
      <c r="I71" s="33">
        <f ca="1" t="shared" si="4"/>
        <v>0.04882315631273482</v>
      </c>
      <c r="J71" s="33">
        <f t="shared" si="14"/>
        <v>0.3</v>
      </c>
      <c r="K71" s="33">
        <f ca="1" t="shared" si="15"/>
        <v>4.7</v>
      </c>
      <c r="L71" s="33">
        <f ca="1" t="shared" si="13"/>
        <v>5.5</v>
      </c>
      <c r="M71" s="33">
        <f ca="1" t="shared" si="8"/>
        <v>2</v>
      </c>
      <c r="N71" s="33" t="str">
        <f t="shared" si="9"/>
        <v>LKW</v>
      </c>
      <c r="O71" s="21">
        <f ca="1" t="shared" si="10"/>
        <v>0.3</v>
      </c>
      <c r="P71" s="33" t="str">
        <f t="shared" si="16"/>
        <v>Ein LKW fährt eine Strecke von 4,7 m in einer Zeit von 5,5s. Bestimme die Geschwindigkeit.</v>
      </c>
      <c r="Q71" s="33"/>
      <c r="R71" s="33"/>
      <c r="S71" s="33"/>
      <c r="T71" s="33"/>
    </row>
    <row r="72" spans="8:16" ht="12.75">
      <c r="H72" s="21">
        <f t="shared" si="3"/>
        <v>90</v>
      </c>
      <c r="I72" s="21">
        <f ca="1" t="shared" si="4"/>
        <v>0.11388960974629148</v>
      </c>
      <c r="J72" s="21">
        <f>L72</f>
        <v>124.94999999999999</v>
      </c>
      <c r="K72" s="21">
        <f ca="1" t="shared" si="13"/>
        <v>14.7</v>
      </c>
      <c r="L72" s="21">
        <f>O72*K72</f>
        <v>124.94999999999999</v>
      </c>
      <c r="M72" s="21">
        <f ca="1" t="shared" si="8"/>
        <v>1</v>
      </c>
      <c r="N72" s="33" t="str">
        <f t="shared" si="9"/>
        <v>Auto</v>
      </c>
      <c r="O72" s="21">
        <f aca="true" t="shared" si="17" ref="O72:O106">VLOOKUP($M72,$W$8:$Y$14,3)</f>
        <v>8.5</v>
      </c>
      <c r="P72" s="21" t="str">
        <f>"Welche Zeit braucht ein "&amp;N72&amp;" bei einer Geschwindigkeit von "&amp;L72&amp;"m/s für "&amp;K72&amp;" m?"</f>
        <v>Welche Zeit braucht ein Auto bei einer Geschwindigkeit von 124,95m/s für 14,7 m?</v>
      </c>
    </row>
    <row r="73" spans="8:16" ht="12.75">
      <c r="H73" s="21">
        <f aca="true" t="shared" si="18" ref="H73:H106">RANK(I73,$I$8:$I$106)</f>
        <v>70</v>
      </c>
      <c r="I73" s="21">
        <f aca="true" ca="1" t="shared" si="19" ref="I73:I106">RAND()</f>
        <v>0.33350612703895655</v>
      </c>
      <c r="J73" s="21">
        <f aca="true" t="shared" si="20" ref="J73:J106">L73</f>
        <v>339.68000000000006</v>
      </c>
      <c r="K73" s="21">
        <f ca="1" t="shared" si="13"/>
        <v>17.6</v>
      </c>
      <c r="L73" s="21">
        <f aca="true" t="shared" si="21" ref="L73:L106">O73*K73</f>
        <v>339.68000000000006</v>
      </c>
      <c r="M73" s="21">
        <f aca="true" ca="1" t="shared" si="22" ref="M73:M106">ROUND(RAND()*3-0.5,0)</f>
        <v>2</v>
      </c>
      <c r="N73" s="33" t="str">
        <f t="shared" si="9"/>
        <v>LKW</v>
      </c>
      <c r="O73" s="21">
        <f t="shared" si="17"/>
        <v>19.3</v>
      </c>
      <c r="P73" s="21" t="str">
        <f aca="true" t="shared" si="23" ref="P73:P106">"Welche Zeit braucht ein "&amp;N73&amp;" bei einer Geschwindigkeit von "&amp;L73&amp;"m/s für "&amp;K73&amp;" m?"</f>
        <v>Welche Zeit braucht ein LKW bei einer Geschwindigkeit von 339,68m/s für 17,6 m?</v>
      </c>
    </row>
    <row r="74" spans="8:16" ht="12.75">
      <c r="H74" s="21">
        <f t="shared" si="18"/>
        <v>40</v>
      </c>
      <c r="I74" s="21">
        <f ca="1" t="shared" si="19"/>
        <v>0.5869318868018665</v>
      </c>
      <c r="J74" s="21">
        <f t="shared" si="20"/>
        <v>167.45</v>
      </c>
      <c r="K74" s="21">
        <f aca="true" ca="1" t="shared" si="24" ref="K74:K106">ROUND(RAND()*$L$6*10+1.5,0)/10</f>
        <v>19.7</v>
      </c>
      <c r="L74" s="21">
        <f t="shared" si="21"/>
        <v>167.45</v>
      </c>
      <c r="M74" s="21">
        <f ca="1" t="shared" si="22"/>
        <v>1</v>
      </c>
      <c r="N74" s="33" t="str">
        <f aca="true" t="shared" si="25" ref="N74:N106">VLOOKUP($M74,$W$8:$Y$14,2)</f>
        <v>Auto</v>
      </c>
      <c r="O74" s="21">
        <f t="shared" si="17"/>
        <v>8.5</v>
      </c>
      <c r="P74" s="21" t="str">
        <f t="shared" si="23"/>
        <v>Welche Zeit braucht ein Auto bei einer Geschwindigkeit von 167,45m/s für 19,7 m?</v>
      </c>
    </row>
    <row r="75" spans="8:16" ht="12.75">
      <c r="H75" s="21">
        <f t="shared" si="18"/>
        <v>81</v>
      </c>
      <c r="I75" s="21">
        <f ca="1" t="shared" si="19"/>
        <v>0.24081262860861863</v>
      </c>
      <c r="J75" s="21">
        <f t="shared" si="20"/>
        <v>20.790000000000003</v>
      </c>
      <c r="K75" s="21">
        <f ca="1" t="shared" si="24"/>
        <v>7.7</v>
      </c>
      <c r="L75" s="21">
        <f t="shared" si="21"/>
        <v>20.790000000000003</v>
      </c>
      <c r="M75" s="21">
        <f ca="1" t="shared" si="22"/>
        <v>0</v>
      </c>
      <c r="N75" s="33" t="str">
        <f t="shared" si="25"/>
        <v>Auto</v>
      </c>
      <c r="O75" s="21">
        <f t="shared" si="17"/>
        <v>2.7</v>
      </c>
      <c r="P75" s="21" t="str">
        <f t="shared" si="23"/>
        <v>Welche Zeit braucht ein Auto bei einer Geschwindigkeit von 20,79m/s für 7,7 m?</v>
      </c>
    </row>
    <row r="76" spans="8:16" ht="12.75">
      <c r="H76" s="21">
        <f t="shared" si="18"/>
        <v>24</v>
      </c>
      <c r="I76" s="21">
        <f ca="1" t="shared" si="19"/>
        <v>0.7411831292646184</v>
      </c>
      <c r="J76" s="21">
        <f t="shared" si="20"/>
        <v>48.06</v>
      </c>
      <c r="K76" s="21">
        <f ca="1" t="shared" si="24"/>
        <v>17.8</v>
      </c>
      <c r="L76" s="21">
        <f t="shared" si="21"/>
        <v>48.06</v>
      </c>
      <c r="M76" s="21">
        <f ca="1" t="shared" si="22"/>
        <v>0</v>
      </c>
      <c r="N76" s="33" t="str">
        <f t="shared" si="25"/>
        <v>Auto</v>
      </c>
      <c r="O76" s="21">
        <f t="shared" si="17"/>
        <v>2.7</v>
      </c>
      <c r="P76" s="21" t="str">
        <f t="shared" si="23"/>
        <v>Welche Zeit braucht ein Auto bei einer Geschwindigkeit von 48,06m/s für 17,8 m?</v>
      </c>
    </row>
    <row r="77" spans="8:16" ht="12.75">
      <c r="H77" s="21">
        <f t="shared" si="18"/>
        <v>23</v>
      </c>
      <c r="I77" s="21">
        <f ca="1" t="shared" si="19"/>
        <v>0.7735846497415332</v>
      </c>
      <c r="J77" s="21">
        <f t="shared" si="20"/>
        <v>264.40999999999997</v>
      </c>
      <c r="K77" s="21">
        <f ca="1" t="shared" si="24"/>
        <v>13.7</v>
      </c>
      <c r="L77" s="21">
        <f t="shared" si="21"/>
        <v>264.40999999999997</v>
      </c>
      <c r="M77" s="21">
        <f ca="1" t="shared" si="22"/>
        <v>2</v>
      </c>
      <c r="N77" s="33" t="str">
        <f t="shared" si="25"/>
        <v>LKW</v>
      </c>
      <c r="O77" s="21">
        <f t="shared" si="17"/>
        <v>19.3</v>
      </c>
      <c r="P77" s="21" t="str">
        <f t="shared" si="23"/>
        <v>Welche Zeit braucht ein LKW bei einer Geschwindigkeit von 264,41m/s für 13,7 m?</v>
      </c>
    </row>
    <row r="78" spans="8:16" ht="12.75">
      <c r="H78" s="21">
        <f t="shared" si="18"/>
        <v>91</v>
      </c>
      <c r="I78" s="21">
        <f ca="1" t="shared" si="19"/>
        <v>0.11093658638851278</v>
      </c>
      <c r="J78" s="21">
        <f t="shared" si="20"/>
        <v>59.5</v>
      </c>
      <c r="K78" s="21">
        <f ca="1" t="shared" si="24"/>
        <v>7</v>
      </c>
      <c r="L78" s="21">
        <f t="shared" si="21"/>
        <v>59.5</v>
      </c>
      <c r="M78" s="21">
        <f ca="1" t="shared" si="22"/>
        <v>1</v>
      </c>
      <c r="N78" s="33" t="str">
        <f t="shared" si="25"/>
        <v>Auto</v>
      </c>
      <c r="O78" s="21">
        <f t="shared" si="17"/>
        <v>8.5</v>
      </c>
      <c r="P78" s="21" t="str">
        <f t="shared" si="23"/>
        <v>Welche Zeit braucht ein Auto bei einer Geschwindigkeit von 59,5m/s für 7 m?</v>
      </c>
    </row>
    <row r="79" spans="8:16" ht="12.75">
      <c r="H79" s="21">
        <f t="shared" si="18"/>
        <v>66</v>
      </c>
      <c r="I79" s="21">
        <f ca="1" t="shared" si="19"/>
        <v>0.34619521378063156</v>
      </c>
      <c r="J79" s="21">
        <f t="shared" si="20"/>
        <v>44.550000000000004</v>
      </c>
      <c r="K79" s="21">
        <f ca="1" t="shared" si="24"/>
        <v>16.5</v>
      </c>
      <c r="L79" s="21">
        <f t="shared" si="21"/>
        <v>44.550000000000004</v>
      </c>
      <c r="M79" s="21">
        <f ca="1" t="shared" si="22"/>
        <v>0</v>
      </c>
      <c r="N79" s="33" t="str">
        <f t="shared" si="25"/>
        <v>Auto</v>
      </c>
      <c r="O79" s="21">
        <f t="shared" si="17"/>
        <v>2.7</v>
      </c>
      <c r="P79" s="21" t="str">
        <f t="shared" si="23"/>
        <v>Welche Zeit braucht ein Auto bei einer Geschwindigkeit von 44,55m/s für 16,5 m?</v>
      </c>
    </row>
    <row r="80" spans="8:16" ht="12.75">
      <c r="H80" s="21">
        <f t="shared" si="18"/>
        <v>26</v>
      </c>
      <c r="I80" s="21">
        <f ca="1" t="shared" si="19"/>
        <v>0.7173466605315143</v>
      </c>
      <c r="J80" s="21">
        <f t="shared" si="20"/>
        <v>24.84</v>
      </c>
      <c r="K80" s="21">
        <f ca="1" t="shared" si="24"/>
        <v>9.2</v>
      </c>
      <c r="L80" s="21">
        <f t="shared" si="21"/>
        <v>24.84</v>
      </c>
      <c r="M80" s="21">
        <f ca="1" t="shared" si="22"/>
        <v>0</v>
      </c>
      <c r="N80" s="33" t="str">
        <f t="shared" si="25"/>
        <v>Auto</v>
      </c>
      <c r="O80" s="21">
        <f t="shared" si="17"/>
        <v>2.7</v>
      </c>
      <c r="P80" s="21" t="str">
        <f t="shared" si="23"/>
        <v>Welche Zeit braucht ein Auto bei einer Geschwindigkeit von 24,84m/s für 9,2 m?</v>
      </c>
    </row>
    <row r="81" spans="8:16" ht="12.75">
      <c r="H81" s="21">
        <f t="shared" si="18"/>
        <v>28</v>
      </c>
      <c r="I81" s="21">
        <f ca="1" t="shared" si="19"/>
        <v>0.7133469738710302</v>
      </c>
      <c r="J81" s="21">
        <f t="shared" si="20"/>
        <v>140.89000000000001</v>
      </c>
      <c r="K81" s="21">
        <f ca="1" t="shared" si="24"/>
        <v>7.3</v>
      </c>
      <c r="L81" s="21">
        <f t="shared" si="21"/>
        <v>140.89000000000001</v>
      </c>
      <c r="M81" s="21">
        <f ca="1" t="shared" si="22"/>
        <v>2</v>
      </c>
      <c r="N81" s="33" t="str">
        <f t="shared" si="25"/>
        <v>LKW</v>
      </c>
      <c r="O81" s="21">
        <f t="shared" si="17"/>
        <v>19.3</v>
      </c>
      <c r="P81" s="21" t="str">
        <f t="shared" si="23"/>
        <v>Welche Zeit braucht ein LKW bei einer Geschwindigkeit von 140,89m/s für 7,3 m?</v>
      </c>
    </row>
    <row r="82" spans="8:16" ht="12.75">
      <c r="H82" s="21">
        <f t="shared" si="18"/>
        <v>76</v>
      </c>
      <c r="I82" s="21">
        <f ca="1" t="shared" si="19"/>
        <v>0.26182181691189355</v>
      </c>
      <c r="J82" s="21">
        <f t="shared" si="20"/>
        <v>50.150000000000006</v>
      </c>
      <c r="K82" s="21">
        <f ca="1" t="shared" si="24"/>
        <v>5.9</v>
      </c>
      <c r="L82" s="21">
        <f t="shared" si="21"/>
        <v>50.150000000000006</v>
      </c>
      <c r="M82" s="21">
        <f ca="1" t="shared" si="22"/>
        <v>1</v>
      </c>
      <c r="N82" s="33" t="str">
        <f t="shared" si="25"/>
        <v>Auto</v>
      </c>
      <c r="O82" s="21">
        <f t="shared" si="17"/>
        <v>8.5</v>
      </c>
      <c r="P82" s="21" t="str">
        <f t="shared" si="23"/>
        <v>Welche Zeit braucht ein Auto bei einer Geschwindigkeit von 50,15m/s für 5,9 m?</v>
      </c>
    </row>
    <row r="83" spans="8:16" ht="12.75">
      <c r="H83" s="21">
        <f t="shared" si="18"/>
        <v>57</v>
      </c>
      <c r="I83" s="21">
        <f ca="1" t="shared" si="19"/>
        <v>0.44334087715518944</v>
      </c>
      <c r="J83" s="21">
        <f t="shared" si="20"/>
        <v>156.39999999999998</v>
      </c>
      <c r="K83" s="21">
        <f ca="1" t="shared" si="24"/>
        <v>18.4</v>
      </c>
      <c r="L83" s="21">
        <f t="shared" si="21"/>
        <v>156.39999999999998</v>
      </c>
      <c r="M83" s="21">
        <f ca="1" t="shared" si="22"/>
        <v>1</v>
      </c>
      <c r="N83" s="33" t="str">
        <f t="shared" si="25"/>
        <v>Auto</v>
      </c>
      <c r="O83" s="21">
        <f t="shared" si="17"/>
        <v>8.5</v>
      </c>
      <c r="P83" s="21" t="str">
        <f t="shared" si="23"/>
        <v>Welche Zeit braucht ein Auto bei einer Geschwindigkeit von 156,4m/s für 18,4 m?</v>
      </c>
    </row>
    <row r="84" spans="8:16" ht="12.75">
      <c r="H84" s="21">
        <f t="shared" si="18"/>
        <v>48</v>
      </c>
      <c r="I84" s="21">
        <f ca="1" t="shared" si="19"/>
        <v>0.5056014734078942</v>
      </c>
      <c r="J84" s="21">
        <f t="shared" si="20"/>
        <v>239.32000000000002</v>
      </c>
      <c r="K84" s="21">
        <f ca="1" t="shared" si="24"/>
        <v>12.4</v>
      </c>
      <c r="L84" s="21">
        <f t="shared" si="21"/>
        <v>239.32000000000002</v>
      </c>
      <c r="M84" s="21">
        <f ca="1" t="shared" si="22"/>
        <v>2</v>
      </c>
      <c r="N84" s="33" t="str">
        <f t="shared" si="25"/>
        <v>LKW</v>
      </c>
      <c r="O84" s="21">
        <f t="shared" si="17"/>
        <v>19.3</v>
      </c>
      <c r="P84" s="21" t="str">
        <f t="shared" si="23"/>
        <v>Welche Zeit braucht ein LKW bei einer Geschwindigkeit von 239,32m/s für 12,4 m?</v>
      </c>
    </row>
    <row r="85" spans="8:16" ht="12.75">
      <c r="H85" s="21">
        <f t="shared" si="18"/>
        <v>42</v>
      </c>
      <c r="I85" s="21">
        <f ca="1" t="shared" si="19"/>
        <v>0.5514619016396938</v>
      </c>
      <c r="J85" s="21">
        <f t="shared" si="20"/>
        <v>85</v>
      </c>
      <c r="K85" s="21">
        <f ca="1" t="shared" si="24"/>
        <v>10</v>
      </c>
      <c r="L85" s="21">
        <f t="shared" si="21"/>
        <v>85</v>
      </c>
      <c r="M85" s="21">
        <f ca="1" t="shared" si="22"/>
        <v>1</v>
      </c>
      <c r="N85" s="33" t="str">
        <f t="shared" si="25"/>
        <v>Auto</v>
      </c>
      <c r="O85" s="21">
        <f t="shared" si="17"/>
        <v>8.5</v>
      </c>
      <c r="P85" s="21" t="str">
        <f t="shared" si="23"/>
        <v>Welche Zeit braucht ein Auto bei einer Geschwindigkeit von 85m/s für 10 m?</v>
      </c>
    </row>
    <row r="86" spans="8:16" ht="12.75">
      <c r="H86" s="21">
        <f t="shared" si="18"/>
        <v>67</v>
      </c>
      <c r="I86" s="21">
        <f ca="1" t="shared" si="19"/>
        <v>0.34266905489182387</v>
      </c>
      <c r="J86" s="21">
        <f t="shared" si="20"/>
        <v>18.090000000000003</v>
      </c>
      <c r="K86" s="21">
        <f ca="1" t="shared" si="24"/>
        <v>6.7</v>
      </c>
      <c r="L86" s="21">
        <f t="shared" si="21"/>
        <v>18.090000000000003</v>
      </c>
      <c r="M86" s="21">
        <f ca="1" t="shared" si="22"/>
        <v>0</v>
      </c>
      <c r="N86" s="33" t="str">
        <f t="shared" si="25"/>
        <v>Auto</v>
      </c>
      <c r="O86" s="21">
        <f t="shared" si="17"/>
        <v>2.7</v>
      </c>
      <c r="P86" s="21" t="str">
        <f t="shared" si="23"/>
        <v>Welche Zeit braucht ein Auto bei einer Geschwindigkeit von 18,09m/s für 6,7 m?</v>
      </c>
    </row>
    <row r="87" spans="8:16" ht="12.75">
      <c r="H87" s="21">
        <f t="shared" si="18"/>
        <v>55</v>
      </c>
      <c r="I87" s="21">
        <f ca="1" t="shared" si="19"/>
        <v>0.45716110082529016</v>
      </c>
      <c r="J87" s="21">
        <f t="shared" si="20"/>
        <v>110.5</v>
      </c>
      <c r="K87" s="21">
        <f ca="1" t="shared" si="24"/>
        <v>13</v>
      </c>
      <c r="L87" s="21">
        <f t="shared" si="21"/>
        <v>110.5</v>
      </c>
      <c r="M87" s="21">
        <f ca="1" t="shared" si="22"/>
        <v>1</v>
      </c>
      <c r="N87" s="33" t="str">
        <f t="shared" si="25"/>
        <v>Auto</v>
      </c>
      <c r="O87" s="21">
        <f t="shared" si="17"/>
        <v>8.5</v>
      </c>
      <c r="P87" s="21" t="str">
        <f t="shared" si="23"/>
        <v>Welche Zeit braucht ein Auto bei einer Geschwindigkeit von 110,5m/s für 13 m?</v>
      </c>
    </row>
    <row r="88" spans="8:16" ht="12.75">
      <c r="H88" s="21">
        <f t="shared" si="18"/>
        <v>39</v>
      </c>
      <c r="I88" s="21">
        <f ca="1" t="shared" si="19"/>
        <v>0.5951308735641363</v>
      </c>
      <c r="J88" s="21">
        <f t="shared" si="20"/>
        <v>116.44999999999999</v>
      </c>
      <c r="K88" s="21">
        <f ca="1" t="shared" si="24"/>
        <v>13.7</v>
      </c>
      <c r="L88" s="21">
        <f t="shared" si="21"/>
        <v>116.44999999999999</v>
      </c>
      <c r="M88" s="21">
        <f ca="1" t="shared" si="22"/>
        <v>1</v>
      </c>
      <c r="N88" s="33" t="str">
        <f t="shared" si="25"/>
        <v>Auto</v>
      </c>
      <c r="O88" s="21">
        <f t="shared" si="17"/>
        <v>8.5</v>
      </c>
      <c r="P88" s="21" t="str">
        <f t="shared" si="23"/>
        <v>Welche Zeit braucht ein Auto bei einer Geschwindigkeit von 116,45m/s für 13,7 m?</v>
      </c>
    </row>
    <row r="89" spans="8:16" ht="12.75">
      <c r="H89" s="21">
        <f t="shared" si="18"/>
        <v>6</v>
      </c>
      <c r="I89" s="21">
        <f ca="1" t="shared" si="19"/>
        <v>0.9251161954846583</v>
      </c>
      <c r="J89" s="21">
        <f t="shared" si="20"/>
        <v>30.780000000000005</v>
      </c>
      <c r="K89" s="21">
        <f ca="1" t="shared" si="24"/>
        <v>11.4</v>
      </c>
      <c r="L89" s="21">
        <f t="shared" si="21"/>
        <v>30.780000000000005</v>
      </c>
      <c r="M89" s="21">
        <f ca="1" t="shared" si="22"/>
        <v>0</v>
      </c>
      <c r="N89" s="33" t="str">
        <f t="shared" si="25"/>
        <v>Auto</v>
      </c>
      <c r="O89" s="21">
        <f t="shared" si="17"/>
        <v>2.7</v>
      </c>
      <c r="P89" s="21" t="str">
        <f t="shared" si="23"/>
        <v>Welche Zeit braucht ein Auto bei einer Geschwindigkeit von 30,78m/s für 11,4 m?</v>
      </c>
    </row>
    <row r="90" spans="8:16" ht="12.75">
      <c r="H90" s="21">
        <f t="shared" si="18"/>
        <v>10</v>
      </c>
      <c r="I90" s="21">
        <f ca="1" t="shared" si="19"/>
        <v>0.885095267926296</v>
      </c>
      <c r="J90" s="21">
        <f t="shared" si="20"/>
        <v>39.69</v>
      </c>
      <c r="K90" s="21">
        <f ca="1" t="shared" si="24"/>
        <v>14.7</v>
      </c>
      <c r="L90" s="21">
        <f t="shared" si="21"/>
        <v>39.69</v>
      </c>
      <c r="M90" s="21">
        <f ca="1" t="shared" si="22"/>
        <v>0</v>
      </c>
      <c r="N90" s="33" t="str">
        <f t="shared" si="25"/>
        <v>Auto</v>
      </c>
      <c r="O90" s="21">
        <f t="shared" si="17"/>
        <v>2.7</v>
      </c>
      <c r="P90" s="21" t="str">
        <f t="shared" si="23"/>
        <v>Welche Zeit braucht ein Auto bei einer Geschwindigkeit von 39,69m/s für 14,7 m?</v>
      </c>
    </row>
    <row r="91" spans="8:16" ht="12.75">
      <c r="H91" s="21">
        <f t="shared" si="18"/>
        <v>36</v>
      </c>
      <c r="I91" s="21">
        <f ca="1" t="shared" si="19"/>
        <v>0.6384194860202401</v>
      </c>
      <c r="J91" s="21">
        <f t="shared" si="20"/>
        <v>13.600000000000001</v>
      </c>
      <c r="K91" s="21">
        <f ca="1" t="shared" si="24"/>
        <v>1.6</v>
      </c>
      <c r="L91" s="21">
        <f t="shared" si="21"/>
        <v>13.600000000000001</v>
      </c>
      <c r="M91" s="21">
        <f ca="1" t="shared" si="22"/>
        <v>1</v>
      </c>
      <c r="N91" s="33" t="str">
        <f t="shared" si="25"/>
        <v>Auto</v>
      </c>
      <c r="O91" s="21">
        <f t="shared" si="17"/>
        <v>8.5</v>
      </c>
      <c r="P91" s="21" t="str">
        <f t="shared" si="23"/>
        <v>Welche Zeit braucht ein Auto bei einer Geschwindigkeit von 13,6m/s für 1,6 m?</v>
      </c>
    </row>
    <row r="92" spans="8:16" ht="12.75">
      <c r="H92" s="21">
        <f t="shared" si="18"/>
        <v>74</v>
      </c>
      <c r="I92" s="21">
        <f ca="1" t="shared" si="19"/>
        <v>0.2943160283341403</v>
      </c>
      <c r="J92" s="21">
        <f t="shared" si="20"/>
        <v>64.6</v>
      </c>
      <c r="K92" s="21">
        <f ca="1" t="shared" si="24"/>
        <v>7.6</v>
      </c>
      <c r="L92" s="21">
        <f t="shared" si="21"/>
        <v>64.6</v>
      </c>
      <c r="M92" s="21">
        <f ca="1" t="shared" si="22"/>
        <v>1</v>
      </c>
      <c r="N92" s="33" t="str">
        <f t="shared" si="25"/>
        <v>Auto</v>
      </c>
      <c r="O92" s="21">
        <f t="shared" si="17"/>
        <v>8.5</v>
      </c>
      <c r="P92" s="21" t="str">
        <f t="shared" si="23"/>
        <v>Welche Zeit braucht ein Auto bei einer Geschwindigkeit von 64,6m/s für 7,6 m?</v>
      </c>
    </row>
    <row r="93" spans="8:16" ht="12.75">
      <c r="H93" s="21">
        <f t="shared" si="18"/>
        <v>65</v>
      </c>
      <c r="I93" s="21">
        <f ca="1" t="shared" si="19"/>
        <v>0.35751354437063076</v>
      </c>
      <c r="J93" s="21">
        <f t="shared" si="20"/>
        <v>123.25</v>
      </c>
      <c r="K93" s="21">
        <f ca="1" t="shared" si="24"/>
        <v>14.5</v>
      </c>
      <c r="L93" s="21">
        <f t="shared" si="21"/>
        <v>123.25</v>
      </c>
      <c r="M93" s="21">
        <f ca="1" t="shared" si="22"/>
        <v>1</v>
      </c>
      <c r="N93" s="33" t="str">
        <f t="shared" si="25"/>
        <v>Auto</v>
      </c>
      <c r="O93" s="21">
        <f t="shared" si="17"/>
        <v>8.5</v>
      </c>
      <c r="P93" s="21" t="str">
        <f t="shared" si="23"/>
        <v>Welche Zeit braucht ein Auto bei einer Geschwindigkeit von 123,25m/s für 14,5 m?</v>
      </c>
    </row>
    <row r="94" spans="8:16" ht="12.75">
      <c r="H94" s="21">
        <f t="shared" si="18"/>
        <v>61</v>
      </c>
      <c r="I94" s="21">
        <f ca="1" t="shared" si="19"/>
        <v>0.41392241691794573</v>
      </c>
      <c r="J94" s="21">
        <f t="shared" si="20"/>
        <v>23.22</v>
      </c>
      <c r="K94" s="21">
        <f ca="1" t="shared" si="24"/>
        <v>8.6</v>
      </c>
      <c r="L94" s="21">
        <f t="shared" si="21"/>
        <v>23.22</v>
      </c>
      <c r="M94" s="21">
        <f ca="1" t="shared" si="22"/>
        <v>0</v>
      </c>
      <c r="N94" s="33" t="str">
        <f t="shared" si="25"/>
        <v>Auto</v>
      </c>
      <c r="O94" s="21">
        <f t="shared" si="17"/>
        <v>2.7</v>
      </c>
      <c r="P94" s="21" t="str">
        <f t="shared" si="23"/>
        <v>Welche Zeit braucht ein Auto bei einer Geschwindigkeit von 23,22m/s für 8,6 m?</v>
      </c>
    </row>
    <row r="95" spans="8:16" ht="12.75">
      <c r="H95" s="21">
        <f t="shared" si="18"/>
        <v>59</v>
      </c>
      <c r="I95" s="21">
        <f ca="1" t="shared" si="19"/>
        <v>0.44275966925180343</v>
      </c>
      <c r="J95" s="21">
        <f t="shared" si="20"/>
        <v>4.59</v>
      </c>
      <c r="K95" s="21">
        <f ca="1" t="shared" si="24"/>
        <v>1.7</v>
      </c>
      <c r="L95" s="21">
        <f t="shared" si="21"/>
        <v>4.59</v>
      </c>
      <c r="M95" s="21">
        <f ca="1" t="shared" si="22"/>
        <v>0</v>
      </c>
      <c r="N95" s="33" t="str">
        <f t="shared" si="25"/>
        <v>Auto</v>
      </c>
      <c r="O95" s="21">
        <f t="shared" si="17"/>
        <v>2.7</v>
      </c>
      <c r="P95" s="21" t="str">
        <f t="shared" si="23"/>
        <v>Welche Zeit braucht ein Auto bei einer Geschwindigkeit von 4,59m/s für 1,7 m?</v>
      </c>
    </row>
    <row r="96" spans="8:16" ht="12.75">
      <c r="H96" s="21">
        <f t="shared" si="18"/>
        <v>64</v>
      </c>
      <c r="I96" s="21">
        <f ca="1" t="shared" si="19"/>
        <v>0.3919515938717387</v>
      </c>
      <c r="J96" s="21">
        <f t="shared" si="20"/>
        <v>179.49</v>
      </c>
      <c r="K96" s="21">
        <f ca="1" t="shared" si="24"/>
        <v>9.3</v>
      </c>
      <c r="L96" s="21">
        <f t="shared" si="21"/>
        <v>179.49</v>
      </c>
      <c r="M96" s="21">
        <f ca="1" t="shared" si="22"/>
        <v>2</v>
      </c>
      <c r="N96" s="33" t="str">
        <f t="shared" si="25"/>
        <v>LKW</v>
      </c>
      <c r="O96" s="21">
        <f t="shared" si="17"/>
        <v>19.3</v>
      </c>
      <c r="P96" s="21" t="str">
        <f t="shared" si="23"/>
        <v>Welche Zeit braucht ein LKW bei einer Geschwindigkeit von 179,49m/s für 9,3 m?</v>
      </c>
    </row>
    <row r="97" spans="8:16" ht="12.75">
      <c r="H97" s="21">
        <f t="shared" si="18"/>
        <v>21</v>
      </c>
      <c r="I97" s="21">
        <f ca="1" t="shared" si="19"/>
        <v>0.8121985311782659</v>
      </c>
      <c r="J97" s="21">
        <f t="shared" si="20"/>
        <v>160.19000000000003</v>
      </c>
      <c r="K97" s="21">
        <f ca="1" t="shared" si="24"/>
        <v>8.3</v>
      </c>
      <c r="L97" s="21">
        <f t="shared" si="21"/>
        <v>160.19000000000003</v>
      </c>
      <c r="M97" s="21">
        <f ca="1" t="shared" si="22"/>
        <v>2</v>
      </c>
      <c r="N97" s="33" t="str">
        <f t="shared" si="25"/>
        <v>LKW</v>
      </c>
      <c r="O97" s="21">
        <f t="shared" si="17"/>
        <v>19.3</v>
      </c>
      <c r="P97" s="21" t="str">
        <f t="shared" si="23"/>
        <v>Welche Zeit braucht ein LKW bei einer Geschwindigkeit von 160,19m/s für 8,3 m?</v>
      </c>
    </row>
    <row r="98" spans="8:16" ht="12.75">
      <c r="H98" s="21">
        <f t="shared" si="18"/>
        <v>87</v>
      </c>
      <c r="I98" s="21">
        <f ca="1" t="shared" si="19"/>
        <v>0.18400383243959584</v>
      </c>
      <c r="J98" s="21">
        <f t="shared" si="20"/>
        <v>2.43</v>
      </c>
      <c r="K98" s="21">
        <f ca="1" t="shared" si="24"/>
        <v>0.9</v>
      </c>
      <c r="L98" s="21">
        <f t="shared" si="21"/>
        <v>2.43</v>
      </c>
      <c r="M98" s="21">
        <f ca="1" t="shared" si="22"/>
        <v>0</v>
      </c>
      <c r="N98" s="33" t="str">
        <f t="shared" si="25"/>
        <v>Auto</v>
      </c>
      <c r="O98" s="21">
        <f t="shared" si="17"/>
        <v>2.7</v>
      </c>
      <c r="P98" s="21" t="str">
        <f t="shared" si="23"/>
        <v>Welche Zeit braucht ein Auto bei einer Geschwindigkeit von 2,43m/s für 0,9 m?</v>
      </c>
    </row>
    <row r="99" spans="8:16" ht="12.75">
      <c r="H99" s="21">
        <f t="shared" si="18"/>
        <v>53</v>
      </c>
      <c r="I99" s="21">
        <f ca="1" t="shared" si="19"/>
        <v>0.4705172931902647</v>
      </c>
      <c r="J99" s="21">
        <f t="shared" si="20"/>
        <v>33.480000000000004</v>
      </c>
      <c r="K99" s="21">
        <f ca="1" t="shared" si="24"/>
        <v>12.4</v>
      </c>
      <c r="L99" s="21">
        <f t="shared" si="21"/>
        <v>33.480000000000004</v>
      </c>
      <c r="M99" s="21">
        <f ca="1" t="shared" si="22"/>
        <v>0</v>
      </c>
      <c r="N99" s="33" t="str">
        <f t="shared" si="25"/>
        <v>Auto</v>
      </c>
      <c r="O99" s="21">
        <f t="shared" si="17"/>
        <v>2.7</v>
      </c>
      <c r="P99" s="21" t="str">
        <f t="shared" si="23"/>
        <v>Welche Zeit braucht ein Auto bei einer Geschwindigkeit von 33,48m/s für 12,4 m?</v>
      </c>
    </row>
    <row r="100" spans="8:16" ht="12.75">
      <c r="H100" s="21">
        <f t="shared" si="18"/>
        <v>35</v>
      </c>
      <c r="I100" s="21">
        <f ca="1" t="shared" si="19"/>
        <v>0.6459476096656525</v>
      </c>
      <c r="J100" s="21">
        <f t="shared" si="20"/>
        <v>130.05</v>
      </c>
      <c r="K100" s="21">
        <f ca="1" t="shared" si="24"/>
        <v>15.3</v>
      </c>
      <c r="L100" s="21">
        <f t="shared" si="21"/>
        <v>130.05</v>
      </c>
      <c r="M100" s="21">
        <f ca="1" t="shared" si="22"/>
        <v>1</v>
      </c>
      <c r="N100" s="33" t="str">
        <f t="shared" si="25"/>
        <v>Auto</v>
      </c>
      <c r="O100" s="21">
        <f t="shared" si="17"/>
        <v>8.5</v>
      </c>
      <c r="P100" s="21" t="str">
        <f t="shared" si="23"/>
        <v>Welche Zeit braucht ein Auto bei einer Geschwindigkeit von 130,05m/s für 15,3 m?</v>
      </c>
    </row>
    <row r="101" spans="8:16" ht="12.75">
      <c r="H101" s="21">
        <f t="shared" si="18"/>
        <v>9</v>
      </c>
      <c r="I101" s="21">
        <f ca="1" t="shared" si="19"/>
        <v>0.8866268211761158</v>
      </c>
      <c r="J101" s="21">
        <f t="shared" si="20"/>
        <v>198.79000000000002</v>
      </c>
      <c r="K101" s="21">
        <f ca="1" t="shared" si="24"/>
        <v>10.3</v>
      </c>
      <c r="L101" s="21">
        <f t="shared" si="21"/>
        <v>198.79000000000002</v>
      </c>
      <c r="M101" s="21">
        <f ca="1" t="shared" si="22"/>
        <v>2</v>
      </c>
      <c r="N101" s="33" t="str">
        <f t="shared" si="25"/>
        <v>LKW</v>
      </c>
      <c r="O101" s="21">
        <f t="shared" si="17"/>
        <v>19.3</v>
      </c>
      <c r="P101" s="21" t="str">
        <f t="shared" si="23"/>
        <v>Welche Zeit braucht ein LKW bei einer Geschwindigkeit von 198,79m/s für 10,3 m?</v>
      </c>
    </row>
    <row r="102" spans="8:16" ht="12.75">
      <c r="H102" s="21">
        <f t="shared" si="18"/>
        <v>33</v>
      </c>
      <c r="I102" s="21">
        <f ca="1" t="shared" si="19"/>
        <v>0.658882584076217</v>
      </c>
      <c r="J102" s="21">
        <f t="shared" si="20"/>
        <v>303.01</v>
      </c>
      <c r="K102" s="21">
        <f ca="1" t="shared" si="24"/>
        <v>15.7</v>
      </c>
      <c r="L102" s="21">
        <f t="shared" si="21"/>
        <v>303.01</v>
      </c>
      <c r="M102" s="21">
        <f ca="1" t="shared" si="22"/>
        <v>2</v>
      </c>
      <c r="N102" s="33" t="str">
        <f t="shared" si="25"/>
        <v>LKW</v>
      </c>
      <c r="O102" s="21">
        <f t="shared" si="17"/>
        <v>19.3</v>
      </c>
      <c r="P102" s="21" t="str">
        <f t="shared" si="23"/>
        <v>Welche Zeit braucht ein LKW bei einer Geschwindigkeit von 303,01m/s für 15,7 m?</v>
      </c>
    </row>
    <row r="103" spans="8:16" ht="12.75">
      <c r="H103" s="21">
        <f t="shared" si="18"/>
        <v>27</v>
      </c>
      <c r="I103" s="21">
        <f ca="1" t="shared" si="19"/>
        <v>0.7138743976038974</v>
      </c>
      <c r="J103" s="21">
        <f t="shared" si="20"/>
        <v>14.31</v>
      </c>
      <c r="K103" s="21">
        <f ca="1" t="shared" si="24"/>
        <v>5.3</v>
      </c>
      <c r="L103" s="21">
        <f t="shared" si="21"/>
        <v>14.31</v>
      </c>
      <c r="M103" s="21">
        <f ca="1" t="shared" si="22"/>
        <v>0</v>
      </c>
      <c r="N103" s="33" t="str">
        <f t="shared" si="25"/>
        <v>Auto</v>
      </c>
      <c r="O103" s="21">
        <f t="shared" si="17"/>
        <v>2.7</v>
      </c>
      <c r="P103" s="21" t="str">
        <f t="shared" si="23"/>
        <v>Welche Zeit braucht ein Auto bei einer Geschwindigkeit von 14,31m/s für 5,3 m?</v>
      </c>
    </row>
    <row r="104" spans="8:16" ht="12.75">
      <c r="H104" s="21">
        <f t="shared" si="18"/>
        <v>11</v>
      </c>
      <c r="I104" s="21">
        <f ca="1" t="shared" si="19"/>
        <v>0.881331933751116</v>
      </c>
      <c r="J104" s="21">
        <f t="shared" si="20"/>
        <v>61.2</v>
      </c>
      <c r="K104" s="21">
        <f ca="1" t="shared" si="24"/>
        <v>7.2</v>
      </c>
      <c r="L104" s="21">
        <f t="shared" si="21"/>
        <v>61.2</v>
      </c>
      <c r="M104" s="21">
        <f ca="1" t="shared" si="22"/>
        <v>1</v>
      </c>
      <c r="N104" s="33" t="str">
        <f t="shared" si="25"/>
        <v>Auto</v>
      </c>
      <c r="O104" s="21">
        <f t="shared" si="17"/>
        <v>8.5</v>
      </c>
      <c r="P104" s="21" t="str">
        <f t="shared" si="23"/>
        <v>Welche Zeit braucht ein Auto bei einer Geschwindigkeit von 61,2m/s für 7,2 m?</v>
      </c>
    </row>
    <row r="105" spans="8:16" ht="12.75">
      <c r="H105" s="21">
        <f t="shared" si="18"/>
        <v>49</v>
      </c>
      <c r="I105" s="21">
        <f ca="1" t="shared" si="19"/>
        <v>0.5007522881164901</v>
      </c>
      <c r="J105" s="21">
        <f t="shared" si="20"/>
        <v>130.05</v>
      </c>
      <c r="K105" s="21">
        <f ca="1" t="shared" si="24"/>
        <v>15.3</v>
      </c>
      <c r="L105" s="21">
        <f t="shared" si="21"/>
        <v>130.05</v>
      </c>
      <c r="M105" s="21">
        <f ca="1" t="shared" si="22"/>
        <v>1</v>
      </c>
      <c r="N105" s="33" t="str">
        <f t="shared" si="25"/>
        <v>Auto</v>
      </c>
      <c r="O105" s="21">
        <f t="shared" si="17"/>
        <v>8.5</v>
      </c>
      <c r="P105" s="21" t="str">
        <f t="shared" si="23"/>
        <v>Welche Zeit braucht ein Auto bei einer Geschwindigkeit von 130,05m/s für 15,3 m?</v>
      </c>
    </row>
    <row r="106" spans="8:16" ht="12.75">
      <c r="H106" s="21">
        <f t="shared" si="18"/>
        <v>79</v>
      </c>
      <c r="I106" s="21">
        <f ca="1" t="shared" si="19"/>
        <v>0.25822309625564877</v>
      </c>
      <c r="J106" s="21">
        <f t="shared" si="20"/>
        <v>1.08</v>
      </c>
      <c r="K106" s="21">
        <f ca="1" t="shared" si="24"/>
        <v>0.4</v>
      </c>
      <c r="L106" s="21">
        <f t="shared" si="21"/>
        <v>1.08</v>
      </c>
      <c r="M106" s="21">
        <f ca="1" t="shared" si="22"/>
        <v>0</v>
      </c>
      <c r="N106" s="33" t="str">
        <f t="shared" si="25"/>
        <v>Auto</v>
      </c>
      <c r="O106" s="21">
        <f t="shared" si="17"/>
        <v>2.7</v>
      </c>
      <c r="P106" s="21" t="str">
        <f t="shared" si="23"/>
        <v>Welche Zeit braucht ein Auto bei einer Geschwindigkeit von 1,08m/s für 0,4 m?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8.75">
      <c r="A1" s="34" t="s">
        <v>8</v>
      </c>
      <c r="B1" s="34"/>
      <c r="C1" s="34"/>
      <c r="D1" s="34"/>
      <c r="E1" s="34"/>
    </row>
    <row r="2" spans="1:5" ht="18.75">
      <c r="A2" s="34" t="s">
        <v>15</v>
      </c>
      <c r="B2" s="34"/>
      <c r="C2" s="34"/>
      <c r="D2" s="34"/>
      <c r="E2" s="34"/>
    </row>
    <row r="3" spans="1:4" ht="12" customHeight="1">
      <c r="A3" s="4"/>
      <c r="B3" s="4"/>
      <c r="C3" s="4"/>
      <c r="D3" s="4"/>
    </row>
    <row r="4" spans="1:4" ht="21">
      <c r="A4" s="4"/>
      <c r="B4" s="5" t="s">
        <v>0</v>
      </c>
      <c r="C4" s="5" t="s">
        <v>3</v>
      </c>
      <c r="D4" s="5" t="s">
        <v>16</v>
      </c>
    </row>
    <row r="5" spans="1:4" ht="21">
      <c r="A5" s="7">
        <v>1</v>
      </c>
      <c r="B5" s="6">
        <f>IF(A5&lt;=Daten!$B$5,A5,IF(A5-2=Daten!$B$5,"Gesamt:",""))</f>
        <v>1</v>
      </c>
      <c r="C5" s="8">
        <f>IF(OR(B5&lt;33,B5="Gesamt:"),1,0)</f>
        <v>1</v>
      </c>
      <c r="D5" s="8">
        <f>C5</f>
        <v>1</v>
      </c>
    </row>
    <row r="6" spans="1:4" ht="21">
      <c r="A6" s="7">
        <v>2</v>
      </c>
      <c r="B6" s="6">
        <f>IF(A6&lt;=Daten!$B$5,A6,IF(A6-2=Daten!$B$5,"Gesamt:",""))</f>
        <v>2</v>
      </c>
      <c r="C6" s="8">
        <f aca="true" t="shared" si="0" ref="C6:C36">IF(OR(B6&lt;33,B6="Gesamt:"),1,0)</f>
        <v>1</v>
      </c>
      <c r="D6" s="8">
        <f aca="true" t="shared" si="1" ref="D6:D36">C6</f>
        <v>1</v>
      </c>
    </row>
    <row r="7" spans="1:4" ht="21">
      <c r="A7" s="7">
        <v>3</v>
      </c>
      <c r="B7" s="6">
        <f>IF(A7&lt;=Daten!$B$5,A7,IF(A7-2=Daten!$B$5,"Gesamt:",""))</f>
        <v>3</v>
      </c>
      <c r="C7" s="8">
        <f t="shared" si="0"/>
        <v>1</v>
      </c>
      <c r="D7" s="8">
        <f t="shared" si="1"/>
        <v>1</v>
      </c>
    </row>
    <row r="8" spans="1:4" ht="21">
      <c r="A8" s="7">
        <v>4</v>
      </c>
      <c r="B8" s="6">
        <f>IF(A8&lt;=Daten!$B$5,A8,IF(A8-2=Daten!$B$5,"Gesamt:",""))</f>
        <v>4</v>
      </c>
      <c r="C8" s="8">
        <f t="shared" si="0"/>
        <v>1</v>
      </c>
      <c r="D8" s="8">
        <f t="shared" si="1"/>
        <v>1</v>
      </c>
    </row>
    <row r="9" spans="1:4" ht="21">
      <c r="A9" s="7">
        <v>5</v>
      </c>
      <c r="B9" s="6">
        <f>IF(A9&lt;=Daten!$B$5,A9,IF(A9-2=Daten!$B$5,"Gesamt:",""))</f>
        <v>5</v>
      </c>
      <c r="C9" s="8">
        <f t="shared" si="0"/>
        <v>1</v>
      </c>
      <c r="D9" s="8">
        <f t="shared" si="1"/>
        <v>1</v>
      </c>
    </row>
    <row r="10" spans="1:4" ht="21">
      <c r="A10" s="7">
        <v>6</v>
      </c>
      <c r="B10" s="6">
        <f>IF(A10&lt;=Daten!$B$5,A10,IF(A10-2=Daten!$B$5,"Gesamt:",""))</f>
        <v>6</v>
      </c>
      <c r="C10" s="8">
        <f t="shared" si="0"/>
        <v>1</v>
      </c>
      <c r="D10" s="8">
        <f t="shared" si="1"/>
        <v>1</v>
      </c>
    </row>
    <row r="11" spans="1:4" ht="21">
      <c r="A11" s="7">
        <v>7</v>
      </c>
      <c r="B11" s="6">
        <f>IF(A11&lt;=Daten!$B$5,A11,IF(A11-2=Daten!$B$5,"Gesamt:",""))</f>
        <v>7</v>
      </c>
      <c r="C11" s="8">
        <f t="shared" si="0"/>
        <v>1</v>
      </c>
      <c r="D11" s="8">
        <f t="shared" si="1"/>
        <v>1</v>
      </c>
    </row>
    <row r="12" spans="1:4" ht="21">
      <c r="A12" s="7">
        <v>8</v>
      </c>
      <c r="B12" s="6">
        <f>IF(A12&lt;=Daten!$B$5,A12,IF(A12-2=Daten!$B$5,"Gesamt:",""))</f>
        <v>8</v>
      </c>
      <c r="C12" s="8">
        <f t="shared" si="0"/>
        <v>1</v>
      </c>
      <c r="D12" s="8">
        <f t="shared" si="1"/>
        <v>1</v>
      </c>
    </row>
    <row r="13" spans="1:4" ht="21">
      <c r="A13" s="7">
        <v>9</v>
      </c>
      <c r="B13" s="6">
        <f>IF(A13&lt;=Daten!$B$5,A13,IF(A13-2=Daten!$B$5,"Gesamt:",""))</f>
        <v>9</v>
      </c>
      <c r="C13" s="8">
        <f t="shared" si="0"/>
        <v>1</v>
      </c>
      <c r="D13" s="8">
        <f t="shared" si="1"/>
        <v>1</v>
      </c>
    </row>
    <row r="14" spans="1:4" ht="21">
      <c r="A14" s="7">
        <v>10</v>
      </c>
      <c r="B14" s="6">
        <f>IF(A14&lt;=Daten!$B$5,A14,IF(A14-2=Daten!$B$5,"Gesamt:",""))</f>
        <v>10</v>
      </c>
      <c r="C14" s="8">
        <f t="shared" si="0"/>
        <v>1</v>
      </c>
      <c r="D14" s="8">
        <f t="shared" si="1"/>
        <v>1</v>
      </c>
    </row>
    <row r="15" spans="1:4" ht="21">
      <c r="A15" s="7">
        <v>11</v>
      </c>
      <c r="B15" s="6">
        <f>IF(A15&lt;=Daten!$B$5,A15,IF(A15-2=Daten!$B$5,"Gesamt:",""))</f>
        <v>11</v>
      </c>
      <c r="C15" s="8">
        <f t="shared" si="0"/>
        <v>1</v>
      </c>
      <c r="D15" s="8">
        <f t="shared" si="1"/>
        <v>1</v>
      </c>
    </row>
    <row r="16" spans="1:4" ht="21">
      <c r="A16" s="7">
        <v>12</v>
      </c>
      <c r="B16" s="6">
        <f>IF(A16&lt;=Daten!$B$5,A16,IF(A16-2=Daten!$B$5,"Gesamt:",""))</f>
        <v>12</v>
      </c>
      <c r="C16" s="8">
        <f t="shared" si="0"/>
        <v>1</v>
      </c>
      <c r="D16" s="8">
        <f t="shared" si="1"/>
        <v>1</v>
      </c>
    </row>
    <row r="17" spans="1:4" ht="21">
      <c r="A17" s="7">
        <v>13</v>
      </c>
      <c r="B17" s="6">
        <f>IF(A17&lt;=Daten!$B$5,A17,IF(A17-2=Daten!$B$5,"Gesamt:",""))</f>
        <v>13</v>
      </c>
      <c r="C17" s="8">
        <f t="shared" si="0"/>
        <v>1</v>
      </c>
      <c r="D17" s="8">
        <f t="shared" si="1"/>
        <v>1</v>
      </c>
    </row>
    <row r="18" spans="1:4" ht="21">
      <c r="A18" s="7">
        <v>14</v>
      </c>
      <c r="B18" s="6">
        <f>IF(A18&lt;=Daten!$B$5,A18,IF(A18-2=Daten!$B$5,"Gesamt:",""))</f>
        <v>14</v>
      </c>
      <c r="C18" s="8">
        <f t="shared" si="0"/>
        <v>1</v>
      </c>
      <c r="D18" s="8">
        <f t="shared" si="1"/>
        <v>1</v>
      </c>
    </row>
    <row r="19" spans="1:4" ht="21">
      <c r="A19" s="7">
        <v>15</v>
      </c>
      <c r="B19" s="6">
        <f>IF(A19&lt;=Daten!$B$5,A19,IF(A19-2=Daten!$B$5,"Gesamt:",""))</f>
        <v>15</v>
      </c>
      <c r="C19" s="8">
        <f t="shared" si="0"/>
        <v>1</v>
      </c>
      <c r="D19" s="8">
        <f t="shared" si="1"/>
        <v>1</v>
      </c>
    </row>
    <row r="20" spans="1:4" ht="21">
      <c r="A20" s="7">
        <v>16</v>
      </c>
      <c r="B20" s="6">
        <f>IF(A20&lt;=Daten!$B$5,A20,IF(A20-2=Daten!$B$5,"Gesamt:",""))</f>
        <v>16</v>
      </c>
      <c r="C20" s="8">
        <f t="shared" si="0"/>
        <v>1</v>
      </c>
      <c r="D20" s="8">
        <f t="shared" si="1"/>
        <v>1</v>
      </c>
    </row>
    <row r="21" spans="1:4" ht="21">
      <c r="A21" s="7">
        <v>17</v>
      </c>
      <c r="B21" s="6">
        <f>IF(A21&lt;=Daten!$B$5,A21,IF(A21-2=Daten!$B$5,"Gesamt:",""))</f>
        <v>17</v>
      </c>
      <c r="C21" s="8">
        <f t="shared" si="0"/>
        <v>1</v>
      </c>
      <c r="D21" s="8">
        <f t="shared" si="1"/>
        <v>1</v>
      </c>
    </row>
    <row r="22" spans="1:4" ht="21">
      <c r="A22" s="7">
        <v>18</v>
      </c>
      <c r="B22" s="6">
        <f>IF(A22&lt;=Daten!$B$5,A22,IF(A22-2=Daten!$B$5,"Gesamt:",""))</f>
        <v>18</v>
      </c>
      <c r="C22" s="8">
        <f t="shared" si="0"/>
        <v>1</v>
      </c>
      <c r="D22" s="8">
        <f t="shared" si="1"/>
        <v>1</v>
      </c>
    </row>
    <row r="23" spans="1:4" ht="21">
      <c r="A23" s="7">
        <v>19</v>
      </c>
      <c r="B23" s="6">
        <f>IF(A23&lt;=Daten!$B$5,A23,IF(A23-2=Daten!$B$5,"Gesamt:",""))</f>
        <v>19</v>
      </c>
      <c r="C23" s="8">
        <f t="shared" si="0"/>
        <v>1</v>
      </c>
      <c r="D23" s="8">
        <f t="shared" si="1"/>
        <v>1</v>
      </c>
    </row>
    <row r="24" spans="1:4" ht="21">
      <c r="A24" s="7">
        <v>20</v>
      </c>
      <c r="B24" s="6">
        <f>IF(A24&lt;=Daten!$B$5,A24,IF(A24-2=Daten!$B$5,"Gesamt:",""))</f>
        <v>20</v>
      </c>
      <c r="C24" s="8">
        <f t="shared" si="0"/>
        <v>1</v>
      </c>
      <c r="D24" s="8">
        <f t="shared" si="1"/>
        <v>1</v>
      </c>
    </row>
    <row r="25" spans="1:4" ht="21">
      <c r="A25" s="7">
        <v>21</v>
      </c>
      <c r="B25" s="6">
        <f>IF(A25&lt;=Daten!$B$5,A25,IF(A25-2=Daten!$B$5,"Gesamt:",""))</f>
        <v>21</v>
      </c>
      <c r="C25" s="8">
        <f t="shared" si="0"/>
        <v>1</v>
      </c>
      <c r="D25" s="8">
        <f t="shared" si="1"/>
        <v>1</v>
      </c>
    </row>
    <row r="26" spans="1:4" ht="21">
      <c r="A26" s="7">
        <v>22</v>
      </c>
      <c r="B26" s="6">
        <f>IF(A26&lt;=Daten!$B$5,A26,IF(A26-2=Daten!$B$5,"Gesamt:",""))</f>
        <v>22</v>
      </c>
      <c r="C26" s="8">
        <f t="shared" si="0"/>
        <v>1</v>
      </c>
      <c r="D26" s="8">
        <f t="shared" si="1"/>
        <v>1</v>
      </c>
    </row>
    <row r="27" spans="1:4" ht="21">
      <c r="A27" s="7">
        <v>23</v>
      </c>
      <c r="B27" s="6">
        <f>IF(A27&lt;=Daten!$B$5,A27,IF(A27-2=Daten!$B$5,"Gesamt:",""))</f>
        <v>23</v>
      </c>
      <c r="C27" s="8">
        <f t="shared" si="0"/>
        <v>1</v>
      </c>
      <c r="D27" s="8">
        <f t="shared" si="1"/>
        <v>1</v>
      </c>
    </row>
    <row r="28" spans="1:4" ht="21">
      <c r="A28" s="7">
        <v>24</v>
      </c>
      <c r="B28" s="6">
        <f>IF(A28&lt;=Daten!$B$5,A28,IF(A28-2=Daten!$B$5,"Gesamt:",""))</f>
        <v>24</v>
      </c>
      <c r="C28" s="8">
        <f t="shared" si="0"/>
        <v>1</v>
      </c>
      <c r="D28" s="8">
        <f t="shared" si="1"/>
        <v>1</v>
      </c>
    </row>
    <row r="29" spans="1:4" ht="21">
      <c r="A29" s="7">
        <v>25</v>
      </c>
      <c r="B29" s="6">
        <f>IF(A29&lt;=Daten!$B$5,A29,IF(A29-2=Daten!$B$5,"Gesamt:",""))</f>
        <v>25</v>
      </c>
      <c r="C29" s="8">
        <f t="shared" si="0"/>
        <v>1</v>
      </c>
      <c r="D29" s="8">
        <f t="shared" si="1"/>
        <v>1</v>
      </c>
    </row>
    <row r="30" spans="1:4" ht="21">
      <c r="A30" s="7">
        <v>26</v>
      </c>
      <c r="B30" s="6">
        <f>IF(A30&lt;=Daten!$B$5,A30,IF(A30-2=Daten!$B$5,"Gesamt:",""))</f>
        <v>26</v>
      </c>
      <c r="C30" s="8">
        <f t="shared" si="0"/>
        <v>1</v>
      </c>
      <c r="D30" s="8">
        <f t="shared" si="1"/>
        <v>1</v>
      </c>
    </row>
    <row r="31" spans="1:4" ht="21">
      <c r="A31" s="7">
        <v>27</v>
      </c>
      <c r="B31" s="6">
        <f>IF(A31&lt;=Daten!$B$5,A31,IF(A31-2=Daten!$B$5,"Gesamt:",""))</f>
      </c>
      <c r="C31" s="8">
        <f t="shared" si="0"/>
        <v>0</v>
      </c>
      <c r="D31" s="8">
        <f t="shared" si="1"/>
        <v>0</v>
      </c>
    </row>
    <row r="32" spans="1:4" ht="21">
      <c r="A32" s="7">
        <v>28</v>
      </c>
      <c r="B32" s="6" t="str">
        <f>IF(A32&lt;=Daten!$B$5,A32,IF(A32-2=Daten!$B$5,"Gesamt:",""))</f>
        <v>Gesamt:</v>
      </c>
      <c r="C32" s="8">
        <f t="shared" si="0"/>
        <v>1</v>
      </c>
      <c r="D32" s="8">
        <f t="shared" si="1"/>
        <v>1</v>
      </c>
    </row>
    <row r="33" spans="1:4" ht="21">
      <c r="A33" s="7">
        <v>29</v>
      </c>
      <c r="B33" s="6">
        <f>IF(A33&lt;=Daten!$B$5,A33,IF(A33-2=Daten!$B$5,"Gesamt:",""))</f>
      </c>
      <c r="C33" s="8">
        <f t="shared" si="0"/>
        <v>0</v>
      </c>
      <c r="D33" s="8">
        <f t="shared" si="1"/>
        <v>0</v>
      </c>
    </row>
    <row r="34" spans="1:4" ht="21">
      <c r="A34" s="7">
        <v>30</v>
      </c>
      <c r="B34" s="6">
        <f>IF(A34&lt;=Daten!$B$5,A34,IF(A34-2=Daten!$B$5,"Gesamt:",""))</f>
      </c>
      <c r="C34" s="8">
        <f t="shared" si="0"/>
        <v>0</v>
      </c>
      <c r="D34" s="8">
        <f t="shared" si="1"/>
        <v>0</v>
      </c>
    </row>
    <row r="35" spans="1:4" ht="21">
      <c r="A35" s="7">
        <v>31</v>
      </c>
      <c r="B35" s="6">
        <f>IF(A35&lt;=Daten!$B$5,A35,IF(A35-2=Daten!$B$5,"Gesamt:",""))</f>
      </c>
      <c r="C35" s="8">
        <f t="shared" si="0"/>
        <v>0</v>
      </c>
      <c r="D35" s="8">
        <f t="shared" si="1"/>
        <v>0</v>
      </c>
    </row>
    <row r="36" spans="1:4" ht="21">
      <c r="A36" s="7">
        <v>32</v>
      </c>
      <c r="B36" s="6">
        <f>IF(A36&lt;=Daten!$B$5,A36,IF(A36-2=Daten!$B$5,"Gesamt:",""))</f>
      </c>
      <c r="C36" s="8">
        <f t="shared" si="0"/>
        <v>0</v>
      </c>
      <c r="D36" s="8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7" operator="equal" stopIfTrue="1">
      <formula>1</formula>
    </cfRule>
  </conditionalFormatting>
  <conditionalFormatting sqref="B5:B36">
    <cfRule type="cellIs" priority="2" dxfId="8" operator="equal" stopIfTrue="1">
      <formula>"Gesamt:"</formula>
    </cfRule>
    <cfRule type="cellIs" priority="3" dxfId="7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11.421875" defaultRowHeight="12.75"/>
  <cols>
    <col min="1" max="1" width="1.28515625" style="0" customWidth="1"/>
    <col min="2" max="2" width="4.28125" style="26" customWidth="1"/>
    <col min="3" max="3" width="67.8515625" style="0" customWidth="1"/>
    <col min="4" max="4" width="7.57421875" style="26" bestFit="1" customWidth="1"/>
    <col min="5" max="5" width="9.7109375" style="26" bestFit="1" customWidth="1"/>
    <col min="6" max="6" width="2.140625" style="0" customWidth="1"/>
  </cols>
  <sheetData>
    <row r="1" spans="1:6" s="12" customFormat="1" ht="15">
      <c r="A1" s="35" t="s">
        <v>10</v>
      </c>
      <c r="B1" s="35"/>
      <c r="C1" s="35"/>
      <c r="D1" s="35"/>
      <c r="E1" s="35"/>
      <c r="F1" s="35"/>
    </row>
    <row r="2" spans="1:3" ht="8.25" customHeight="1">
      <c r="A2" s="4"/>
      <c r="C2" s="4"/>
    </row>
    <row r="3" spans="1:5" ht="27">
      <c r="A3" s="4"/>
      <c r="B3" s="24" t="s">
        <v>13</v>
      </c>
      <c r="C3" s="11" t="s">
        <v>0</v>
      </c>
      <c r="D3" s="24" t="s">
        <v>3</v>
      </c>
      <c r="E3" s="25" t="s">
        <v>17</v>
      </c>
    </row>
    <row r="4" spans="1:5" ht="20.25">
      <c r="A4" s="7">
        <v>1</v>
      </c>
      <c r="B4" s="27">
        <v>1</v>
      </c>
      <c r="C4" s="23" t="str">
        <f>IF(A4&lt;=Daten!$B$5,Daten!B8,0)</f>
        <v>Ein Auto fährt eine Strecke von 17,1 m in einer Zeit von 6,5s. Bestimme die Geschwindigkeit.</v>
      </c>
      <c r="D4" s="20">
        <f>IF(B4&lt;=Daten!$B$5,Daten!C8,0)</f>
        <v>9.5</v>
      </c>
      <c r="E4" s="20">
        <f>ROUND(D4,0)-INT(ROUND(D4,0)/10)*10</f>
        <v>0</v>
      </c>
    </row>
    <row r="5" spans="1:5" ht="20.25">
      <c r="A5" s="7">
        <v>2</v>
      </c>
      <c r="B5" s="27">
        <v>2</v>
      </c>
      <c r="C5" s="20" t="str">
        <f>IF(A5&lt;=Daten!$B$5,Daten!B9,0)</f>
        <v>Welche Strecke legt ein LKW bei einer Geschwindigkeit von 15,6m/s in 172 s zurück?</v>
      </c>
      <c r="D5" s="20">
        <f>IF(B5&lt;=Daten!$B$5,Daten!C9,0)</f>
        <v>2683.2</v>
      </c>
      <c r="E5" s="20">
        <f aca="true" t="shared" si="0" ref="E5:E35">ROUND(D5,0)-INT(ROUND(D5,0)/10)*10</f>
        <v>3</v>
      </c>
    </row>
    <row r="6" spans="1:5" ht="20.25">
      <c r="A6" s="7">
        <v>3</v>
      </c>
      <c r="B6" s="27">
        <v>3</v>
      </c>
      <c r="C6" s="20" t="str">
        <f>IF(A6&lt;=Daten!$B$5,Daten!B10,0)</f>
        <v>Welche Strecke legt ein Auto bei einer Geschwindigkeit von 13,7m/s in 156 s zurück?</v>
      </c>
      <c r="D6" s="20">
        <f>IF(B6&lt;=Daten!$B$5,Daten!C10,0)</f>
        <v>2137.2</v>
      </c>
      <c r="E6" s="20">
        <f t="shared" si="0"/>
        <v>7</v>
      </c>
    </row>
    <row r="7" spans="1:5" ht="20.25">
      <c r="A7" s="7">
        <v>4</v>
      </c>
      <c r="B7" s="27">
        <v>4</v>
      </c>
      <c r="C7" s="20" t="str">
        <f>IF(A7&lt;=Daten!$B$5,Daten!B11,0)</f>
        <v>Ein LKW fährt eine Strecke von 16,8 m in einer Zeit von 15s. Bestimme die Geschwindigkeit.</v>
      </c>
      <c r="D7" s="20">
        <f>IF(B7&lt;=Daten!$B$5,Daten!C11,0)</f>
        <v>5.1</v>
      </c>
      <c r="E7" s="20">
        <f t="shared" si="0"/>
        <v>5</v>
      </c>
    </row>
    <row r="8" spans="1:5" ht="20.25">
      <c r="A8" s="7">
        <v>5</v>
      </c>
      <c r="B8" s="27">
        <v>5</v>
      </c>
      <c r="C8" s="20" t="str">
        <f>IF(A8&lt;=Daten!$B$5,Daten!B12,0)</f>
        <v>Welche Strecke legt ein Auto bei einer Geschwindigkeit von 19,6m/s in 69 s zurück?</v>
      </c>
      <c r="D8" s="20">
        <f>IF(B8&lt;=Daten!$B$5,Daten!C12,0)</f>
        <v>1352.4</v>
      </c>
      <c r="E8" s="20">
        <f t="shared" si="0"/>
        <v>2</v>
      </c>
    </row>
    <row r="9" spans="1:5" ht="20.25">
      <c r="A9" s="7">
        <v>6</v>
      </c>
      <c r="B9" s="27">
        <v>6</v>
      </c>
      <c r="C9" s="20" t="str">
        <f>IF(A9&lt;=Daten!$B$5,Daten!B13,0)</f>
        <v>Welche Zeit braucht ein Auto bei einer Geschwindigkeit von 30,78m/s für 11,4 m?</v>
      </c>
      <c r="D9" s="20">
        <f>IF(B9&lt;=Daten!$B$5,Daten!C13,0)</f>
        <v>30.780000000000005</v>
      </c>
      <c r="E9" s="20">
        <f t="shared" si="0"/>
        <v>1</v>
      </c>
    </row>
    <row r="10" spans="1:5" ht="20.25">
      <c r="A10" s="7">
        <v>7</v>
      </c>
      <c r="B10" s="27">
        <v>7</v>
      </c>
      <c r="C10" s="20" t="str">
        <f>IF(A10&lt;=Daten!$B$5,Daten!B14,0)</f>
        <v>Ein Auto fährt eine Strecke von 1,1 m in einer Zeit von 12,4s. Bestimme die Geschwindigkeit.</v>
      </c>
      <c r="D10" s="20">
        <f>IF(B10&lt;=Daten!$B$5,Daten!C14,0)</f>
        <v>11.8</v>
      </c>
      <c r="E10" s="20">
        <f t="shared" si="0"/>
        <v>2</v>
      </c>
    </row>
    <row r="11" spans="1:5" ht="20.25">
      <c r="A11" s="7">
        <v>8</v>
      </c>
      <c r="B11" s="27">
        <v>8</v>
      </c>
      <c r="C11" s="20" t="str">
        <f>IF(A11&lt;=Daten!$B$5,Daten!B15,0)</f>
        <v>Welche Strecke legt ein Auto bei einer Geschwindigkeit von 19,3m/s in 105 s zurück?</v>
      </c>
      <c r="D11" s="20">
        <f>IF(B11&lt;=Daten!$B$5,Daten!C15,0)</f>
        <v>2026.5</v>
      </c>
      <c r="E11" s="20">
        <f t="shared" si="0"/>
        <v>7</v>
      </c>
    </row>
    <row r="12" spans="1:5" ht="20.25">
      <c r="A12" s="7">
        <v>9</v>
      </c>
      <c r="B12" s="27">
        <v>9</v>
      </c>
      <c r="C12" s="20" t="str">
        <f>IF(A12&lt;=Daten!$B$5,Daten!B16,0)</f>
        <v>Welche Zeit braucht ein LKW bei einer Geschwindigkeit von 198,79m/s für 10,3 m?</v>
      </c>
      <c r="D12" s="20">
        <f>IF(B12&lt;=Daten!$B$5,Daten!C16,0)</f>
        <v>198.79000000000002</v>
      </c>
      <c r="E12" s="20">
        <f t="shared" si="0"/>
        <v>9</v>
      </c>
    </row>
    <row r="13" spans="1:5" ht="20.25">
      <c r="A13" s="7">
        <v>10</v>
      </c>
      <c r="B13" s="27">
        <v>10</v>
      </c>
      <c r="C13" s="20" t="str">
        <f>IF(A13&lt;=Daten!$B$5,Daten!B17,0)</f>
        <v>Welche Zeit braucht ein Auto bei einer Geschwindigkeit von 39,69m/s für 14,7 m?</v>
      </c>
      <c r="D13" s="20">
        <f>IF(B13&lt;=Daten!$B$5,Daten!C17,0)</f>
        <v>39.69</v>
      </c>
      <c r="E13" s="20">
        <f t="shared" si="0"/>
        <v>0</v>
      </c>
    </row>
    <row r="14" spans="1:5" ht="20.25">
      <c r="A14" s="7">
        <v>11</v>
      </c>
      <c r="B14" s="27">
        <v>11</v>
      </c>
      <c r="C14" s="20" t="str">
        <f>IF(A14&lt;=Daten!$B$5,Daten!B18,0)</f>
        <v>Welche Zeit braucht ein Auto bei einer Geschwindigkeit von 61,2m/s für 7,2 m?</v>
      </c>
      <c r="D14" s="20">
        <f>IF(B14&lt;=Daten!$B$5,Daten!C18,0)</f>
        <v>61.2</v>
      </c>
      <c r="E14" s="20">
        <f t="shared" si="0"/>
        <v>1</v>
      </c>
    </row>
    <row r="15" spans="1:5" ht="20.25">
      <c r="A15" s="7">
        <v>12</v>
      </c>
      <c r="B15" s="27">
        <v>12</v>
      </c>
      <c r="C15" s="20" t="str">
        <f>IF(A15&lt;=Daten!$B$5,Daten!B19,0)</f>
        <v>Welche Strecke legt ein Auto bei einer Geschwindigkeit von 18,4m/s in 184 s zurück?</v>
      </c>
      <c r="D15" s="20">
        <f>IF(B15&lt;=Daten!$B$5,Daten!C19,0)</f>
        <v>3385.6</v>
      </c>
      <c r="E15" s="20">
        <f t="shared" si="0"/>
        <v>6</v>
      </c>
    </row>
    <row r="16" spans="1:5" ht="20.25">
      <c r="A16" s="7">
        <v>13</v>
      </c>
      <c r="B16" s="27">
        <v>13</v>
      </c>
      <c r="C16" s="20" t="str">
        <f>IF(A16&lt;=Daten!$B$5,Daten!B20,0)</f>
        <v>Welche Strecke legt ein Auto bei einer Geschwindigkeit von 4m/s in 8 s zurück?</v>
      </c>
      <c r="D16" s="20">
        <f>IF(B16&lt;=Daten!$B$5,Daten!C20,0)</f>
        <v>32</v>
      </c>
      <c r="E16" s="20">
        <f t="shared" si="0"/>
        <v>2</v>
      </c>
    </row>
    <row r="17" spans="1:5" ht="20.25">
      <c r="A17" s="7">
        <v>14</v>
      </c>
      <c r="B17" s="27">
        <v>14</v>
      </c>
      <c r="C17" s="20" t="str">
        <f>IF(A17&lt;=Daten!$B$5,Daten!B21,0)</f>
        <v>Ein Auto fährt eine Strecke von 17,3 m in einer Zeit von 8,2s. Bestimme die Geschwindigkeit.</v>
      </c>
      <c r="D17" s="20">
        <f>IF(B17&lt;=Daten!$B$5,Daten!C21,0)</f>
        <v>8</v>
      </c>
      <c r="E17" s="20">
        <f t="shared" si="0"/>
        <v>8</v>
      </c>
    </row>
    <row r="18" spans="1:5" ht="20.25">
      <c r="A18" s="7">
        <v>15</v>
      </c>
      <c r="B18" s="27">
        <v>15</v>
      </c>
      <c r="C18" s="20" t="str">
        <f>IF(A18&lt;=Daten!$B$5,Daten!B22,0)</f>
        <v>Ein LKW fährt eine Strecke von 12 m in einer Zeit von 18,5s. Bestimme die Geschwindigkeit.</v>
      </c>
      <c r="D18" s="20">
        <f>IF(B18&lt;=Daten!$B$5,Daten!C22,0)</f>
        <v>18.2</v>
      </c>
      <c r="E18" s="20">
        <f t="shared" si="0"/>
        <v>8</v>
      </c>
    </row>
    <row r="19" spans="1:5" ht="20.25">
      <c r="A19" s="7">
        <v>16</v>
      </c>
      <c r="B19" s="27">
        <v>16</v>
      </c>
      <c r="C19" s="20" t="str">
        <f>IF(A19&lt;=Daten!$B$5,Daten!B23,0)</f>
        <v>Welche Strecke legt ein LKW bei einer Geschwindigkeit von 16,7m/s in 159 s zurück?</v>
      </c>
      <c r="D19" s="20">
        <f>IF(B19&lt;=Daten!$B$5,Daten!C23,0)</f>
        <v>2655.2999999999997</v>
      </c>
      <c r="E19" s="20">
        <f t="shared" si="0"/>
        <v>5</v>
      </c>
    </row>
    <row r="20" spans="1:5" ht="20.25">
      <c r="A20" s="7">
        <v>17</v>
      </c>
      <c r="B20" s="27">
        <v>17</v>
      </c>
      <c r="C20" s="20" t="str">
        <f>IF(A20&lt;=Daten!$B$5,Daten!B24,0)</f>
        <v>Welche Strecke legt ein Auto bei einer Geschwindigkeit von 17,9m/s in 168 s zurück?</v>
      </c>
      <c r="D20" s="20">
        <f>IF(B20&lt;=Daten!$B$5,Daten!C24,0)</f>
        <v>3007.2</v>
      </c>
      <c r="E20" s="20">
        <f t="shared" si="0"/>
        <v>7</v>
      </c>
    </row>
    <row r="21" spans="1:5" ht="20.25">
      <c r="A21" s="7">
        <v>18</v>
      </c>
      <c r="B21" s="27">
        <v>18</v>
      </c>
      <c r="C21" s="20" t="str">
        <f>IF(A21&lt;=Daten!$B$5,Daten!B25,0)</f>
        <v>Ein Auto fährt eine Strecke von 6,2 m in einer Zeit von 3,7s. Bestimme die Geschwindigkeit.</v>
      </c>
      <c r="D21" s="20">
        <f>IF(B21&lt;=Daten!$B$5,Daten!C25,0)</f>
        <v>8.9</v>
      </c>
      <c r="E21" s="20">
        <f t="shared" si="0"/>
        <v>9</v>
      </c>
    </row>
    <row r="22" spans="1:5" ht="20.25">
      <c r="A22" s="7">
        <v>19</v>
      </c>
      <c r="B22" s="27">
        <v>19</v>
      </c>
      <c r="C22" s="20" t="str">
        <f>IF(A22&lt;=Daten!$B$5,Daten!B26,0)</f>
        <v>Ein LKW fährt eine Strecke von 7,6 m in einer Zeit von 16,3s. Bestimme die Geschwindigkeit.</v>
      </c>
      <c r="D22" s="20">
        <f>IF(B22&lt;=Daten!$B$5,Daten!C26,0)</f>
        <v>0.4</v>
      </c>
      <c r="E22" s="20">
        <f t="shared" si="0"/>
        <v>0</v>
      </c>
    </row>
    <row r="23" spans="1:5" ht="20.25">
      <c r="A23" s="7">
        <v>20</v>
      </c>
      <c r="B23" s="27">
        <v>20</v>
      </c>
      <c r="C23" s="20" t="str">
        <f>IF(A23&lt;=Daten!$B$5,Daten!B27,0)</f>
        <v>Welche Strecke legt ein Auto bei einer Geschwindigkeit von 1,9m/s in 106 s zurück?</v>
      </c>
      <c r="D23" s="20">
        <f>IF(B23&lt;=Daten!$B$5,Daten!C27,0)</f>
        <v>201.39999999999998</v>
      </c>
      <c r="E23" s="20">
        <f t="shared" si="0"/>
        <v>1</v>
      </c>
    </row>
    <row r="24" spans="1:5" ht="20.25">
      <c r="A24" s="7">
        <v>21</v>
      </c>
      <c r="B24" s="27">
        <v>21</v>
      </c>
      <c r="C24" s="20" t="str">
        <f>IF(A24&lt;=Daten!$B$5,Daten!B28,0)</f>
        <v>Welche Zeit braucht ein LKW bei einer Geschwindigkeit von 160,19m/s für 8,3 m?</v>
      </c>
      <c r="D24" s="20">
        <f>IF(B24&lt;=Daten!$B$5,Daten!C28,0)</f>
        <v>160.19000000000003</v>
      </c>
      <c r="E24" s="20">
        <f t="shared" si="0"/>
        <v>0</v>
      </c>
    </row>
    <row r="25" spans="1:5" ht="20.25">
      <c r="A25" s="7">
        <v>22</v>
      </c>
      <c r="B25" s="27">
        <v>22</v>
      </c>
      <c r="C25" s="20" t="str">
        <f>IF(A25&lt;=Daten!$B$5,Daten!B29,0)</f>
        <v>Ein LKW fährt eine Strecke von 16,6 m in einer Zeit von 14,6s. Bestimme die Geschwindigkeit.</v>
      </c>
      <c r="D25" s="20">
        <f>IF(B25&lt;=Daten!$B$5,Daten!C29,0)</f>
        <v>9.7</v>
      </c>
      <c r="E25" s="20">
        <f t="shared" si="0"/>
        <v>0</v>
      </c>
    </row>
    <row r="26" spans="1:5" ht="20.25">
      <c r="A26" s="7">
        <v>23</v>
      </c>
      <c r="B26" s="27">
        <v>23</v>
      </c>
      <c r="C26" s="20" t="str">
        <f>IF(A26&lt;=Daten!$B$5,Daten!B30,0)</f>
        <v>Welche Zeit braucht ein LKW bei einer Geschwindigkeit von 264,41m/s für 13,7 m?</v>
      </c>
      <c r="D26" s="20">
        <f>IF(B26&lt;=Daten!$B$5,Daten!C30,0)</f>
        <v>264.40999999999997</v>
      </c>
      <c r="E26" s="20">
        <f t="shared" si="0"/>
        <v>4</v>
      </c>
    </row>
    <row r="27" spans="1:5" ht="20.25">
      <c r="A27" s="7">
        <v>24</v>
      </c>
      <c r="B27" s="27">
        <v>24</v>
      </c>
      <c r="C27" s="20" t="str">
        <f>IF(A27&lt;=Daten!$B$5,Daten!B31,0)</f>
        <v>Welche Zeit braucht ein Auto bei einer Geschwindigkeit von 48,06m/s für 17,8 m?</v>
      </c>
      <c r="D27" s="20">
        <f>IF(B27&lt;=Daten!$B$5,Daten!C31,0)</f>
        <v>48.06</v>
      </c>
      <c r="E27" s="20">
        <f t="shared" si="0"/>
        <v>8</v>
      </c>
    </row>
    <row r="28" spans="1:5" ht="20.25">
      <c r="A28" s="7">
        <v>25</v>
      </c>
      <c r="B28" s="27">
        <v>25</v>
      </c>
      <c r="C28" s="20" t="str">
        <f>IF(A28&lt;=Daten!$B$5,Daten!B32,0)</f>
        <v>Welche Strecke legt ein Auto bei einer Geschwindigkeit von 14m/s in 171 s zurück?</v>
      </c>
      <c r="D28" s="20">
        <f>IF(B28&lt;=Daten!$B$5,Daten!C32,0)</f>
        <v>2394</v>
      </c>
      <c r="E28" s="20">
        <f t="shared" si="0"/>
        <v>4</v>
      </c>
    </row>
    <row r="29" spans="1:5" ht="20.25">
      <c r="A29" s="7">
        <v>26</v>
      </c>
      <c r="B29" s="27">
        <v>26</v>
      </c>
      <c r="C29" s="20" t="str">
        <f>IF(A29&lt;=Daten!$B$5,Daten!B33,0)</f>
        <v>Welche Zeit braucht ein Auto bei einer Geschwindigkeit von 24,84m/s für 9,2 m?</v>
      </c>
      <c r="D29" s="20">
        <f>IF(B29&lt;=Daten!$B$5,Daten!C33,0)</f>
        <v>24.84</v>
      </c>
      <c r="E29" s="20">
        <f t="shared" si="0"/>
        <v>5</v>
      </c>
    </row>
    <row r="30" spans="1:5" ht="20.25">
      <c r="A30" s="7">
        <v>27</v>
      </c>
      <c r="B30" s="27">
        <v>27</v>
      </c>
      <c r="C30" s="20">
        <f>IF(A30&lt;=Daten!$B$5,Daten!B34,0)</f>
        <v>0</v>
      </c>
      <c r="D30" s="20">
        <f>IF(B30&lt;=Daten!$B$5,Daten!C34,0)</f>
        <v>0</v>
      </c>
      <c r="E30" s="20">
        <f t="shared" si="0"/>
        <v>0</v>
      </c>
    </row>
    <row r="31" spans="1:5" ht="20.25">
      <c r="A31" s="7">
        <v>28</v>
      </c>
      <c r="B31" s="27">
        <v>28</v>
      </c>
      <c r="C31" s="20">
        <f>IF(A31&lt;=Daten!$B$5,Daten!B35,0)</f>
        <v>0</v>
      </c>
      <c r="D31" s="20">
        <f>IF(B31&lt;=Daten!$B$5,Daten!C35,0)</f>
        <v>0</v>
      </c>
      <c r="E31" s="20">
        <f t="shared" si="0"/>
        <v>0</v>
      </c>
    </row>
    <row r="32" spans="1:5" ht="20.25">
      <c r="A32" s="7">
        <v>29</v>
      </c>
      <c r="B32" s="27">
        <v>29</v>
      </c>
      <c r="C32" s="20">
        <f>IF(A32&lt;=Daten!$B$5,Daten!B36,0)</f>
        <v>0</v>
      </c>
      <c r="D32" s="20">
        <f>IF(B32&lt;=Daten!$B$5,Daten!C36,0)</f>
        <v>0</v>
      </c>
      <c r="E32" s="20">
        <f t="shared" si="0"/>
        <v>0</v>
      </c>
    </row>
    <row r="33" spans="1:5" ht="20.25">
      <c r="A33" s="7">
        <v>30</v>
      </c>
      <c r="B33" s="27">
        <v>30</v>
      </c>
      <c r="C33" s="20">
        <f>IF(A33&lt;=Daten!$B$5,Daten!B37,0)</f>
        <v>0</v>
      </c>
      <c r="D33" s="20">
        <f>IF(B33&lt;=Daten!$B$5,Daten!C37,0)</f>
        <v>0</v>
      </c>
      <c r="E33" s="20">
        <f t="shared" si="0"/>
        <v>0</v>
      </c>
    </row>
    <row r="34" spans="1:5" ht="20.25">
      <c r="A34" s="7">
        <v>31</v>
      </c>
      <c r="B34" s="27">
        <v>31</v>
      </c>
      <c r="C34" s="20">
        <f>IF(A34&lt;=Daten!$B$5,Daten!B38,0)</f>
        <v>0</v>
      </c>
      <c r="D34" s="20">
        <f>IF(B34&lt;=Daten!$B$5,Daten!C38,0)</f>
        <v>0</v>
      </c>
      <c r="E34" s="20">
        <f t="shared" si="0"/>
        <v>0</v>
      </c>
    </row>
    <row r="35" spans="1:5" ht="20.25">
      <c r="A35" s="7">
        <v>32</v>
      </c>
      <c r="B35" s="27">
        <v>32</v>
      </c>
      <c r="C35" s="20">
        <f>IF(A35&lt;=Daten!$B$5,Daten!B39,0)</f>
        <v>0</v>
      </c>
      <c r="D35" s="20">
        <f>IF(B35&lt;=Daten!$B$5,Daten!C39,0)</f>
        <v>0</v>
      </c>
      <c r="E35" s="20">
        <f t="shared" si="0"/>
        <v>0</v>
      </c>
    </row>
    <row r="36" spans="2:6" ht="15">
      <c r="B36" s="28" t="s">
        <v>9</v>
      </c>
      <c r="C36" s="13"/>
      <c r="D36" s="1">
        <f>SUM(D4:D35)</f>
        <v>20774.360000000008</v>
      </c>
      <c r="E36" s="1">
        <f>SUM(E4:E35)</f>
        <v>104</v>
      </c>
      <c r="F36" s="12"/>
    </row>
  </sheetData>
  <sheetProtection/>
  <mergeCells count="1">
    <mergeCell ref="A1:F1"/>
  </mergeCells>
  <conditionalFormatting sqref="C4:C36 D4:D35">
    <cfRule type="cellIs" priority="3" dxfId="7" operator="equal" stopIfTrue="1">
      <formula>1</formula>
    </cfRule>
  </conditionalFormatting>
  <conditionalFormatting sqref="B4:B36">
    <cfRule type="cellIs" priority="4" dxfId="8" operator="equal" stopIfTrue="1">
      <formula>"Gesamt:"</formula>
    </cfRule>
    <cfRule type="cellIs" priority="5" dxfId="7" operator="between" stopIfTrue="1">
      <formula>0</formula>
      <formula>33</formula>
    </cfRule>
  </conditionalFormatting>
  <conditionalFormatting sqref="E4:E35">
    <cfRule type="cellIs" priority="1" dxfId="7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6">
      <selection activeCell="B6" sqref="B6"/>
    </sheetView>
  </sheetViews>
  <sheetFormatPr defaultColWidth="11.421875" defaultRowHeight="12.75"/>
  <cols>
    <col min="1" max="3" width="28.140625" style="9" customWidth="1"/>
    <col min="4" max="16384" width="11.421875" style="9" customWidth="1"/>
  </cols>
  <sheetData>
    <row r="1" spans="1:3" ht="64.5" customHeight="1">
      <c r="A1" s="14" t="str">
        <f>Daten!$D$8</f>
        <v>1)  Ein Auto fährt eine Strecke von 17,1 m in einer Zeit von 6,5s. Bestimme die Geschwindigkeit. </v>
      </c>
      <c r="B1" s="14" t="str">
        <f>Daten!$D$9</f>
        <v>2)  Welche Strecke legt ein LKW bei einer Geschwindigkeit von 15,6m/s in 172 s zurück? </v>
      </c>
      <c r="C1" s="14" t="str">
        <f>Daten!$D$10</f>
        <v>3)  Welche Strecke legt ein Auto bei einer Geschwindigkeit von 13,7m/s in 156 s zurück? </v>
      </c>
    </row>
    <row r="2" spans="1:3" ht="64.5" customHeight="1">
      <c r="A2" s="14" t="str">
        <f>Daten!$D$11</f>
        <v>4)  Ein LKW fährt eine Strecke von 16,8 m in einer Zeit von 15s. Bestimme die Geschwindigkeit. </v>
      </c>
      <c r="B2" s="14" t="str">
        <f>Daten!$D$12</f>
        <v>5)  Welche Strecke legt ein Auto bei einer Geschwindigkeit von 19,6m/s in 69 s zurück? </v>
      </c>
      <c r="C2" s="14" t="str">
        <f>Daten!$D$13</f>
        <v>6)  Welche Zeit braucht ein Auto bei einer Geschwindigkeit von 30,78m/s für 11,4 m? </v>
      </c>
    </row>
    <row r="3" spans="1:3" ht="64.5" customHeight="1">
      <c r="A3" s="14" t="str">
        <f>Daten!$D$14</f>
        <v>7)  Ein Auto fährt eine Strecke von 1,1 m in einer Zeit von 12,4s. Bestimme die Geschwindigkeit. </v>
      </c>
      <c r="B3" s="14" t="str">
        <f>Daten!$D$15</f>
        <v>8)  Welche Strecke legt ein Auto bei einer Geschwindigkeit von 19,3m/s in 105 s zurück? </v>
      </c>
      <c r="C3" s="14" t="str">
        <f>Daten!$D$16</f>
        <v>9)  Welche Zeit braucht ein LKW bei einer Geschwindigkeit von 198,79m/s für 10,3 m? </v>
      </c>
    </row>
    <row r="4" spans="1:3" ht="64.5" customHeight="1">
      <c r="A4" s="14" t="str">
        <f>Daten!$D$17</f>
        <v>10)  Welche Zeit braucht ein Auto bei einer Geschwindigkeit von 39,69m/s für 14,7 m? </v>
      </c>
      <c r="B4" s="14" t="str">
        <f>Daten!$D$18</f>
        <v>11)  Welche Zeit braucht ein Auto bei einer Geschwindigkeit von 61,2m/s für 7,2 m? </v>
      </c>
      <c r="C4" s="14" t="str">
        <f>Daten!$D$19</f>
        <v>12)  Welche Strecke legt ein Auto bei einer Geschwindigkeit von 18,4m/s in 184 s zurück? </v>
      </c>
    </row>
    <row r="5" spans="1:3" ht="64.5" customHeight="1">
      <c r="A5" s="14" t="str">
        <f>Daten!$D$20</f>
        <v>13)  Welche Strecke legt ein Auto bei einer Geschwindigkeit von 4m/s in 8 s zurück? </v>
      </c>
      <c r="B5" s="14" t="str">
        <f>Daten!$D$21</f>
        <v>14)  Ein Auto fährt eine Strecke von 17,3 m in einer Zeit von 8,2s. Bestimme die Geschwindigkeit. </v>
      </c>
      <c r="C5" s="14" t="str">
        <f>Daten!$D$22</f>
        <v>15)  Ein LKW fährt eine Strecke von 12 m in einer Zeit von 18,5s. Bestimme die Geschwindigkeit. </v>
      </c>
    </row>
    <row r="6" spans="1:3" ht="64.5" customHeight="1">
      <c r="A6" s="14" t="str">
        <f>Daten!$D$23</f>
        <v>16)  Welche Strecke legt ein LKW bei einer Geschwindigkeit von 16,7m/s in 159 s zurück? </v>
      </c>
      <c r="B6" s="14" t="str">
        <f>Daten!$D$24</f>
        <v>17)  Welche Strecke legt ein Auto bei einer Geschwindigkeit von 17,9m/s in 168 s zurück? </v>
      </c>
      <c r="C6" s="14" t="str">
        <f>Daten!$D$25</f>
        <v>18)  Ein Auto fährt eine Strecke von 6,2 m in einer Zeit von 3,7s. Bestimme die Geschwindigkeit. </v>
      </c>
    </row>
    <row r="7" spans="1:3" ht="64.5" customHeight="1">
      <c r="A7" s="14" t="str">
        <f>Daten!$D$26</f>
        <v>19)  Ein LKW fährt eine Strecke von 7,6 m in einer Zeit von 16,3s. Bestimme die Geschwindigkeit. </v>
      </c>
      <c r="B7" s="14" t="str">
        <f>Daten!$D$27</f>
        <v>20)  Welche Strecke legt ein Auto bei einer Geschwindigkeit von 1,9m/s in 106 s zurück? </v>
      </c>
      <c r="C7" s="14" t="str">
        <f>Daten!$D$28</f>
        <v>21)  Welche Zeit braucht ein LKW bei einer Geschwindigkeit von 160,19m/s für 8,3 m? </v>
      </c>
    </row>
    <row r="8" spans="1:3" ht="64.5" customHeight="1">
      <c r="A8" s="14" t="str">
        <f>Daten!$D$29</f>
        <v>22)  Ein LKW fährt eine Strecke von 16,6 m in einer Zeit von 14,6s. Bestimme die Geschwindigkeit. </v>
      </c>
      <c r="B8" s="14" t="str">
        <f>Daten!$D$30</f>
        <v>23)  Welche Zeit braucht ein LKW bei einer Geschwindigkeit von 264,41m/s für 13,7 m? </v>
      </c>
      <c r="C8" s="14" t="str">
        <f>Daten!$D$31</f>
        <v>24)  Welche Zeit braucht ein Auto bei einer Geschwindigkeit von 48,06m/s für 17,8 m? </v>
      </c>
    </row>
    <row r="9" spans="1:3" ht="64.5" customHeight="1">
      <c r="A9" s="14" t="str">
        <f>Daten!$D$32</f>
        <v>25)  Welche Strecke legt ein Auto bei einer Geschwindigkeit von 14m/s in 171 s zurück? </v>
      </c>
      <c r="B9" s="14" t="str">
        <f>Daten!$D$33</f>
        <v>26)  Welche Zeit braucht ein Auto bei einer Geschwindigkeit von 24,84m/s für 9,2 m? </v>
      </c>
      <c r="C9" s="14">
        <f>Daten!$D$34</f>
      </c>
    </row>
    <row r="10" spans="1:3" ht="64.5" customHeight="1">
      <c r="A10" s="14">
        <f>Daten!$D$35</f>
      </c>
      <c r="B10" s="14">
        <f>Daten!$D$36</f>
      </c>
      <c r="C10" s="14">
        <f>Daten!$D$37</f>
      </c>
    </row>
    <row r="11" spans="1:3" ht="64.5" customHeight="1">
      <c r="A11" s="14">
        <f>Daten!$D$38</f>
      </c>
      <c r="B11" s="14">
        <f>Daten!$D$39</f>
      </c>
      <c r="C11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2012-12-03T06:23:39Z</cp:lastPrinted>
  <dcterms:created xsi:type="dcterms:W3CDTF">2008-08-01T13:12:36Z</dcterms:created>
  <dcterms:modified xsi:type="dcterms:W3CDTF">2016-10-27T14:02:25Z</dcterms:modified>
  <cp:category/>
  <cp:version/>
  <cp:contentType/>
  <cp:contentStatus/>
</cp:coreProperties>
</file>