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60" activeTab="0"/>
  </bookViews>
  <sheets>
    <sheet name="Arbeitsblatt" sheetId="1" r:id="rId1"/>
    <sheet name="Daten" sheetId="2" r:id="rId2"/>
  </sheets>
  <definedNames>
    <definedName name="_xlfn.RANK.EQ" hidden="1">#NAME?</definedName>
    <definedName name="_xlnm.Print_Area" localSheetId="0">'Arbeitsblatt'!$A$1:$W$55</definedName>
  </definedNames>
  <calcPr fullCalcOnLoad="1"/>
</workbook>
</file>

<file path=xl/sharedStrings.xml><?xml version="1.0" encoding="utf-8"?>
<sst xmlns="http://schemas.openxmlformats.org/spreadsheetml/2006/main" count="130" uniqueCount="52">
  <si>
    <t>Aufgabe 1:</t>
  </si>
  <si>
    <t>Schreibe in Potenzschreibweise mit Zehnerpotenzen</t>
  </si>
  <si>
    <t>a)</t>
  </si>
  <si>
    <t>=</t>
  </si>
  <si>
    <t>b)</t>
  </si>
  <si>
    <t>c)</t>
  </si>
  <si>
    <t>(Eine Stelle vor dem Komma)</t>
  </si>
  <si>
    <t>Lösungen:</t>
  </si>
  <si>
    <t>·10</t>
  </si>
  <si>
    <t>d)</t>
  </si>
  <si>
    <t>Aufgabe 2:</t>
  </si>
  <si>
    <t>Schreibe als Dezimalzahl</t>
  </si>
  <si>
    <t>Aufgabe 3:</t>
  </si>
  <si>
    <t>Berechne:</t>
  </si>
  <si>
    <t>Fasse zusammen:</t>
  </si>
  <si>
    <t>Aufgabe 4:</t>
  </si>
  <si>
    <t>Für neue Zufallswerte</t>
  </si>
  <si>
    <t>F9 drücken</t>
  </si>
  <si>
    <t>Lernkontrolle: Potenzen</t>
  </si>
  <si>
    <t>k</t>
  </si>
  <si>
    <t>M</t>
  </si>
  <si>
    <t>G</t>
  </si>
  <si>
    <t>m</t>
  </si>
  <si>
    <t>μ</t>
  </si>
  <si>
    <t>p</t>
  </si>
  <si>
    <t>n</t>
  </si>
  <si>
    <t>f</t>
  </si>
  <si>
    <t>Byte</t>
  </si>
  <si>
    <t>s</t>
  </si>
  <si>
    <t>Einheitenvorsätze</t>
  </si>
  <si>
    <t>Fülle die fehlenden Kästchen aus</t>
  </si>
  <si>
    <t>↔</t>
  </si>
  <si>
    <t>· 10</t>
  </si>
  <si>
    <t>Aufgabe 6:</t>
  </si>
  <si>
    <t>Wissenschaftlich</t>
  </si>
  <si>
    <t>Aufgabe 5:</t>
  </si>
  <si>
    <t>e)</t>
  </si>
  <si>
    <t>f)</t>
  </si>
  <si>
    <t>·</t>
  </si>
  <si>
    <t>z1</t>
  </si>
  <si>
    <t>z2</t>
  </si>
  <si>
    <t>e1</t>
  </si>
  <si>
    <t>e2</t>
  </si>
  <si>
    <t>rz</t>
  </si>
  <si>
    <t>Lsg</t>
  </si>
  <si>
    <t>:</t>
  </si>
  <si>
    <t>g)</t>
  </si>
  <si>
    <t>h)</t>
  </si>
  <si>
    <t>i)</t>
  </si>
  <si>
    <t>j)</t>
  </si>
  <si>
    <t>Vereinfache durch Potenzgesetze</t>
  </si>
  <si>
    <t>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</si>
</sst>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0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9">
    <font>
      <sz val="10"/>
      <name val="Arial"/>
      <family val="0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3" fillId="5" borderId="12" xfId="0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zoomScalePageLayoutView="0" workbookViewId="0" topLeftCell="A16">
      <selection activeCell="I35" sqref="I35"/>
    </sheetView>
  </sheetViews>
  <sheetFormatPr defaultColWidth="11.421875" defaultRowHeight="12.75"/>
  <cols>
    <col min="1" max="1" width="3.28125" style="2" customWidth="1"/>
    <col min="2" max="2" width="10.57421875" style="2" customWidth="1"/>
    <col min="3" max="3" width="3.7109375" style="2" customWidth="1"/>
    <col min="4" max="4" width="7.7109375" style="2" customWidth="1"/>
    <col min="5" max="5" width="2.8515625" style="2" customWidth="1"/>
    <col min="6" max="6" width="5.28125" style="2" customWidth="1"/>
    <col min="7" max="7" width="3.140625" style="2" customWidth="1"/>
    <col min="8" max="8" width="8.421875" style="2" customWidth="1"/>
    <col min="9" max="9" width="3.7109375" style="2" customWidth="1"/>
    <col min="10" max="10" width="9.140625" style="2" customWidth="1"/>
    <col min="11" max="11" width="3.7109375" style="2" customWidth="1"/>
    <col min="12" max="12" width="7.140625" style="7" customWidth="1"/>
    <col min="13" max="13" width="5.28125" style="2" customWidth="1"/>
    <col min="14" max="14" width="10.7109375" style="2" customWidth="1"/>
    <col min="15" max="15" width="3.28125" style="2" customWidth="1"/>
    <col min="16" max="16" width="13.00390625" style="2" customWidth="1"/>
    <col min="17" max="17" width="8.28125" style="2" customWidth="1"/>
    <col min="18" max="18" width="9.7109375" style="2" customWidth="1"/>
    <col min="19" max="19" width="4.57421875" style="2" customWidth="1"/>
    <col min="20" max="20" width="11.57421875" style="2" customWidth="1"/>
    <col min="21" max="21" width="9.140625" style="2" customWidth="1"/>
    <col min="22" max="22" width="3.7109375" style="2" customWidth="1"/>
    <col min="23" max="23" width="11.57421875" style="2" customWidth="1"/>
    <col min="24" max="28" width="11.57421875" style="22" customWidth="1"/>
    <col min="29" max="29" width="5.28125" style="22" customWidth="1"/>
    <col min="30" max="48" width="11.57421875" style="22" customWidth="1"/>
    <col min="49" max="16384" width="11.57421875" style="2" customWidth="1"/>
  </cols>
  <sheetData>
    <row r="1" spans="1:15" ht="1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6" t="s">
        <v>7</v>
      </c>
    </row>
    <row r="2" spans="8:23" ht="15">
      <c r="H2" s="18"/>
      <c r="I2" s="18"/>
      <c r="J2" s="18"/>
      <c r="K2" s="18"/>
      <c r="M2" s="3"/>
      <c r="N2" s="19" t="str">
        <f ca="1">CHAR(_XLL.ZUFALLSBEREICH(65,90))&amp;CHAR(_XLL.ZUFALLSBEREICH(65,90))&amp;"-"&amp;CHAR(_XLL.ZUFALLSBEREICH(65,90))&amp;CHAR(_XLL.ZUFALLSBEREICH(65,90))&amp;"-"&amp;CHAR(_XLL.ZUFALLSBEREICH(65,90))&amp;CHAR(_XLL.ZUFALLSBEREICH(65,90))</f>
        <v>XQ-GI-ZI</v>
      </c>
      <c r="O2" s="18"/>
      <c r="P2" s="18"/>
      <c r="Q2" s="18"/>
      <c r="R2" s="18"/>
      <c r="S2" s="18"/>
      <c r="T2" s="18"/>
      <c r="U2" s="18"/>
      <c r="V2" s="18"/>
      <c r="W2" s="18" t="str">
        <f>N2</f>
        <v>XQ-GI-ZI</v>
      </c>
    </row>
    <row r="3" spans="1:15" ht="15">
      <c r="A3" s="6" t="s">
        <v>0</v>
      </c>
      <c r="B3" s="6"/>
      <c r="C3" s="2" t="s">
        <v>1</v>
      </c>
      <c r="M3" s="7"/>
      <c r="N3" s="7"/>
      <c r="O3" s="6" t="s">
        <v>0</v>
      </c>
    </row>
    <row r="4" spans="1:25" ht="15" customHeight="1">
      <c r="A4" s="2" t="s">
        <v>6</v>
      </c>
      <c r="M4" s="7"/>
      <c r="N4" s="7"/>
      <c r="O4" s="7"/>
      <c r="X4" s="46" t="s">
        <v>16</v>
      </c>
      <c r="Y4" s="46"/>
    </row>
    <row r="5" spans="13:25" ht="9" customHeight="1">
      <c r="M5" s="7"/>
      <c r="N5" s="7"/>
      <c r="O5" s="7"/>
      <c r="X5" s="47"/>
      <c r="Y5" s="47"/>
    </row>
    <row r="6" spans="1:25" ht="18">
      <c r="A6" s="2" t="s">
        <v>2</v>
      </c>
      <c r="B6" s="39">
        <f>Daten!D2</f>
        <v>0.0005</v>
      </c>
      <c r="C6" s="39"/>
      <c r="D6" s="2" t="s">
        <v>3</v>
      </c>
      <c r="I6" s="2" t="s">
        <v>4</v>
      </c>
      <c r="J6" s="39">
        <f>Daten!D4</f>
        <v>500000</v>
      </c>
      <c r="K6" s="39"/>
      <c r="L6" s="7" t="s">
        <v>3</v>
      </c>
      <c r="M6" s="7"/>
      <c r="N6" s="7"/>
      <c r="O6" s="7" t="s">
        <v>2</v>
      </c>
      <c r="P6" s="2">
        <f>Daten!B2</f>
        <v>5</v>
      </c>
      <c r="Q6" s="14" t="s">
        <v>32</v>
      </c>
      <c r="R6" s="1">
        <f>Daten!E2</f>
        <v>-4</v>
      </c>
      <c r="S6" s="2" t="s">
        <v>4</v>
      </c>
      <c r="T6" s="2">
        <f>Daten!B4</f>
        <v>5</v>
      </c>
      <c r="U6" s="14" t="s">
        <v>32</v>
      </c>
      <c r="V6" s="1">
        <f>Daten!E4</f>
        <v>5</v>
      </c>
      <c r="X6" s="48" t="s">
        <v>17</v>
      </c>
      <c r="Y6" s="48"/>
    </row>
    <row r="7" spans="13:17" ht="9" customHeight="1">
      <c r="M7" s="7"/>
      <c r="N7" s="7"/>
      <c r="O7" s="7"/>
      <c r="Q7" s="14"/>
    </row>
    <row r="8" spans="1:22" ht="17.25">
      <c r="A8" s="2" t="s">
        <v>5</v>
      </c>
      <c r="B8" s="39">
        <f>Daten!D6</f>
        <v>0.000468</v>
      </c>
      <c r="C8" s="39"/>
      <c r="D8" s="16" t="s">
        <v>3</v>
      </c>
      <c r="E8" s="16"/>
      <c r="I8" s="2" t="s">
        <v>9</v>
      </c>
      <c r="J8" s="39">
        <f>Daten!D8</f>
        <v>45400000000</v>
      </c>
      <c r="K8" s="39"/>
      <c r="L8" s="7" t="s">
        <v>3</v>
      </c>
      <c r="M8" s="7"/>
      <c r="N8" s="7"/>
      <c r="O8" s="7" t="s">
        <v>5</v>
      </c>
      <c r="P8" s="2">
        <f>Daten!B6</f>
        <v>4.68</v>
      </c>
      <c r="Q8" s="14" t="s">
        <v>32</v>
      </c>
      <c r="R8" s="1">
        <f>Daten!E6</f>
        <v>-4</v>
      </c>
      <c r="S8" s="2" t="s">
        <v>9</v>
      </c>
      <c r="T8" s="2">
        <f>Daten!B8</f>
        <v>4.54</v>
      </c>
      <c r="U8" s="14" t="s">
        <v>32</v>
      </c>
      <c r="V8" s="1">
        <f>Daten!E8</f>
        <v>10</v>
      </c>
    </row>
    <row r="9" spans="1:23" ht="9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3:15" ht="9" customHeight="1">
      <c r="M10" s="7"/>
      <c r="N10" s="7"/>
      <c r="O10" s="7"/>
    </row>
    <row r="11" spans="1:15" ht="15">
      <c r="A11" s="6" t="s">
        <v>10</v>
      </c>
      <c r="B11" s="6"/>
      <c r="C11" s="2" t="s">
        <v>11</v>
      </c>
      <c r="M11" s="7"/>
      <c r="N11" s="7"/>
      <c r="O11" s="6" t="s">
        <v>10</v>
      </c>
    </row>
    <row r="12" spans="13:15" ht="9" customHeight="1">
      <c r="M12" s="7"/>
      <c r="N12" s="7"/>
      <c r="O12" s="7"/>
    </row>
    <row r="13" spans="1:21" ht="17.25">
      <c r="A13" s="2" t="s">
        <v>2</v>
      </c>
      <c r="B13" s="2">
        <f>Daten!B20</f>
        <v>4</v>
      </c>
      <c r="C13" s="2" t="s">
        <v>8</v>
      </c>
      <c r="D13" s="1">
        <f>Daten!E20</f>
        <v>-3</v>
      </c>
      <c r="E13" s="1"/>
      <c r="F13" s="2" t="s">
        <v>3</v>
      </c>
      <c r="G13" s="2" t="s">
        <v>4</v>
      </c>
      <c r="J13" s="5" t="str">
        <f>Daten!B22&amp;" · 10"</f>
        <v>3 · 10</v>
      </c>
      <c r="K13" s="1">
        <f>Daten!E22</f>
        <v>8</v>
      </c>
      <c r="L13" s="2" t="s">
        <v>3</v>
      </c>
      <c r="M13" s="7"/>
      <c r="N13" s="7"/>
      <c r="O13" s="7" t="s">
        <v>2</v>
      </c>
      <c r="P13" s="39">
        <f>Daten!D20</f>
        <v>0.004</v>
      </c>
      <c r="Q13" s="39"/>
      <c r="S13" s="2" t="s">
        <v>4</v>
      </c>
      <c r="T13" s="39">
        <f>Daten!D22</f>
        <v>300000000</v>
      </c>
      <c r="U13" s="39"/>
    </row>
    <row r="14" spans="13:15" ht="9" customHeight="1">
      <c r="M14" s="7"/>
      <c r="N14" s="7"/>
      <c r="O14" s="7"/>
    </row>
    <row r="15" spans="1:21" ht="17.25">
      <c r="A15" s="2" t="s">
        <v>5</v>
      </c>
      <c r="B15" s="2">
        <f>Daten!B24</f>
        <v>5.67</v>
      </c>
      <c r="C15" s="2" t="s">
        <v>8</v>
      </c>
      <c r="D15" s="1">
        <f>Daten!E24</f>
        <v>-3</v>
      </c>
      <c r="E15" s="1"/>
      <c r="F15" s="2" t="s">
        <v>3</v>
      </c>
      <c r="G15" s="2" t="s">
        <v>9</v>
      </c>
      <c r="J15" s="5" t="str">
        <f>Daten!B26&amp;" · 10"</f>
        <v>8,42 · 10</v>
      </c>
      <c r="K15" s="1">
        <f>Daten!E26</f>
        <v>8</v>
      </c>
      <c r="L15" s="7" t="s">
        <v>3</v>
      </c>
      <c r="M15" s="7"/>
      <c r="N15" s="7"/>
      <c r="O15" s="7" t="s">
        <v>5</v>
      </c>
      <c r="P15" s="39">
        <f>Daten!D24</f>
        <v>0.00567</v>
      </c>
      <c r="Q15" s="39"/>
      <c r="S15" s="2" t="s">
        <v>9</v>
      </c>
      <c r="T15" s="39">
        <f>Daten!D26</f>
        <v>842000000</v>
      </c>
      <c r="U15" s="39"/>
    </row>
    <row r="16" spans="1:23" ht="9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3:14" ht="9" customHeight="1">
      <c r="M17" s="7"/>
      <c r="N17" s="7"/>
    </row>
    <row r="18" spans="1:15" ht="15">
      <c r="A18" s="6" t="s">
        <v>12</v>
      </c>
      <c r="C18" s="2" t="s">
        <v>13</v>
      </c>
      <c r="M18" s="7"/>
      <c r="N18" s="7"/>
      <c r="O18" s="6" t="s">
        <v>12</v>
      </c>
    </row>
    <row r="19" spans="13:14" ht="9" customHeight="1">
      <c r="M19" s="7"/>
      <c r="N19" s="7"/>
    </row>
    <row r="20" spans="1:23" ht="15">
      <c r="A20" s="2" t="s">
        <v>2</v>
      </c>
      <c r="B20" s="5" t="str">
        <f>Daten!D42&amp;" = "</f>
        <v>-4² = </v>
      </c>
      <c r="G20" s="2" t="s">
        <v>4</v>
      </c>
      <c r="H20" s="2" t="str">
        <f>Daten!D48&amp;" = "</f>
        <v>-(-4)² = </v>
      </c>
      <c r="K20" s="2" t="s">
        <v>5</v>
      </c>
      <c r="L20" s="2" t="str">
        <f>Daten!D54&amp;" = "</f>
        <v>(-4)³ = </v>
      </c>
      <c r="M20" s="7"/>
      <c r="N20" s="7"/>
      <c r="O20" s="2" t="s">
        <v>2</v>
      </c>
      <c r="P20" s="39">
        <f>Daten!E42</f>
        <v>-16</v>
      </c>
      <c r="Q20" s="39"/>
      <c r="R20" s="2" t="s">
        <v>4</v>
      </c>
      <c r="S20" s="45">
        <f>Daten!E48</f>
        <v>-16</v>
      </c>
      <c r="T20" s="45"/>
      <c r="U20" s="2" t="s">
        <v>5</v>
      </c>
      <c r="V20" s="45">
        <f>Daten!E54</f>
        <v>-64</v>
      </c>
      <c r="W20" s="45"/>
    </row>
    <row r="21" spans="1:23" ht="9" customHeight="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3:14" ht="9" customHeight="1">
      <c r="M22" s="7"/>
      <c r="N22" s="7"/>
    </row>
    <row r="23" spans="1:15" ht="15">
      <c r="A23" s="6" t="s">
        <v>15</v>
      </c>
      <c r="C23" s="2" t="s">
        <v>14</v>
      </c>
      <c r="M23" s="7"/>
      <c r="N23" s="7"/>
      <c r="O23" s="6" t="s">
        <v>15</v>
      </c>
    </row>
    <row r="24" spans="13:14" ht="9" customHeight="1">
      <c r="M24" s="7"/>
      <c r="N24" s="7"/>
    </row>
    <row r="25" spans="1:21" ht="17.25">
      <c r="A25" s="2" t="s">
        <v>2</v>
      </c>
      <c r="B25" s="5" t="str">
        <f>Daten!B69&amp;"·10"</f>
        <v>2·10</v>
      </c>
      <c r="C25" s="1">
        <f>Daten!D69</f>
        <v>6</v>
      </c>
      <c r="D25" s="2" t="str">
        <f>" · "&amp;Daten!C69&amp;"·10"</f>
        <v> · 4·10</v>
      </c>
      <c r="E25" s="1">
        <f>Daten!E69</f>
        <v>5</v>
      </c>
      <c r="F25" s="2" t="s">
        <v>3</v>
      </c>
      <c r="I25" s="2" t="s">
        <v>4</v>
      </c>
      <c r="J25" s="5" t="str">
        <f>Daten!B70&amp;"·10"</f>
        <v>4·10</v>
      </c>
      <c r="K25" s="1">
        <f>Daten!D70</f>
        <v>5</v>
      </c>
      <c r="L25" s="2" t="str">
        <f>" · "&amp;Daten!C70&amp;"·10"</f>
        <v> · 2·10</v>
      </c>
      <c r="M25" s="1">
        <f>-Daten!H71-K25</f>
        <v>-8</v>
      </c>
      <c r="N25" s="2" t="s">
        <v>3</v>
      </c>
      <c r="O25" s="2" t="s">
        <v>2</v>
      </c>
      <c r="P25" s="5" t="str">
        <f>Daten!B69*Daten!C69&amp;"·10"</f>
        <v>8·10</v>
      </c>
      <c r="Q25" s="1">
        <f>C25+E25</f>
        <v>11</v>
      </c>
      <c r="S25" s="2" t="s">
        <v>4</v>
      </c>
      <c r="T25" s="5" t="str">
        <f>Daten!B70*Daten!C70&amp;"·10"</f>
        <v>8·10</v>
      </c>
      <c r="U25" s="1">
        <f>K25+M25</f>
        <v>-3</v>
      </c>
    </row>
    <row r="26" spans="1:23" ht="9" customHeight="1" thickBo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2:17" ht="9" customHeight="1">
      <c r="B27" s="5"/>
      <c r="C27" s="1"/>
      <c r="F27" s="5"/>
      <c r="G27" s="1"/>
      <c r="M27" s="7"/>
      <c r="N27" s="7"/>
      <c r="P27" s="5"/>
      <c r="Q27" s="1"/>
    </row>
    <row r="28" spans="1:46" ht="18">
      <c r="A28" s="6" t="s">
        <v>35</v>
      </c>
      <c r="C28" s="2" t="s">
        <v>50</v>
      </c>
      <c r="F28" s="5"/>
      <c r="G28" s="1"/>
      <c r="M28" s="7"/>
      <c r="N28" s="7"/>
      <c r="O28" s="6" t="s">
        <v>35</v>
      </c>
      <c r="P28" s="5"/>
      <c r="Q28" s="1"/>
      <c r="AH28" s="22">
        <v>1</v>
      </c>
      <c r="AI28" s="22">
        <f>AH28+1</f>
        <v>2</v>
      </c>
      <c r="AJ28" s="22">
        <f aca="true" t="shared" si="0" ref="AJ28:AT28">AI28+1</f>
        <v>3</v>
      </c>
      <c r="AK28" s="22">
        <f t="shared" si="0"/>
        <v>4</v>
      </c>
      <c r="AL28" s="22">
        <f t="shared" si="0"/>
        <v>5</v>
      </c>
      <c r="AM28" s="22">
        <f t="shared" si="0"/>
        <v>6</v>
      </c>
      <c r="AN28" s="22">
        <f t="shared" si="0"/>
        <v>7</v>
      </c>
      <c r="AO28" s="22">
        <f t="shared" si="0"/>
        <v>8</v>
      </c>
      <c r="AP28" s="22">
        <f t="shared" si="0"/>
        <v>9</v>
      </c>
      <c r="AQ28" s="22">
        <f t="shared" si="0"/>
        <v>10</v>
      </c>
      <c r="AR28" s="22">
        <f t="shared" si="0"/>
        <v>11</v>
      </c>
      <c r="AS28" s="22">
        <f t="shared" si="0"/>
        <v>12</v>
      </c>
      <c r="AT28" s="22">
        <f t="shared" si="0"/>
        <v>13</v>
      </c>
    </row>
    <row r="29" spans="2:44" ht="9" customHeight="1">
      <c r="B29" s="5"/>
      <c r="C29" s="1"/>
      <c r="F29" s="5"/>
      <c r="G29" s="1"/>
      <c r="M29" s="7"/>
      <c r="N29" s="7"/>
      <c r="P29" s="5"/>
      <c r="Q29" s="1"/>
      <c r="AF29" s="22" t="s">
        <v>43</v>
      </c>
      <c r="AM29" s="22" t="s">
        <v>39</v>
      </c>
      <c r="AN29" s="22" t="s">
        <v>40</v>
      </c>
      <c r="AO29" s="22" t="s">
        <v>41</v>
      </c>
      <c r="AP29" s="22" t="s">
        <v>42</v>
      </c>
      <c r="AQ29" s="22" t="s">
        <v>43</v>
      </c>
      <c r="AR29" s="22" t="s">
        <v>44</v>
      </c>
    </row>
    <row r="30" spans="1:46" ht="17.25">
      <c r="A30" s="2" t="s">
        <v>2</v>
      </c>
      <c r="B30" s="5">
        <f>VLOOKUP(1,$AH$30:$AT$45,12,FALSE)</f>
        <v>7</v>
      </c>
      <c r="C30" s="1">
        <f>VLOOKUP(1,$AH$30:$AT$45,8,FALSE)</f>
        <v>-7</v>
      </c>
      <c r="D30" s="5" t="str">
        <f>VLOOKUP(1,$AH$30:$AT$45,13,FALSE)</f>
        <v>: 7</v>
      </c>
      <c r="E30" s="1">
        <f>VLOOKUP(1,$AH$30:$AT$45,9,FALSE)</f>
        <v>-1</v>
      </c>
      <c r="F30" s="20" t="s">
        <v>3</v>
      </c>
      <c r="G30" s="5"/>
      <c r="I30" s="5" t="s">
        <v>4</v>
      </c>
      <c r="J30" s="5">
        <f>VLOOKUP(2,$AH$30:$AT$45,12,FALSE)</f>
        <v>7</v>
      </c>
      <c r="K30" s="1">
        <f>VLOOKUP(2,$AH$30:$AT$45,8,FALSE)</f>
        <v>2</v>
      </c>
      <c r="L30" s="5" t="str">
        <f>VLOOKUP(2,$AH$30:$AT$45,13,FALSE)</f>
        <v>· 3</v>
      </c>
      <c r="M30" s="1">
        <f>VLOOKUP(2,$AH$30:$AT$45,9,FALSE)</f>
        <v>2</v>
      </c>
      <c r="N30" s="2" t="s">
        <v>3</v>
      </c>
      <c r="O30" s="2" t="str">
        <f>A30</f>
        <v>a)</v>
      </c>
      <c r="P30" s="5">
        <f>VLOOKUP(1,$AH$30:$AT$45,10,FALSE)</f>
        <v>7</v>
      </c>
      <c r="Q30" s="1">
        <f>VLOOKUP(1,$AH$30:$AT$45,11,FALSE)</f>
        <v>-6</v>
      </c>
      <c r="S30" s="2" t="str">
        <f>I30</f>
        <v>b)</v>
      </c>
      <c r="T30" s="5">
        <f>VLOOKUP(2,$AH$30:$AT$45,10,FALSE)</f>
        <v>21</v>
      </c>
      <c r="U30" s="1">
        <f>VLOOKUP(2,$AH$30:$AT$45,11,FALSE)</f>
        <v>2</v>
      </c>
      <c r="X30" s="22">
        <f ca="1">_XLL.ZUFALLSBEREICH(1,7)*(-1)^_XLL.ZUFALLSBEREICH(1,2)</f>
        <v>3</v>
      </c>
      <c r="Y30" s="22">
        <f ca="1">_XLL.ZUFALLSBEREICH(1,7)*(-1)^_XLL.ZUFALLSBEREICH(1,2)</f>
        <v>4</v>
      </c>
      <c r="Z30" s="22">
        <f ca="1">_XLL.ZUFALLSBEREICH(1,7)*(-1)^_XLL.ZUFALLSBEREICH(1,2)</f>
        <v>-2</v>
      </c>
      <c r="AB30" s="22">
        <f ca="1">_XLL.ZUFALLSBEREICH(2,7)*(-1)^_XLL.ZUFALLSBEREICH(1,2)</f>
        <v>-5</v>
      </c>
      <c r="AC30" s="22">
        <f ca="1">_XLL.ZUFALLSBEREICH(1,7)*(-1)^_XLL.ZUFALLSBEREICH(1,2)</f>
        <v>3</v>
      </c>
      <c r="AD30" s="22">
        <f ca="1">_XLL.ZUFALLSBEREICH(1,7)*(-1)^_XLL.ZUFALLSBEREICH(1,2)</f>
        <v>5</v>
      </c>
      <c r="AG30" s="22" t="s">
        <v>38</v>
      </c>
      <c r="AH30" s="22">
        <f>_xlfn.RANK.EQ(AI30,$AI$30:$AI$45)</f>
        <v>3</v>
      </c>
      <c r="AI30" s="22">
        <f ca="1">RAND()</f>
        <v>0.9517739222521342</v>
      </c>
      <c r="AJ30" s="22">
        <f aca="true" ca="1" t="shared" si="1" ref="AJ30:AL32">_XLL.ZUFALLSBEREICH(1,7)*(-1)^_XLL.ZUFALLSBEREICH(1,2)</f>
        <v>1</v>
      </c>
      <c r="AK30" s="22">
        <f ca="1" t="shared" si="1"/>
        <v>4</v>
      </c>
      <c r="AL30" s="22">
        <f ca="1" t="shared" si="1"/>
        <v>-3</v>
      </c>
      <c r="AM30" s="22">
        <f aca="true" t="shared" si="2" ref="AM30:AM45">IF(AJ30&lt;0,"( "&amp;AJ30&amp;" )",AJ30)</f>
        <v>1</v>
      </c>
      <c r="AN30" s="22">
        <f>AM30</f>
        <v>1</v>
      </c>
      <c r="AO30" s="22">
        <f aca="true" t="shared" si="3" ref="AO30:AQ31">AK30</f>
        <v>4</v>
      </c>
      <c r="AP30" s="22">
        <f t="shared" si="3"/>
        <v>-3</v>
      </c>
      <c r="AQ30" s="22">
        <f t="shared" si="3"/>
        <v>1</v>
      </c>
      <c r="AR30" s="22">
        <f>AK30+AL30</f>
        <v>1</v>
      </c>
      <c r="AS30" s="22">
        <f aca="true" t="shared" si="4" ref="AS30:AS45">AM30</f>
        <v>1</v>
      </c>
      <c r="AT30" s="22" t="str">
        <f>AG30&amp;" "&amp;AM30</f>
        <v>· 1</v>
      </c>
    </row>
    <row r="31" spans="2:46" ht="9" customHeight="1">
      <c r="B31" s="5"/>
      <c r="C31" s="1"/>
      <c r="F31" s="5"/>
      <c r="G31" s="1"/>
      <c r="I31" s="1"/>
      <c r="M31" s="7"/>
      <c r="N31" s="7"/>
      <c r="P31" s="5"/>
      <c r="Q31" s="1"/>
      <c r="AG31" s="22" t="s">
        <v>45</v>
      </c>
      <c r="AH31" s="22">
        <f aca="true" t="shared" si="5" ref="AH31:AH45">_xlfn.RANK.EQ(AI31,$AI$30:$AI$45)</f>
        <v>1</v>
      </c>
      <c r="AI31" s="22">
        <f aca="true" ca="1" t="shared" si="6" ref="AI31:AI45">RAND()</f>
        <v>0.960331561855802</v>
      </c>
      <c r="AJ31" s="22">
        <f ca="1" t="shared" si="1"/>
        <v>7</v>
      </c>
      <c r="AK31" s="22">
        <f ca="1" t="shared" si="1"/>
        <v>-7</v>
      </c>
      <c r="AL31" s="22">
        <f ca="1" t="shared" si="1"/>
        <v>-1</v>
      </c>
      <c r="AM31" s="22">
        <f t="shared" si="2"/>
        <v>7</v>
      </c>
      <c r="AN31" s="22">
        <f>AM31</f>
        <v>7</v>
      </c>
      <c r="AO31" s="22">
        <f t="shared" si="3"/>
        <v>-7</v>
      </c>
      <c r="AP31" s="22">
        <f t="shared" si="3"/>
        <v>-1</v>
      </c>
      <c r="AQ31" s="22">
        <f t="shared" si="3"/>
        <v>7</v>
      </c>
      <c r="AR31" s="22">
        <f>AK31-AL31</f>
        <v>-6</v>
      </c>
      <c r="AS31" s="22">
        <f t="shared" si="4"/>
        <v>7</v>
      </c>
      <c r="AT31" s="22" t="str">
        <f>AG31&amp;" "&amp;AM31</f>
        <v>: 7</v>
      </c>
    </row>
    <row r="32" spans="1:46" ht="17.25">
      <c r="A32" s="2" t="s">
        <v>5</v>
      </c>
      <c r="B32" s="5">
        <f>VLOOKUP(3,$AH$30:$AT$45,12,FALSE)</f>
        <v>1</v>
      </c>
      <c r="C32" s="1">
        <f>VLOOKUP(3,$AH$30:$AT$45,8,FALSE)</f>
        <v>4</v>
      </c>
      <c r="D32" s="5" t="str">
        <f>VLOOKUP(3,$AH$30:$AT$45,13,FALSE)</f>
        <v>· 1</v>
      </c>
      <c r="E32" s="1">
        <f>VLOOKUP(3,$AH$30:$AT$45,9,FALSE)</f>
        <v>-3</v>
      </c>
      <c r="F32" s="20" t="s">
        <v>3</v>
      </c>
      <c r="G32" s="5"/>
      <c r="I32" s="5" t="s">
        <v>9</v>
      </c>
      <c r="J32" s="5">
        <f>VLOOKUP(4,$AH$30:$AT$45,12,FALSE)</f>
        <v>14</v>
      </c>
      <c r="K32" s="1">
        <f>VLOOKUP(4,$AH$30:$AT$45,8,FALSE)</f>
        <v>-5</v>
      </c>
      <c r="L32" s="5" t="str">
        <f>VLOOKUP(4,$AH$30:$AT$45,13,FALSE)</f>
        <v>: 7</v>
      </c>
      <c r="M32" s="1">
        <f>VLOOKUP(4,$AH$30:$AT$45,9,FALSE)</f>
        <v>-5</v>
      </c>
      <c r="N32" s="20" t="s">
        <v>3</v>
      </c>
      <c r="O32" s="2" t="str">
        <f>A32</f>
        <v>c)</v>
      </c>
      <c r="P32" s="5">
        <f>VLOOKUP(3,$AH$30:$AT$45,10,FALSE)</f>
        <v>1</v>
      </c>
      <c r="Q32" s="1">
        <f>VLOOKUP(3,$AH$30:$AT$45,11,FALSE)</f>
        <v>1</v>
      </c>
      <c r="S32" s="2" t="str">
        <f>I32</f>
        <v>d)</v>
      </c>
      <c r="T32" s="5">
        <f>VLOOKUP(4,$AH$30:$AT$45,10,FALSE)</f>
        <v>2</v>
      </c>
      <c r="U32" s="1">
        <f>VLOOKUP(4,$AH$30:$AT$45,11,FALSE)</f>
        <v>-5</v>
      </c>
      <c r="X32" s="22">
        <f ca="1">_XLL.ZUFALLSBEREICH(1,7)*(-1)^_XLL.ZUFALLSBEREICH(1,2)</f>
        <v>-1</v>
      </c>
      <c r="Y32" s="22">
        <f ca="1">_XLL.ZUFALLSBEREICH(1,7)*(-1)^_XLL.ZUFALLSBEREICH(1,2)</f>
        <v>1</v>
      </c>
      <c r="Z32" s="22">
        <f ca="1">_XLL.ZUFALLSBEREICH(1,7)*(-1)^_XLL.ZUFALLSBEREICH(1,2)</f>
        <v>-1</v>
      </c>
      <c r="AB32" s="22">
        <f ca="1">_XLL.ZUFALLSBEREICH(2,7)*(-1)^_XLL.ZUFALLSBEREICH(1,2)</f>
        <v>-7</v>
      </c>
      <c r="AC32" s="22">
        <f ca="1">_XLL.ZUFALLSBEREICH(1,7)*(-1)^_XLL.ZUFALLSBEREICH(1,2)</f>
        <v>-1</v>
      </c>
      <c r="AD32" s="22">
        <f ca="1">_XLL.ZUFALLSBEREICH(1,7)*(-1)^_XLL.ZUFALLSBEREICH(1,2)</f>
        <v>-4</v>
      </c>
      <c r="AG32" s="22" t="s">
        <v>38</v>
      </c>
      <c r="AH32" s="22">
        <f t="shared" si="5"/>
        <v>2</v>
      </c>
      <c r="AI32" s="22">
        <f ca="1" t="shared" si="6"/>
        <v>0.9532651015647821</v>
      </c>
      <c r="AJ32" s="22">
        <f ca="1" t="shared" si="1"/>
        <v>7</v>
      </c>
      <c r="AK32" s="22">
        <f ca="1" t="shared" si="1"/>
        <v>3</v>
      </c>
      <c r="AL32" s="22">
        <f ca="1" t="shared" si="1"/>
        <v>2</v>
      </c>
      <c r="AM32" s="22">
        <f t="shared" si="2"/>
        <v>7</v>
      </c>
      <c r="AN32" s="22">
        <f>IF(AK32&lt;0,"( "&amp;AK32&amp;" )",AK32)</f>
        <v>3</v>
      </c>
      <c r="AO32" s="22">
        <f>AL32</f>
        <v>2</v>
      </c>
      <c r="AP32" s="22">
        <f aca="true" t="shared" si="7" ref="AP32:AP45">AL32</f>
        <v>2</v>
      </c>
      <c r="AQ32" s="22">
        <f>IF(AJ32*AK32&lt;0,"( "&amp;AJ32*AK32&amp;" )",AJ32*AK32)</f>
        <v>21</v>
      </c>
      <c r="AR32" s="22">
        <f>AL32</f>
        <v>2</v>
      </c>
      <c r="AS32" s="22">
        <f t="shared" si="4"/>
        <v>7</v>
      </c>
      <c r="AT32" s="22" t="str">
        <f>AG32&amp;" "&amp;AN32</f>
        <v>· 3</v>
      </c>
    </row>
    <row r="33" spans="2:46" ht="9" customHeight="1">
      <c r="B33" s="5"/>
      <c r="C33" s="1"/>
      <c r="D33" s="5"/>
      <c r="E33" s="1"/>
      <c r="F33" s="20"/>
      <c r="G33" s="5"/>
      <c r="I33" s="5"/>
      <c r="J33" s="5"/>
      <c r="K33" s="1"/>
      <c r="L33" s="5"/>
      <c r="M33" s="1"/>
      <c r="N33" s="20"/>
      <c r="P33" s="5"/>
      <c r="Q33" s="1"/>
      <c r="T33" s="5"/>
      <c r="U33" s="1"/>
      <c r="AG33" s="22" t="s">
        <v>45</v>
      </c>
      <c r="AH33" s="22">
        <f t="shared" si="5"/>
        <v>8</v>
      </c>
      <c r="AI33" s="22">
        <f ca="1" t="shared" si="6"/>
        <v>0.6030417801062494</v>
      </c>
      <c r="AJ33" s="22">
        <f ca="1">AK33*_XLL.ZUFALLSBEREICH(2,4)*(-1)^_XLL.ZUFALLSBEREICH(1,2)</f>
        <v>16</v>
      </c>
      <c r="AK33" s="22">
        <f aca="true" ca="1" t="shared" si="8" ref="AK33:AL45">_XLL.ZUFALLSBEREICH(1,7)*(-1)^_XLL.ZUFALLSBEREICH(1,2)</f>
        <v>-4</v>
      </c>
      <c r="AL33" s="22">
        <f ca="1" t="shared" si="8"/>
        <v>-6</v>
      </c>
      <c r="AM33" s="22">
        <f t="shared" si="2"/>
        <v>16</v>
      </c>
      <c r="AN33" s="22" t="str">
        <f>IF(AK33&lt;0,"( "&amp;AK33&amp;" )",AK33)</f>
        <v>( -4 )</v>
      </c>
      <c r="AO33" s="22">
        <f>AL33</f>
        <v>-6</v>
      </c>
      <c r="AP33" s="22">
        <f t="shared" si="7"/>
        <v>-6</v>
      </c>
      <c r="AQ33" s="22" t="str">
        <f>IF(AJ33/AK33&lt;0,"( "&amp;AJ33/AK33&amp;" )",AJ33/AK33)</f>
        <v>( -4 )</v>
      </c>
      <c r="AR33" s="22">
        <f>AL33</f>
        <v>-6</v>
      </c>
      <c r="AS33" s="22">
        <f t="shared" si="4"/>
        <v>16</v>
      </c>
      <c r="AT33" s="22" t="str">
        <f>AG33&amp;" "&amp;AN33</f>
        <v>: ( -4 )</v>
      </c>
    </row>
    <row r="34" spans="1:46" ht="17.25">
      <c r="A34" s="2" t="s">
        <v>36</v>
      </c>
      <c r="B34" s="5" t="str">
        <f>VLOOKUP(5,$AH$30:$AT$45,12,FALSE)</f>
        <v>( -5 )</v>
      </c>
      <c r="C34" s="1">
        <f>VLOOKUP(5,$AH$30:$AT$45,8,FALSE)</f>
        <v>4</v>
      </c>
      <c r="D34" s="5" t="str">
        <f>VLOOKUP(5,$AH$30:$AT$45,13,FALSE)</f>
        <v>· ( -5 )</v>
      </c>
      <c r="E34" s="1">
        <f>VLOOKUP(5,$AH$30:$AT$45,9,FALSE)</f>
        <v>5</v>
      </c>
      <c r="F34" s="20" t="s">
        <v>3</v>
      </c>
      <c r="G34" s="5"/>
      <c r="I34" s="5" t="s">
        <v>37</v>
      </c>
      <c r="J34" s="5" t="str">
        <f>VLOOKUP(6,$AH$30:$AT$45,12,FALSE)</f>
        <v>( -5 )</v>
      </c>
      <c r="K34" s="1">
        <f>VLOOKUP(6,$AH$30:$AT$45,8,FALSE)</f>
        <v>-2</v>
      </c>
      <c r="L34" s="5" t="str">
        <f>VLOOKUP(6,$AH$30:$AT$45,13,FALSE)</f>
        <v>· ( -5 )</v>
      </c>
      <c r="M34" s="1">
        <f>VLOOKUP(6,$AH$30:$AT$45,9,FALSE)</f>
        <v>-3</v>
      </c>
      <c r="N34" s="20" t="s">
        <v>3</v>
      </c>
      <c r="O34" s="2" t="str">
        <f>A34</f>
        <v>e)</v>
      </c>
      <c r="P34" s="5" t="str">
        <f>VLOOKUP(5,$AH$30:$AT$45,10,FALSE)</f>
        <v>( -5 )</v>
      </c>
      <c r="Q34" s="1">
        <f>VLOOKUP(5,$AH$30:$AT$45,11,FALSE)</f>
        <v>9</v>
      </c>
      <c r="S34" s="2" t="str">
        <f>I34</f>
        <v>f)</v>
      </c>
      <c r="T34" s="5" t="str">
        <f>VLOOKUP(6,$AH$30:$AT$45,10,FALSE)</f>
        <v>( -5 )</v>
      </c>
      <c r="U34" s="1">
        <f>VLOOKUP(6,$AH$30:$AT$45,11,FALSE)</f>
        <v>-5</v>
      </c>
      <c r="AG34" s="22" t="s">
        <v>38</v>
      </c>
      <c r="AH34" s="22">
        <f t="shared" si="5"/>
        <v>6</v>
      </c>
      <c r="AI34" s="22">
        <f ca="1" t="shared" si="6"/>
        <v>0.6959927265044855</v>
      </c>
      <c r="AJ34" s="22">
        <f ca="1">_XLL.ZUFALLSBEREICH(1,7)*(-1)^_XLL.ZUFALLSBEREICH(1,2)</f>
        <v>-5</v>
      </c>
      <c r="AK34" s="22">
        <f ca="1" t="shared" si="8"/>
        <v>-2</v>
      </c>
      <c r="AL34" s="22">
        <f ca="1" t="shared" si="8"/>
        <v>-3</v>
      </c>
      <c r="AM34" s="22" t="str">
        <f t="shared" si="2"/>
        <v>( -5 )</v>
      </c>
      <c r="AN34" s="22" t="str">
        <f>AM34</f>
        <v>( -5 )</v>
      </c>
      <c r="AO34" s="22">
        <f>AK34</f>
        <v>-2</v>
      </c>
      <c r="AP34" s="22">
        <f t="shared" si="7"/>
        <v>-3</v>
      </c>
      <c r="AQ34" s="22" t="str">
        <f>AM34</f>
        <v>( -5 )</v>
      </c>
      <c r="AR34" s="22">
        <f>AK34+AL34</f>
        <v>-5</v>
      </c>
      <c r="AS34" s="22" t="str">
        <f t="shared" si="4"/>
        <v>( -5 )</v>
      </c>
      <c r="AT34" s="22" t="str">
        <f>AG34&amp;" "&amp;AM34</f>
        <v>· ( -5 )</v>
      </c>
    </row>
    <row r="35" spans="2:46" ht="9" customHeight="1">
      <c r="B35" s="5"/>
      <c r="C35" s="1"/>
      <c r="D35" s="5"/>
      <c r="E35" s="1"/>
      <c r="F35" s="20"/>
      <c r="G35" s="5"/>
      <c r="I35" s="5"/>
      <c r="J35" s="5"/>
      <c r="K35" s="1"/>
      <c r="L35" s="5"/>
      <c r="M35" s="1"/>
      <c r="N35" s="20"/>
      <c r="P35" s="5"/>
      <c r="Q35" s="1"/>
      <c r="T35" s="5"/>
      <c r="U35" s="1"/>
      <c r="AG35" s="22" t="s">
        <v>45</v>
      </c>
      <c r="AH35" s="22">
        <f t="shared" si="5"/>
        <v>13</v>
      </c>
      <c r="AI35" s="22">
        <f ca="1" t="shared" si="6"/>
        <v>0.2840675163030363</v>
      </c>
      <c r="AJ35" s="22">
        <f ca="1">_XLL.ZUFALLSBEREICH(1,7)*(-1)^_XLL.ZUFALLSBEREICH(1,2)</f>
        <v>4</v>
      </c>
      <c r="AK35" s="22">
        <f ca="1" t="shared" si="8"/>
        <v>1</v>
      </c>
      <c r="AL35" s="22">
        <f ca="1" t="shared" si="8"/>
        <v>4</v>
      </c>
      <c r="AM35" s="22">
        <f t="shared" si="2"/>
        <v>4</v>
      </c>
      <c r="AN35" s="22">
        <f>AM35</f>
        <v>4</v>
      </c>
      <c r="AO35" s="22">
        <f>AK35</f>
        <v>1</v>
      </c>
      <c r="AP35" s="22">
        <f t="shared" si="7"/>
        <v>4</v>
      </c>
      <c r="AQ35" s="22">
        <f>AM35</f>
        <v>4</v>
      </c>
      <c r="AR35" s="22">
        <f>AK35-AL35</f>
        <v>-3</v>
      </c>
      <c r="AS35" s="22">
        <f t="shared" si="4"/>
        <v>4</v>
      </c>
      <c r="AT35" s="22" t="str">
        <f>AG35&amp;" "&amp;AM35</f>
        <v>: 4</v>
      </c>
    </row>
    <row r="36" spans="1:46" ht="17.25">
      <c r="A36" s="2" t="s">
        <v>46</v>
      </c>
      <c r="B36" s="5" t="str">
        <f>VLOOKUP(7,$AH$30:$AT$45,12,FALSE)</f>
        <v>( -6 )</v>
      </c>
      <c r="C36" s="1">
        <f>VLOOKUP(7,$AH$30:$AT$45,8,FALSE)</f>
        <v>-3</v>
      </c>
      <c r="D36" s="5" t="str">
        <f>VLOOKUP(7,$AH$30:$AT$45,13,FALSE)</f>
        <v>: ( -6 )</v>
      </c>
      <c r="E36" s="1">
        <f>VLOOKUP(7,$AH$30:$AT$45,9,FALSE)</f>
        <v>-6</v>
      </c>
      <c r="F36" s="20" t="s">
        <v>3</v>
      </c>
      <c r="G36" s="5"/>
      <c r="I36" s="5" t="s">
        <v>47</v>
      </c>
      <c r="J36" s="5">
        <f>VLOOKUP(8,$AH$30:$AT$45,12,FALSE)</f>
        <v>16</v>
      </c>
      <c r="K36" s="1">
        <f>VLOOKUP(8,$AH$30:$AT$45,8,FALSE)</f>
        <v>-6</v>
      </c>
      <c r="L36" s="5" t="str">
        <f>VLOOKUP(8,$AH$30:$AT$45,13,FALSE)</f>
        <v>: ( -4 )</v>
      </c>
      <c r="M36" s="1">
        <f>VLOOKUP(8,$AH$30:$AT$45,9,FALSE)</f>
        <v>-6</v>
      </c>
      <c r="N36" s="20" t="s">
        <v>3</v>
      </c>
      <c r="O36" s="2" t="str">
        <f>A36</f>
        <v>g)</v>
      </c>
      <c r="P36" s="5" t="str">
        <f>VLOOKUP(7,$AH$30:$AT$45,10,FALSE)</f>
        <v>( -6 )</v>
      </c>
      <c r="Q36" s="1">
        <f>VLOOKUP(7,$AH$30:$AT$45,11,FALSE)</f>
        <v>3</v>
      </c>
      <c r="S36" s="2" t="str">
        <f>I36</f>
        <v>h)</v>
      </c>
      <c r="T36" s="5" t="str">
        <f>VLOOKUP(8,$AH$30:$AT$45,10,FALSE)</f>
        <v>( -4 )</v>
      </c>
      <c r="U36" s="1">
        <f>VLOOKUP(8,$AH$30:$AT$45,11,FALSE)</f>
        <v>-6</v>
      </c>
      <c r="AG36" s="22" t="s">
        <v>38</v>
      </c>
      <c r="AH36" s="22">
        <f t="shared" si="5"/>
        <v>9</v>
      </c>
      <c r="AI36" s="22">
        <f ca="1" t="shared" si="6"/>
        <v>0.5797325450300695</v>
      </c>
      <c r="AJ36" s="22">
        <f ca="1">_XLL.ZUFALLSBEREICH(1,7)*(-1)^_XLL.ZUFALLSBEREICH(1,2)</f>
        <v>-5</v>
      </c>
      <c r="AK36" s="22">
        <f ca="1" t="shared" si="8"/>
        <v>1</v>
      </c>
      <c r="AL36" s="22">
        <f ca="1" t="shared" si="8"/>
        <v>5</v>
      </c>
      <c r="AM36" s="22" t="str">
        <f t="shared" si="2"/>
        <v>( -5 )</v>
      </c>
      <c r="AN36" s="22">
        <f>IF(AK36&lt;0,"( "&amp;AK36&amp;" )",AK36)</f>
        <v>1</v>
      </c>
      <c r="AO36" s="22">
        <f>AL36</f>
        <v>5</v>
      </c>
      <c r="AP36" s="22">
        <f t="shared" si="7"/>
        <v>5</v>
      </c>
      <c r="AQ36" s="22" t="str">
        <f>IF(AJ36*AK36&lt;0,"( "&amp;AJ36*AK36&amp;" )",AJ36*AK36)</f>
        <v>( -5 )</v>
      </c>
      <c r="AR36" s="22">
        <f>AL36</f>
        <v>5</v>
      </c>
      <c r="AS36" s="22" t="str">
        <f t="shared" si="4"/>
        <v>( -5 )</v>
      </c>
      <c r="AT36" s="22" t="str">
        <f>AG36&amp;" "&amp;AN36</f>
        <v>· 1</v>
      </c>
    </row>
    <row r="37" spans="2:46" ht="9" customHeight="1">
      <c r="B37" s="5"/>
      <c r="C37" s="1"/>
      <c r="F37" s="5"/>
      <c r="G37" s="1"/>
      <c r="I37" s="1"/>
      <c r="M37" s="7"/>
      <c r="N37" s="7"/>
      <c r="P37" s="5"/>
      <c r="Q37" s="1"/>
      <c r="AG37" s="22" t="s">
        <v>45</v>
      </c>
      <c r="AH37" s="22">
        <f t="shared" si="5"/>
        <v>10</v>
      </c>
      <c r="AI37" s="22">
        <f ca="1" t="shared" si="6"/>
        <v>0.5241990211553855</v>
      </c>
      <c r="AJ37" s="22">
        <f ca="1">AK37*_XLL.ZUFALLSBEREICH(2,4)*(-1)^_XLL.ZUFALLSBEREICH(1,2)</f>
        <v>-12</v>
      </c>
      <c r="AK37" s="22">
        <f ca="1" t="shared" si="8"/>
        <v>-6</v>
      </c>
      <c r="AL37" s="22">
        <f ca="1" t="shared" si="8"/>
        <v>6</v>
      </c>
      <c r="AM37" s="22" t="str">
        <f t="shared" si="2"/>
        <v>( -12 )</v>
      </c>
      <c r="AN37" s="22" t="str">
        <f>IF(AK37&lt;0,"( "&amp;AK37&amp;" )",AK37)</f>
        <v>( -6 )</v>
      </c>
      <c r="AO37" s="22">
        <f>AL37</f>
        <v>6</v>
      </c>
      <c r="AP37" s="22">
        <f t="shared" si="7"/>
        <v>6</v>
      </c>
      <c r="AQ37" s="22">
        <f>IF(AJ37/AK37&lt;0,"( "&amp;AJ37/AK37&amp;" )",AJ37/AK37)</f>
        <v>2</v>
      </c>
      <c r="AR37" s="22">
        <f>AL37</f>
        <v>6</v>
      </c>
      <c r="AS37" s="22" t="str">
        <f t="shared" si="4"/>
        <v>( -12 )</v>
      </c>
      <c r="AT37" s="22" t="str">
        <f>AG37&amp;" "&amp;AN37</f>
        <v>: ( -6 )</v>
      </c>
    </row>
    <row r="38" spans="1:46" ht="17.25">
      <c r="A38" s="2" t="s">
        <v>48</v>
      </c>
      <c r="B38" s="5" t="str">
        <f>"("&amp;IF(X38&lt;0,"( "&amp;X38&amp;" )",X38)&amp;IF(Y38=2," ²"," ³")&amp;" )"</f>
        <v>(( -5 ) ³ )</v>
      </c>
      <c r="C38" s="1">
        <f>Z38</f>
        <v>3</v>
      </c>
      <c r="D38" s="20" t="s">
        <v>3</v>
      </c>
      <c r="E38" s="1"/>
      <c r="F38" s="20"/>
      <c r="G38" s="5"/>
      <c r="I38" s="5" t="s">
        <v>49</v>
      </c>
      <c r="J38" s="5" t="str">
        <f>"("&amp;IF(AB38&lt;0,"( "&amp;AB38&amp;" )",AB38)&amp;IF(AJ38=2," ²"," ³")&amp;" )"</f>
        <v>(( -5 ) ³ )</v>
      </c>
      <c r="K38" s="1">
        <f>AD38</f>
        <v>1</v>
      </c>
      <c r="L38" s="2" t="s">
        <v>3</v>
      </c>
      <c r="M38" s="1"/>
      <c r="O38" s="2" t="str">
        <f>A38</f>
        <v>i)</v>
      </c>
      <c r="P38" s="5">
        <f>X38</f>
        <v>-5</v>
      </c>
      <c r="Q38" s="1">
        <f>Y38*Z38</f>
        <v>9</v>
      </c>
      <c r="S38" s="2" t="str">
        <f>I38</f>
        <v>j)</v>
      </c>
      <c r="T38" s="5">
        <f>AB38</f>
        <v>-5</v>
      </c>
      <c r="U38" s="1">
        <f>AC38*AD38</f>
        <v>3</v>
      </c>
      <c r="X38" s="22">
        <f ca="1">_XLL.ZUFALLSBEREICH(1,7)*(-1)^_XLL.ZUFALLSBEREICH(1,2)</f>
        <v>-5</v>
      </c>
      <c r="Y38" s="22">
        <f ca="1">_XLL.ZUFALLSBEREICH(2,3)</f>
        <v>3</v>
      </c>
      <c r="Z38" s="22">
        <f ca="1">_XLL.ZUFALLSBEREICH(1,7)*(-1)^_XLL.ZUFALLSBEREICH(1,2)</f>
        <v>3</v>
      </c>
      <c r="AB38" s="22">
        <f ca="1">_XLL.ZUFALLSBEREICH(2,7)*(-1)^_XLL.ZUFALLSBEREICH(1,2)</f>
        <v>-5</v>
      </c>
      <c r="AC38" s="22">
        <f ca="1">_XLL.ZUFALLSBEREICH(2,3)</f>
        <v>3</v>
      </c>
      <c r="AD38" s="22">
        <f ca="1">_XLL.ZUFALLSBEREICH(1,7)*(-1)^_XLL.ZUFALLSBEREICH(1,2)</f>
        <v>1</v>
      </c>
      <c r="AG38" s="22" t="s">
        <v>38</v>
      </c>
      <c r="AH38" s="22">
        <f t="shared" si="5"/>
        <v>5</v>
      </c>
      <c r="AI38" s="22">
        <f ca="1" t="shared" si="6"/>
        <v>0.7601850891138793</v>
      </c>
      <c r="AJ38" s="22">
        <f ca="1">_XLL.ZUFALLSBEREICH(1,7)*(-1)^_XLL.ZUFALLSBEREICH(1,2)</f>
        <v>-5</v>
      </c>
      <c r="AK38" s="22">
        <f ca="1" t="shared" si="8"/>
        <v>4</v>
      </c>
      <c r="AL38" s="22">
        <f ca="1" t="shared" si="8"/>
        <v>5</v>
      </c>
      <c r="AM38" s="22" t="str">
        <f t="shared" si="2"/>
        <v>( -5 )</v>
      </c>
      <c r="AN38" s="22" t="str">
        <f>AM38</f>
        <v>( -5 )</v>
      </c>
      <c r="AO38" s="22">
        <f>AK38</f>
        <v>4</v>
      </c>
      <c r="AP38" s="22">
        <f t="shared" si="7"/>
        <v>5</v>
      </c>
      <c r="AQ38" s="22" t="str">
        <f>AM38</f>
        <v>( -5 )</v>
      </c>
      <c r="AR38" s="22">
        <f>AK38+AL38</f>
        <v>9</v>
      </c>
      <c r="AS38" s="22" t="str">
        <f t="shared" si="4"/>
        <v>( -5 )</v>
      </c>
      <c r="AT38" s="22" t="str">
        <f>AG38&amp;" "&amp;AM38</f>
        <v>· ( -5 )</v>
      </c>
    </row>
    <row r="39" spans="1:46" ht="9" customHeight="1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AG39" s="22" t="s">
        <v>45</v>
      </c>
      <c r="AH39" s="22">
        <f t="shared" si="5"/>
        <v>15</v>
      </c>
      <c r="AI39" s="22">
        <f ca="1" t="shared" si="6"/>
        <v>0.12643546256340676</v>
      </c>
      <c r="AJ39" s="22">
        <f ca="1">_XLL.ZUFALLSBEREICH(1,7)*(-1)^_XLL.ZUFALLSBEREICH(1,2)</f>
        <v>4</v>
      </c>
      <c r="AK39" s="22">
        <f ca="1" t="shared" si="8"/>
        <v>7</v>
      </c>
      <c r="AL39" s="22">
        <f ca="1" t="shared" si="8"/>
        <v>6</v>
      </c>
      <c r="AM39" s="22">
        <f t="shared" si="2"/>
        <v>4</v>
      </c>
      <c r="AN39" s="22">
        <f>AM39</f>
        <v>4</v>
      </c>
      <c r="AO39" s="22">
        <f>AK39</f>
        <v>7</v>
      </c>
      <c r="AP39" s="22">
        <f t="shared" si="7"/>
        <v>6</v>
      </c>
      <c r="AQ39" s="22">
        <f>AM39</f>
        <v>4</v>
      </c>
      <c r="AR39" s="22">
        <f>AK39-AL39</f>
        <v>1</v>
      </c>
      <c r="AS39" s="22">
        <f t="shared" si="4"/>
        <v>4</v>
      </c>
      <c r="AT39" s="22" t="str">
        <f>AG39&amp;" "&amp;AM39</f>
        <v>: 4</v>
      </c>
    </row>
    <row r="40" spans="33:46" ht="9" customHeight="1">
      <c r="AG40" s="22" t="s">
        <v>38</v>
      </c>
      <c r="AH40" s="22">
        <f t="shared" si="5"/>
        <v>14</v>
      </c>
      <c r="AI40" s="22">
        <f ca="1" t="shared" si="6"/>
        <v>0.23006228033147857</v>
      </c>
      <c r="AJ40" s="22">
        <f ca="1">_XLL.ZUFALLSBEREICH(1,7)*(-1)^_XLL.ZUFALLSBEREICH(1,2)</f>
        <v>-7</v>
      </c>
      <c r="AK40" s="22">
        <f ca="1" t="shared" si="8"/>
        <v>4</v>
      </c>
      <c r="AL40" s="22">
        <f ca="1" t="shared" si="8"/>
        <v>-6</v>
      </c>
      <c r="AM40" s="22" t="str">
        <f t="shared" si="2"/>
        <v>( -7 )</v>
      </c>
      <c r="AN40" s="22">
        <f>IF(AK40&lt;0,"( "&amp;AK40&amp;" )",AK40)</f>
        <v>4</v>
      </c>
      <c r="AO40" s="22">
        <f>AL40</f>
        <v>-6</v>
      </c>
      <c r="AP40" s="22">
        <f t="shared" si="7"/>
        <v>-6</v>
      </c>
      <c r="AQ40" s="22" t="str">
        <f>IF(AJ40*AK40&lt;0,"( "&amp;AJ40*AK40&amp;" )",AJ40*AK40)</f>
        <v>( -28 )</v>
      </c>
      <c r="AR40" s="22">
        <f>AL40</f>
        <v>-6</v>
      </c>
      <c r="AS40" s="22" t="str">
        <f t="shared" si="4"/>
        <v>( -7 )</v>
      </c>
      <c r="AT40" s="22" t="str">
        <f>AG40&amp;" "&amp;AN40</f>
        <v>· 4</v>
      </c>
    </row>
    <row r="41" spans="1:46" ht="15">
      <c r="A41" s="6" t="s">
        <v>33</v>
      </c>
      <c r="C41" s="2" t="s">
        <v>30</v>
      </c>
      <c r="O41" s="6" t="s">
        <v>33</v>
      </c>
      <c r="AG41" s="22" t="s">
        <v>45</v>
      </c>
      <c r="AH41" s="22">
        <f t="shared" si="5"/>
        <v>12</v>
      </c>
      <c r="AI41" s="22">
        <f ca="1" t="shared" si="6"/>
        <v>0.3775919929253714</v>
      </c>
      <c r="AJ41" s="22">
        <f ca="1">AK41*_XLL.ZUFALLSBEREICH(2,4)*(-1)^_XLL.ZUFALLSBEREICH(1,2)</f>
        <v>-12</v>
      </c>
      <c r="AK41" s="22">
        <f ca="1" t="shared" si="8"/>
        <v>-3</v>
      </c>
      <c r="AL41" s="22">
        <f ca="1" t="shared" si="8"/>
        <v>-2</v>
      </c>
      <c r="AM41" s="22" t="str">
        <f t="shared" si="2"/>
        <v>( -12 )</v>
      </c>
      <c r="AN41" s="22" t="str">
        <f>IF(AK41&lt;0,"( "&amp;AK41&amp;" )",AK41)</f>
        <v>( -3 )</v>
      </c>
      <c r="AO41" s="22">
        <f>AL41</f>
        <v>-2</v>
      </c>
      <c r="AP41" s="22">
        <f t="shared" si="7"/>
        <v>-2</v>
      </c>
      <c r="AQ41" s="22">
        <f>IF(AJ41/AK41&lt;0,"( "&amp;AJ41/AK41&amp;" )",AJ41/AK41)</f>
        <v>4</v>
      </c>
      <c r="AR41" s="22">
        <f>AL41</f>
        <v>-2</v>
      </c>
      <c r="AS41" s="22" t="str">
        <f t="shared" si="4"/>
        <v>( -12 )</v>
      </c>
      <c r="AT41" s="22" t="str">
        <f>AG41&amp;" "&amp;AN41</f>
        <v>: ( -3 )</v>
      </c>
    </row>
    <row r="42" spans="33:46" ht="15" thickBot="1">
      <c r="AG42" s="22" t="s">
        <v>38</v>
      </c>
      <c r="AH42" s="22">
        <f t="shared" si="5"/>
        <v>16</v>
      </c>
      <c r="AI42" s="22">
        <f ca="1" t="shared" si="6"/>
        <v>0.026882941655411274</v>
      </c>
      <c r="AJ42" s="22">
        <f ca="1">_XLL.ZUFALLSBEREICH(1,7)*(-1)^_XLL.ZUFALLSBEREICH(1,2)</f>
        <v>-7</v>
      </c>
      <c r="AK42" s="22">
        <f ca="1" t="shared" si="8"/>
        <v>5</v>
      </c>
      <c r="AL42" s="22">
        <f ca="1" t="shared" si="8"/>
        <v>-6</v>
      </c>
      <c r="AM42" s="22" t="str">
        <f t="shared" si="2"/>
        <v>( -7 )</v>
      </c>
      <c r="AN42" s="22" t="str">
        <f>AM42</f>
        <v>( -7 )</v>
      </c>
      <c r="AO42" s="22">
        <f>AK42</f>
        <v>5</v>
      </c>
      <c r="AP42" s="22">
        <f t="shared" si="7"/>
        <v>-6</v>
      </c>
      <c r="AQ42" s="22" t="str">
        <f>AM42</f>
        <v>( -7 )</v>
      </c>
      <c r="AR42" s="22">
        <f>AK42+AL42</f>
        <v>-1</v>
      </c>
      <c r="AS42" s="22" t="str">
        <f t="shared" si="4"/>
        <v>( -7 )</v>
      </c>
      <c r="AT42" s="22" t="str">
        <f>AG42&amp;" "&amp;AM42</f>
        <v>· ( -7 )</v>
      </c>
    </row>
    <row r="43" spans="2:46" ht="15.75" thickBot="1">
      <c r="B43" s="36" t="s">
        <v>29</v>
      </c>
      <c r="C43" s="37"/>
      <c r="D43" s="38"/>
      <c r="E43" s="40" t="s">
        <v>31</v>
      </c>
      <c r="F43" s="41"/>
      <c r="G43" s="41"/>
      <c r="H43" s="41"/>
      <c r="I43" s="42"/>
      <c r="J43" s="36" t="s">
        <v>34</v>
      </c>
      <c r="K43" s="37"/>
      <c r="L43" s="38"/>
      <c r="M43" s="15"/>
      <c r="N43" s="15"/>
      <c r="AG43" s="22" t="s">
        <v>45</v>
      </c>
      <c r="AH43" s="22">
        <f t="shared" si="5"/>
        <v>7</v>
      </c>
      <c r="AI43" s="22">
        <f ca="1" t="shared" si="6"/>
        <v>0.6785042618938043</v>
      </c>
      <c r="AJ43" s="22">
        <f ca="1">_XLL.ZUFALLSBEREICH(1,7)*(-1)^_XLL.ZUFALLSBEREICH(1,2)</f>
        <v>-6</v>
      </c>
      <c r="AK43" s="22">
        <f ca="1" t="shared" si="8"/>
        <v>-3</v>
      </c>
      <c r="AL43" s="22">
        <f ca="1" t="shared" si="8"/>
        <v>-6</v>
      </c>
      <c r="AM43" s="22" t="str">
        <f t="shared" si="2"/>
        <v>( -6 )</v>
      </c>
      <c r="AN43" s="22" t="str">
        <f>AM43</f>
        <v>( -6 )</v>
      </c>
      <c r="AO43" s="22">
        <f>AK43</f>
        <v>-3</v>
      </c>
      <c r="AP43" s="22">
        <f t="shared" si="7"/>
        <v>-6</v>
      </c>
      <c r="AQ43" s="22" t="str">
        <f>AM43</f>
        <v>( -6 )</v>
      </c>
      <c r="AR43" s="22">
        <f>AK43-AL43</f>
        <v>3</v>
      </c>
      <c r="AS43" s="22" t="str">
        <f t="shared" si="4"/>
        <v>( -6 )</v>
      </c>
      <c r="AT43" s="22" t="str">
        <f>AG43&amp;" "&amp;AM43</f>
        <v>: ( -6 )</v>
      </c>
    </row>
    <row r="44" spans="33:46" ht="5.25" customHeight="1" thickBot="1">
      <c r="AG44" s="22" t="s">
        <v>38</v>
      </c>
      <c r="AH44" s="22">
        <f t="shared" si="5"/>
        <v>11</v>
      </c>
      <c r="AI44" s="22">
        <f ca="1" t="shared" si="6"/>
        <v>0.38434682171894285</v>
      </c>
      <c r="AJ44" s="22">
        <f ca="1">_XLL.ZUFALLSBEREICH(1,7)*(-1)^_XLL.ZUFALLSBEREICH(1,2)</f>
        <v>-6</v>
      </c>
      <c r="AK44" s="22">
        <f ca="1" t="shared" si="8"/>
        <v>3</v>
      </c>
      <c r="AL44" s="22">
        <f ca="1" t="shared" si="8"/>
        <v>5</v>
      </c>
      <c r="AM44" s="22" t="str">
        <f t="shared" si="2"/>
        <v>( -6 )</v>
      </c>
      <c r="AN44" s="22">
        <f>IF(AK44&lt;0,"( "&amp;AK44&amp;" )",AK44)</f>
        <v>3</v>
      </c>
      <c r="AO44" s="22">
        <f>AL44</f>
        <v>5</v>
      </c>
      <c r="AP44" s="22">
        <f t="shared" si="7"/>
        <v>5</v>
      </c>
      <c r="AQ44" s="22" t="str">
        <f>IF(AJ44*AK44&lt;0,"( "&amp;AJ44*AK44&amp;" )",AJ44*AK44)</f>
        <v>( -18 )</v>
      </c>
      <c r="AR44" s="22">
        <f>AL44</f>
        <v>5</v>
      </c>
      <c r="AS44" s="22" t="str">
        <f t="shared" si="4"/>
        <v>( -6 )</v>
      </c>
      <c r="AT44" s="22" t="str">
        <f>AG44&amp;" "&amp;AN44</f>
        <v>· 3</v>
      </c>
    </row>
    <row r="45" spans="2:48" s="9" customFormat="1" ht="23.25" customHeight="1" thickBot="1">
      <c r="B45" s="25">
        <f>P45</f>
        <v>655</v>
      </c>
      <c r="C45" s="34" t="str">
        <f>Q45</f>
        <v>kByte</v>
      </c>
      <c r="D45" s="35"/>
      <c r="E45" s="43" t="str">
        <f>R45</f>
        <v>655·10</v>
      </c>
      <c r="F45" s="44"/>
      <c r="G45" s="26">
        <f>S45</f>
        <v>3</v>
      </c>
      <c r="H45" s="34" t="str">
        <f>W45</f>
        <v>Byte</v>
      </c>
      <c r="I45" s="35"/>
      <c r="J45" s="25" t="str">
        <f>U45</f>
        <v>6,55·10</v>
      </c>
      <c r="K45" s="26">
        <f>V45</f>
        <v>5</v>
      </c>
      <c r="L45" s="27" t="str">
        <f>W45</f>
        <v>Byte</v>
      </c>
      <c r="M45" s="17"/>
      <c r="N45" s="17"/>
      <c r="P45" s="12">
        <f>X45*Y45</f>
        <v>655</v>
      </c>
      <c r="Q45" s="11" t="str">
        <f>VLOOKUP(S45,$AD$45:$AE$54,2,FALSE)&amp;VLOOKUP(S45,$AD$45:$AF$54,3,FALSE)</f>
        <v>kByte</v>
      </c>
      <c r="R45" s="10" t="str">
        <f>X45*Y45&amp;"·10"</f>
        <v>655·10</v>
      </c>
      <c r="S45" s="4">
        <f ca="1">_XLL.ZUFALLSBEREICH(1,8)*3-12</f>
        <v>3</v>
      </c>
      <c r="T45" s="13" t="str">
        <f>VLOOKUP(S45,$AD$45:$AF$54,3,FALSE)</f>
        <v>Byte</v>
      </c>
      <c r="U45" s="10" t="str">
        <f>X45&amp;"·10"</f>
        <v>6,55·10</v>
      </c>
      <c r="V45" s="4">
        <f>S45+Z45</f>
        <v>5</v>
      </c>
      <c r="W45" s="11" t="str">
        <f>VLOOKUP(S45,$AD$45:$AF$54,3,FALSE)</f>
        <v>Byte</v>
      </c>
      <c r="X45" s="21">
        <f ca="1">ROUND(RAND()*9+1,2)</f>
        <v>6.55</v>
      </c>
      <c r="Y45" s="21">
        <f>10^Z45</f>
        <v>100</v>
      </c>
      <c r="Z45" s="21">
        <f ca="1">_XLL.ZUFALLSBEREICH(1,2)</f>
        <v>2</v>
      </c>
      <c r="AA45" s="21"/>
      <c r="AB45" s="21"/>
      <c r="AC45" s="21"/>
      <c r="AD45" s="21">
        <v>12</v>
      </c>
      <c r="AE45" s="21" t="s">
        <v>51</v>
      </c>
      <c r="AF45" s="21" t="s">
        <v>27</v>
      </c>
      <c r="AG45" s="22" t="s">
        <v>45</v>
      </c>
      <c r="AH45" s="22">
        <f t="shared" si="5"/>
        <v>4</v>
      </c>
      <c r="AI45" s="22">
        <f ca="1" t="shared" si="6"/>
        <v>0.881300042069816</v>
      </c>
      <c r="AJ45" s="22">
        <f ca="1">AK45*_XLL.ZUFALLSBEREICH(2,4)*(-1)^_XLL.ZUFALLSBEREICH(1,2)</f>
        <v>14</v>
      </c>
      <c r="AK45" s="22">
        <f ca="1" t="shared" si="8"/>
        <v>7</v>
      </c>
      <c r="AL45" s="22">
        <f ca="1" t="shared" si="8"/>
        <v>-5</v>
      </c>
      <c r="AM45" s="22">
        <f t="shared" si="2"/>
        <v>14</v>
      </c>
      <c r="AN45" s="22">
        <f>IF(AK45&lt;0,"( "&amp;AK45&amp;" )",AK45)</f>
        <v>7</v>
      </c>
      <c r="AO45" s="22">
        <f>AL45</f>
        <v>-5</v>
      </c>
      <c r="AP45" s="22">
        <f t="shared" si="7"/>
        <v>-5</v>
      </c>
      <c r="AQ45" s="22">
        <f>IF(AJ45/AK45&lt;0,"( "&amp;AJ45/AK45&amp;" )",AJ45/AK45)</f>
        <v>2</v>
      </c>
      <c r="AR45" s="22">
        <f>AL45</f>
        <v>-5</v>
      </c>
      <c r="AS45" s="22">
        <f t="shared" si="4"/>
        <v>14</v>
      </c>
      <c r="AT45" s="22" t="str">
        <f>AG45&amp;" "&amp;AN45</f>
        <v>: 7</v>
      </c>
      <c r="AU45" s="21"/>
      <c r="AV45" s="21"/>
    </row>
    <row r="46" spans="30:32" ht="6" customHeight="1" thickBot="1">
      <c r="AD46" s="22">
        <v>9</v>
      </c>
      <c r="AE46" s="22" t="s">
        <v>21</v>
      </c>
      <c r="AF46" s="22" t="s">
        <v>27</v>
      </c>
    </row>
    <row r="47" spans="2:48" s="9" customFormat="1" ht="23.25" customHeight="1" thickBot="1">
      <c r="B47" s="10">
        <f>P47</f>
        <v>501</v>
      </c>
      <c r="C47" s="32" t="str">
        <f>Q47</f>
        <v>ns</v>
      </c>
      <c r="D47" s="33"/>
      <c r="E47" s="29"/>
      <c r="F47" s="30"/>
      <c r="G47" s="30"/>
      <c r="H47" s="30"/>
      <c r="I47" s="31"/>
      <c r="J47" s="10"/>
      <c r="K47" s="4"/>
      <c r="L47" s="11"/>
      <c r="M47" s="17"/>
      <c r="N47" s="17"/>
      <c r="P47" s="12">
        <f>X47*Y47</f>
        <v>501</v>
      </c>
      <c r="Q47" s="11" t="str">
        <f>VLOOKUP(S47,$AD$45:$AE$54,2,FALSE)&amp;VLOOKUP(S47,$AD$45:$AF$54,3,FALSE)</f>
        <v>ns</v>
      </c>
      <c r="R47" s="10" t="str">
        <f>X47*Y47&amp;"·10"</f>
        <v>501·10</v>
      </c>
      <c r="S47" s="4">
        <f ca="1">_XLL.ZUFALLSBEREICH(1,8)*3-12</f>
        <v>-9</v>
      </c>
      <c r="T47" s="13" t="str">
        <f>VLOOKUP(S47,$AD$45:$AF$54,3,FALSE)</f>
        <v>s</v>
      </c>
      <c r="U47" s="10" t="str">
        <f>X47&amp;"·10"</f>
        <v>5,01·10</v>
      </c>
      <c r="V47" s="4">
        <f>S47+Z47</f>
        <v>-7</v>
      </c>
      <c r="W47" s="11" t="str">
        <f>VLOOKUP(S47,$AD$45:$AF$54,3,FALSE)</f>
        <v>s</v>
      </c>
      <c r="X47" s="21">
        <f ca="1">ROUND(RAND()*9+1,2)</f>
        <v>5.01</v>
      </c>
      <c r="Y47" s="21">
        <f>10^Z47</f>
        <v>100</v>
      </c>
      <c r="Z47" s="21">
        <f ca="1">_XLL.ZUFALLSBEREICH(1,2)</f>
        <v>2</v>
      </c>
      <c r="AA47" s="21"/>
      <c r="AB47" s="21"/>
      <c r="AC47" s="21"/>
      <c r="AD47" s="22">
        <v>6</v>
      </c>
      <c r="AE47" s="22" t="s">
        <v>20</v>
      </c>
      <c r="AF47" s="22" t="s">
        <v>27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30:32" ht="6" customHeight="1" thickBot="1">
      <c r="AD48" s="22">
        <v>3</v>
      </c>
      <c r="AE48" s="22" t="s">
        <v>19</v>
      </c>
      <c r="AF48" s="22" t="s">
        <v>27</v>
      </c>
    </row>
    <row r="49" spans="2:48" s="9" customFormat="1" ht="23.25" customHeight="1" thickBot="1">
      <c r="B49" s="10"/>
      <c r="C49" s="32"/>
      <c r="D49" s="33"/>
      <c r="E49" s="29"/>
      <c r="F49" s="30"/>
      <c r="G49" s="30"/>
      <c r="H49" s="30"/>
      <c r="I49" s="31"/>
      <c r="J49" s="10" t="str">
        <f>U49</f>
        <v>3,83·10</v>
      </c>
      <c r="K49" s="4">
        <f>V49</f>
        <v>-7</v>
      </c>
      <c r="L49" s="11" t="str">
        <f>W49</f>
        <v>s</v>
      </c>
      <c r="M49" s="17"/>
      <c r="N49" s="17"/>
      <c r="P49" s="12">
        <f>X49*Y49</f>
        <v>383</v>
      </c>
      <c r="Q49" s="11" t="str">
        <f>VLOOKUP(S49,$AD$45:$AE$54,2,FALSE)&amp;VLOOKUP(S49,$AD$45:$AF$54,3,FALSE)</f>
        <v>ns</v>
      </c>
      <c r="R49" s="10" t="str">
        <f>X49*Y49&amp;"·10"</f>
        <v>383·10</v>
      </c>
      <c r="S49" s="4">
        <f ca="1">_XLL.ZUFALLSBEREICH(1,8)*3-12</f>
        <v>-9</v>
      </c>
      <c r="T49" s="13" t="str">
        <f>VLOOKUP(S49,$AD$45:$AF$54,3,FALSE)</f>
        <v>s</v>
      </c>
      <c r="U49" s="10" t="str">
        <f>X49&amp;"·10"</f>
        <v>3,83·10</v>
      </c>
      <c r="V49" s="4">
        <f>S49+Z49</f>
        <v>-7</v>
      </c>
      <c r="W49" s="11" t="str">
        <f>VLOOKUP(S49,$AD$45:$AF$54,3,FALSE)</f>
        <v>s</v>
      </c>
      <c r="X49" s="21">
        <f ca="1">ROUND(RAND()*9+1,2)</f>
        <v>3.83</v>
      </c>
      <c r="Y49" s="21">
        <f>10^Z49</f>
        <v>100</v>
      </c>
      <c r="Z49" s="21">
        <f ca="1">_XLL.ZUFALLSBEREICH(1,2)</f>
        <v>2</v>
      </c>
      <c r="AA49" s="21"/>
      <c r="AB49" s="21"/>
      <c r="AC49" s="21"/>
      <c r="AD49" s="22">
        <v>0</v>
      </c>
      <c r="AE49" s="22">
        <f>""</f>
      </c>
      <c r="AF49" s="22" t="s">
        <v>28</v>
      </c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1"/>
      <c r="AV49" s="21"/>
    </row>
    <row r="50" spans="30:32" ht="6" customHeight="1" thickBot="1">
      <c r="AD50" s="22">
        <v>-3</v>
      </c>
      <c r="AE50" s="22" t="s">
        <v>22</v>
      </c>
      <c r="AF50" s="22" t="s">
        <v>28</v>
      </c>
    </row>
    <row r="51" spans="2:48" s="9" customFormat="1" ht="23.25" customHeight="1" thickBot="1">
      <c r="B51" s="10"/>
      <c r="C51" s="32"/>
      <c r="D51" s="33"/>
      <c r="E51" s="29" t="str">
        <f>R51</f>
        <v>55,9·10</v>
      </c>
      <c r="F51" s="30"/>
      <c r="G51" s="4">
        <f>S51</f>
        <v>12</v>
      </c>
      <c r="H51" s="32" t="str">
        <f>W51</f>
        <v>Byte</v>
      </c>
      <c r="I51" s="33"/>
      <c r="J51" s="10"/>
      <c r="K51" s="4"/>
      <c r="L51" s="11"/>
      <c r="M51" s="17"/>
      <c r="N51" s="17"/>
      <c r="P51" s="12">
        <f>X51*Y51</f>
        <v>55.9</v>
      </c>
      <c r="Q51" s="11" t="str">
        <f>VLOOKUP(S51,$AD$45:$AE$54,2,FALSE)&amp;VLOOKUP(S51,$AD$45:$AF$54,3,FALSE)</f>
        <v>TByte</v>
      </c>
      <c r="R51" s="10" t="str">
        <f>X51*Y51&amp;"·10"</f>
        <v>55,9·10</v>
      </c>
      <c r="S51" s="4">
        <f ca="1">_XLL.ZUFALLSBEREICH(1,8)*3-12</f>
        <v>12</v>
      </c>
      <c r="T51" s="13" t="str">
        <f>VLOOKUP(S51,$AD$45:$AF$54,3,FALSE)</f>
        <v>Byte</v>
      </c>
      <c r="U51" s="10" t="str">
        <f>X51&amp;"·10"</f>
        <v>5,59·10</v>
      </c>
      <c r="V51" s="4">
        <f>S51+Z51</f>
        <v>13</v>
      </c>
      <c r="W51" s="11" t="str">
        <f>VLOOKUP(S51,$AD$45:$AF$54,3,FALSE)</f>
        <v>Byte</v>
      </c>
      <c r="X51" s="21">
        <f ca="1">ROUND(RAND()*9+1,2)</f>
        <v>5.59</v>
      </c>
      <c r="Y51" s="21">
        <f>10^Z51</f>
        <v>10</v>
      </c>
      <c r="Z51" s="21">
        <f ca="1">_XLL.ZUFALLSBEREICH(1,2)</f>
        <v>1</v>
      </c>
      <c r="AA51" s="21"/>
      <c r="AB51" s="21"/>
      <c r="AC51" s="21"/>
      <c r="AD51" s="22">
        <v>-6</v>
      </c>
      <c r="AE51" s="23" t="s">
        <v>23</v>
      </c>
      <c r="AF51" s="22" t="s">
        <v>28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</row>
    <row r="52" spans="30:32" ht="6" customHeight="1" thickBot="1">
      <c r="AD52" s="22">
        <v>-9</v>
      </c>
      <c r="AE52" s="22" t="s">
        <v>25</v>
      </c>
      <c r="AF52" s="22" t="s">
        <v>28</v>
      </c>
    </row>
    <row r="53" spans="2:48" s="9" customFormat="1" ht="23.25" customHeight="1" thickBot="1">
      <c r="B53" s="10">
        <f>P53</f>
        <v>263</v>
      </c>
      <c r="C53" s="32" t="str">
        <f>Q53</f>
        <v>ns</v>
      </c>
      <c r="D53" s="33"/>
      <c r="E53" s="29"/>
      <c r="F53" s="30"/>
      <c r="G53" s="30"/>
      <c r="H53" s="30"/>
      <c r="I53" s="31"/>
      <c r="J53" s="10"/>
      <c r="K53" s="4"/>
      <c r="L53" s="11"/>
      <c r="M53" s="17"/>
      <c r="N53" s="17"/>
      <c r="P53" s="12">
        <f>X53*Y53</f>
        <v>263</v>
      </c>
      <c r="Q53" s="11" t="str">
        <f>VLOOKUP(S53,$AD$45:$AE$54,2,FALSE)&amp;VLOOKUP(S53,$AD$45:$AF$54,3,FALSE)</f>
        <v>ns</v>
      </c>
      <c r="R53" s="10" t="str">
        <f>X53*Y53&amp;"·10"</f>
        <v>263·10</v>
      </c>
      <c r="S53" s="4">
        <f ca="1">_XLL.ZUFALLSBEREICH(1,8)*3-12</f>
        <v>-9</v>
      </c>
      <c r="T53" s="13" t="str">
        <f>VLOOKUP(S53,$AD$45:$AF$54,3,FALSE)</f>
        <v>s</v>
      </c>
      <c r="U53" s="10" t="str">
        <f>X53&amp;"·10"</f>
        <v>2,63·10</v>
      </c>
      <c r="V53" s="4">
        <f>S53+Z53</f>
        <v>-7</v>
      </c>
      <c r="W53" s="11" t="str">
        <f>VLOOKUP(S53,$AD$45:$AF$54,3,FALSE)</f>
        <v>s</v>
      </c>
      <c r="X53" s="21">
        <f ca="1">ROUND(RAND()*9+1,2)</f>
        <v>2.63</v>
      </c>
      <c r="Y53" s="21">
        <f>10^Z53</f>
        <v>100</v>
      </c>
      <c r="Z53" s="21">
        <f ca="1">_XLL.ZUFALLSBEREICH(1,2)</f>
        <v>2</v>
      </c>
      <c r="AA53" s="21"/>
      <c r="AB53" s="21"/>
      <c r="AC53" s="21"/>
      <c r="AD53" s="22">
        <v>-12</v>
      </c>
      <c r="AE53" s="22" t="s">
        <v>24</v>
      </c>
      <c r="AF53" s="22" t="s">
        <v>28</v>
      </c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</row>
    <row r="54" spans="30:32" ht="6" customHeight="1" thickBot="1">
      <c r="AD54" s="22">
        <v>-15</v>
      </c>
      <c r="AE54" s="22" t="s">
        <v>26</v>
      </c>
      <c r="AF54" s="22" t="s">
        <v>28</v>
      </c>
    </row>
    <row r="55" spans="2:48" s="9" customFormat="1" ht="23.25" customHeight="1" thickBot="1">
      <c r="B55" s="10"/>
      <c r="C55" s="32"/>
      <c r="D55" s="33"/>
      <c r="E55" s="29"/>
      <c r="F55" s="30"/>
      <c r="G55" s="30"/>
      <c r="H55" s="30"/>
      <c r="I55" s="31"/>
      <c r="J55" s="10" t="str">
        <f>U55</f>
        <v>9,75·10</v>
      </c>
      <c r="K55" s="4">
        <f>V55</f>
        <v>2</v>
      </c>
      <c r="L55" s="11" t="str">
        <f>W55</f>
        <v>s</v>
      </c>
      <c r="M55" s="17"/>
      <c r="N55" s="17"/>
      <c r="P55" s="12">
        <f>X55*Y55</f>
        <v>975</v>
      </c>
      <c r="Q55" s="11" t="str">
        <f>VLOOKUP(S55,$AD$45:$AE$54,2,FALSE)&amp;VLOOKUP(S55,$AD$45:$AF$54,3,FALSE)</f>
        <v>s</v>
      </c>
      <c r="R55" s="10" t="str">
        <f>X55*Y55&amp;"·10"</f>
        <v>975·10</v>
      </c>
      <c r="S55" s="4">
        <f ca="1">_XLL.ZUFALLSBEREICH(1,8)*3-12</f>
        <v>0</v>
      </c>
      <c r="T55" s="13" t="str">
        <f>VLOOKUP(S55,$AD$45:$AF$54,3,FALSE)</f>
        <v>s</v>
      </c>
      <c r="U55" s="10" t="str">
        <f>X55&amp;"·10"</f>
        <v>9,75·10</v>
      </c>
      <c r="V55" s="4">
        <f>S55+Z55</f>
        <v>2</v>
      </c>
      <c r="W55" s="11" t="str">
        <f>VLOOKUP(S55,$AD$45:$AF$54,3,FALSE)</f>
        <v>s</v>
      </c>
      <c r="X55" s="21">
        <f ca="1">ROUND(RAND()*9+1,2)</f>
        <v>9.75</v>
      </c>
      <c r="Y55" s="21">
        <f>10^Z55</f>
        <v>100</v>
      </c>
      <c r="Z55" s="21">
        <f ca="1">_XLL.ZUFALLSBEREICH(1,2)</f>
        <v>2</v>
      </c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23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</sheetData>
  <sheetProtection/>
  <mergeCells count="31">
    <mergeCell ref="P15:Q15"/>
    <mergeCell ref="P20:Q20"/>
    <mergeCell ref="S20:T20"/>
    <mergeCell ref="J6:K6"/>
    <mergeCell ref="B8:C8"/>
    <mergeCell ref="X6:Y6"/>
    <mergeCell ref="J8:K8"/>
    <mergeCell ref="P13:Q13"/>
    <mergeCell ref="T13:U13"/>
    <mergeCell ref="E51:F51"/>
    <mergeCell ref="H51:I51"/>
    <mergeCell ref="V20:W20"/>
    <mergeCell ref="H45:I45"/>
    <mergeCell ref="E47:I47"/>
    <mergeCell ref="T15:U15"/>
    <mergeCell ref="C51:D51"/>
    <mergeCell ref="J43:L43"/>
    <mergeCell ref="B43:D43"/>
    <mergeCell ref="B6:C6"/>
    <mergeCell ref="E43:I43"/>
    <mergeCell ref="E45:F45"/>
    <mergeCell ref="X4:Y5"/>
    <mergeCell ref="A1:N1"/>
    <mergeCell ref="E49:I49"/>
    <mergeCell ref="C53:D53"/>
    <mergeCell ref="E53:I53"/>
    <mergeCell ref="C55:D55"/>
    <mergeCell ref="E55:I55"/>
    <mergeCell ref="C45:D45"/>
    <mergeCell ref="C47:D47"/>
    <mergeCell ref="C49:D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1"/>
  <sheetViews>
    <sheetView zoomScalePageLayoutView="0" workbookViewId="0" topLeftCell="A39">
      <selection activeCell="H72" sqref="H72"/>
    </sheetView>
  </sheetViews>
  <sheetFormatPr defaultColWidth="11.421875" defaultRowHeight="12.75"/>
  <cols>
    <col min="4" max="4" width="16.57421875" style="0" customWidth="1"/>
  </cols>
  <sheetData>
    <row r="2" spans="2:5" ht="12.75">
      <c r="B2">
        <f ca="1">ROUND((RAND())*5+2,0)</f>
        <v>5</v>
      </c>
      <c r="C2">
        <f ca="1">ROUND((RAND())*5+2,0)</f>
        <v>4</v>
      </c>
      <c r="D2">
        <f>B2/10^C2</f>
        <v>0.0005</v>
      </c>
      <c r="E2">
        <f>-C2</f>
        <v>-4</v>
      </c>
    </row>
    <row r="3" spans="2:5" ht="12.75">
      <c r="B3">
        <f ca="1">ROUND((RAND())*5+2,0)</f>
        <v>6</v>
      </c>
      <c r="C3">
        <f ca="1">ROUND((RAND())*5+2,0)</f>
        <v>7</v>
      </c>
      <c r="D3">
        <f>B3/10^C3</f>
        <v>6E-07</v>
      </c>
      <c r="E3">
        <f>-C3</f>
        <v>-7</v>
      </c>
    </row>
    <row r="4" spans="2:5" ht="12.75">
      <c r="B4">
        <f ca="1">ROUND((RAND())*5+2,0)</f>
        <v>5</v>
      </c>
      <c r="C4">
        <f ca="1">ROUND((RAND())*5+5,0)</f>
        <v>5</v>
      </c>
      <c r="D4">
        <f>B4*10^C4</f>
        <v>500000</v>
      </c>
      <c r="E4">
        <f>C4</f>
        <v>5</v>
      </c>
    </row>
    <row r="5" spans="2:5" ht="12.75">
      <c r="B5">
        <f ca="1">ROUND((RAND())*5+2,0)</f>
        <v>5</v>
      </c>
      <c r="C5">
        <f ca="1">ROUND((RAND())*5+5,0)</f>
        <v>10</v>
      </c>
      <c r="D5">
        <f>B5*10^C5</f>
        <v>50000000000</v>
      </c>
      <c r="E5">
        <f>C5</f>
        <v>10</v>
      </c>
    </row>
    <row r="6" spans="2:5" ht="12.75">
      <c r="B6">
        <f aca="true" ca="1" t="shared" si="0" ref="B6:B17">ROUND(RAND()*900,0)/100+1</f>
        <v>4.68</v>
      </c>
      <c r="C6">
        <f ca="1">ROUND((RAND())*5+2,0)</f>
        <v>4</v>
      </c>
      <c r="D6">
        <f>B6/10^C6</f>
        <v>0.000468</v>
      </c>
      <c r="E6">
        <f>-C6</f>
        <v>-4</v>
      </c>
    </row>
    <row r="7" spans="2:5" ht="12.75">
      <c r="B7">
        <f ca="1" t="shared" si="0"/>
        <v>1.8399999999999999</v>
      </c>
      <c r="C7">
        <f ca="1">ROUND((RAND())*5+2,0)</f>
        <v>2</v>
      </c>
      <c r="D7">
        <f>B7/10^C7</f>
        <v>0.0184</v>
      </c>
      <c r="E7">
        <f>-C7</f>
        <v>-2</v>
      </c>
    </row>
    <row r="8" spans="2:5" ht="12.75">
      <c r="B8">
        <f ca="1" t="shared" si="0"/>
        <v>4.54</v>
      </c>
      <c r="C8">
        <f ca="1">ROUND((RAND())*5+5,0)</f>
        <v>10</v>
      </c>
      <c r="D8">
        <f>B8*10^C8</f>
        <v>45400000000</v>
      </c>
      <c r="E8">
        <f>C8</f>
        <v>10</v>
      </c>
    </row>
    <row r="9" spans="2:5" ht="12.75">
      <c r="B9">
        <f ca="1" t="shared" si="0"/>
        <v>2.2800000000000002</v>
      </c>
      <c r="C9">
        <f ca="1">ROUND((RAND())*5+5,0)</f>
        <v>8</v>
      </c>
      <c r="D9">
        <f>B9*10^C9</f>
        <v>228000000.00000003</v>
      </c>
      <c r="E9">
        <f>C9</f>
        <v>8</v>
      </c>
    </row>
    <row r="10" spans="2:5" ht="12.75">
      <c r="B10">
        <f ca="1" t="shared" si="0"/>
        <v>3.27</v>
      </c>
      <c r="C10">
        <f ca="1">ROUND((RAND())*5+2,0)</f>
        <v>3</v>
      </c>
      <c r="D10">
        <f>B10/10^C10</f>
        <v>0.00327</v>
      </c>
      <c r="E10">
        <f>-C10</f>
        <v>-3</v>
      </c>
    </row>
    <row r="11" spans="2:5" ht="12.75">
      <c r="B11">
        <f ca="1" t="shared" si="0"/>
        <v>7.18</v>
      </c>
      <c r="C11">
        <f ca="1">ROUND((RAND())*5+2,0)</f>
        <v>5</v>
      </c>
      <c r="D11">
        <f>B11/10^C11</f>
        <v>7.18E-05</v>
      </c>
      <c r="E11">
        <f>-C11</f>
        <v>-5</v>
      </c>
    </row>
    <row r="12" spans="2:5" ht="12.75">
      <c r="B12">
        <f ca="1" t="shared" si="0"/>
        <v>5.22</v>
      </c>
      <c r="C12">
        <f ca="1">ROUND((RAND())*5+5,0)</f>
        <v>9</v>
      </c>
      <c r="D12">
        <f>B12*10^C12</f>
        <v>5220000000</v>
      </c>
      <c r="E12">
        <f>C12</f>
        <v>9</v>
      </c>
    </row>
    <row r="13" spans="2:5" ht="12.75">
      <c r="B13">
        <f ca="1" t="shared" si="0"/>
        <v>4.26</v>
      </c>
      <c r="C13">
        <f ca="1">ROUND((RAND())*5+5,0)</f>
        <v>5</v>
      </c>
      <c r="D13">
        <f>B13*10^C13</f>
        <v>426000</v>
      </c>
      <c r="E13">
        <f>C13</f>
        <v>5</v>
      </c>
    </row>
    <row r="14" spans="2:5" ht="12.75">
      <c r="B14">
        <f ca="1" t="shared" si="0"/>
        <v>5.24</v>
      </c>
      <c r="C14">
        <f ca="1">ROUND((RAND())*5+2,0)</f>
        <v>5</v>
      </c>
      <c r="D14">
        <f>B14/10^C14</f>
        <v>5.24E-05</v>
      </c>
      <c r="E14">
        <f>-C14</f>
        <v>-5</v>
      </c>
    </row>
    <row r="15" spans="2:5" ht="12.75">
      <c r="B15">
        <f ca="1" t="shared" si="0"/>
        <v>6.7</v>
      </c>
      <c r="C15">
        <f ca="1">ROUND((RAND())*5+2,0)</f>
        <v>5</v>
      </c>
      <c r="D15">
        <f>B15/10^C15</f>
        <v>6.7E-05</v>
      </c>
      <c r="E15">
        <f>-C15</f>
        <v>-5</v>
      </c>
    </row>
    <row r="16" spans="2:5" ht="12.75">
      <c r="B16">
        <f ca="1" t="shared" si="0"/>
        <v>5.24</v>
      </c>
      <c r="C16">
        <f ca="1">ROUND((RAND())*5+5,0)</f>
        <v>10</v>
      </c>
      <c r="D16">
        <f>B16*10^C16</f>
        <v>52400000000</v>
      </c>
      <c r="E16">
        <f>C16</f>
        <v>10</v>
      </c>
    </row>
    <row r="17" spans="2:5" ht="12.75">
      <c r="B17">
        <f ca="1" t="shared" si="0"/>
        <v>5.93</v>
      </c>
      <c r="C17">
        <f ca="1">ROUND((RAND())*5+5,0)</f>
        <v>6</v>
      </c>
      <c r="D17">
        <f>B17*10^C17</f>
        <v>5930000</v>
      </c>
      <c r="E17">
        <f>C17</f>
        <v>6</v>
      </c>
    </row>
    <row r="20" spans="2:5" ht="12.75">
      <c r="B20">
        <f aca="true" ca="1" t="shared" si="1" ref="B20:C25">ROUND((RAND())*5+2,0)</f>
        <v>4</v>
      </c>
      <c r="C20">
        <f ca="1">ROUND((RAND())*5+2,0)</f>
        <v>3</v>
      </c>
      <c r="D20">
        <f>B20/10^C20</f>
        <v>0.004</v>
      </c>
      <c r="E20">
        <f>-C20</f>
        <v>-3</v>
      </c>
    </row>
    <row r="21" spans="2:5" ht="12.75">
      <c r="B21">
        <f ca="1" t="shared" si="1"/>
        <v>5</v>
      </c>
      <c r="C21">
        <f ca="1" t="shared" si="1"/>
        <v>4</v>
      </c>
      <c r="D21">
        <f>B21/10^C21</f>
        <v>0.0005</v>
      </c>
      <c r="E21">
        <f>-C21</f>
        <v>-4</v>
      </c>
    </row>
    <row r="22" spans="2:5" ht="12.75">
      <c r="B22">
        <f ca="1" t="shared" si="1"/>
        <v>3</v>
      </c>
      <c r="C22">
        <f ca="1">ROUND((RAND())*5+5,0)</f>
        <v>8</v>
      </c>
      <c r="D22">
        <f>B22*10^C22</f>
        <v>300000000</v>
      </c>
      <c r="E22">
        <f>C22</f>
        <v>8</v>
      </c>
    </row>
    <row r="23" spans="2:5" ht="12.75">
      <c r="B23">
        <f ca="1" t="shared" si="1"/>
        <v>7</v>
      </c>
      <c r="C23">
        <f ca="1">ROUND((RAND())*5+5,0)</f>
        <v>6</v>
      </c>
      <c r="D23">
        <f>B23*10^C23</f>
        <v>7000000</v>
      </c>
      <c r="E23">
        <f>C23</f>
        <v>6</v>
      </c>
    </row>
    <row r="24" spans="2:5" ht="12.75">
      <c r="B24">
        <f ca="1">ROUND(RAND()*900,0)/100+1</f>
        <v>5.67</v>
      </c>
      <c r="C24">
        <f ca="1">ROUND((RAND())*5+2,0)</f>
        <v>3</v>
      </c>
      <c r="D24">
        <f>B24/10^C24</f>
        <v>0.00567</v>
      </c>
      <c r="E24">
        <f>-C24</f>
        <v>-3</v>
      </c>
    </row>
    <row r="25" spans="2:5" ht="12.75">
      <c r="B25">
        <f ca="1">ROUND(RAND()*900,0)/100+1</f>
        <v>3.61</v>
      </c>
      <c r="C25">
        <f ca="1" t="shared" si="1"/>
        <v>7</v>
      </c>
      <c r="D25">
        <f>B25/10^C25</f>
        <v>3.6099999999999996E-07</v>
      </c>
      <c r="E25">
        <f>-C25</f>
        <v>-7</v>
      </c>
    </row>
    <row r="26" spans="2:5" ht="12.75">
      <c r="B26">
        <f ca="1">ROUND(RAND()*900,0)/100+1</f>
        <v>8.42</v>
      </c>
      <c r="C26">
        <f ca="1">ROUND((RAND())*5+5,0)</f>
        <v>8</v>
      </c>
      <c r="D26">
        <f>B26*10^C26</f>
        <v>842000000</v>
      </c>
      <c r="E26">
        <f>C26</f>
        <v>8</v>
      </c>
    </row>
    <row r="27" spans="2:5" ht="12.75">
      <c r="B27">
        <f ca="1">ROUND(RAND()*900,0)/100+1</f>
        <v>8.82</v>
      </c>
      <c r="C27">
        <f ca="1">ROUND((RAND())*5+5,0)</f>
        <v>6</v>
      </c>
      <c r="D27">
        <f>B27*10^C27</f>
        <v>8820000</v>
      </c>
      <c r="E27">
        <f>C27</f>
        <v>6</v>
      </c>
    </row>
    <row r="28" spans="2:5" ht="12.75">
      <c r="B28">
        <v>1</v>
      </c>
      <c r="C28">
        <f ca="1">ROUND((RAND())*5+2,0)</f>
        <v>6</v>
      </c>
      <c r="D28">
        <f>B28/10^C28</f>
        <v>1E-06</v>
      </c>
      <c r="E28">
        <f>-C28</f>
        <v>-6</v>
      </c>
    </row>
    <row r="29" spans="2:5" ht="12.75">
      <c r="B29">
        <v>1</v>
      </c>
      <c r="C29">
        <f ca="1">ROUND((RAND())*5+2,0)</f>
        <v>6</v>
      </c>
      <c r="D29">
        <f>B29/10^C29</f>
        <v>1E-06</v>
      </c>
      <c r="E29">
        <f>-C29</f>
        <v>-6</v>
      </c>
    </row>
    <row r="30" spans="2:5" ht="12.75">
      <c r="B30">
        <v>1</v>
      </c>
      <c r="C30">
        <f ca="1">ROUND((RAND())*5+5,0)</f>
        <v>8</v>
      </c>
      <c r="D30">
        <f>B30*10^C30</f>
        <v>100000000</v>
      </c>
      <c r="E30">
        <f>C30</f>
        <v>8</v>
      </c>
    </row>
    <row r="31" spans="2:5" ht="12.75">
      <c r="B31">
        <v>1</v>
      </c>
      <c r="C31">
        <f ca="1">ROUND((RAND())*5+5,0)</f>
        <v>8</v>
      </c>
      <c r="D31">
        <f>B31*10^C31</f>
        <v>100000000</v>
      </c>
      <c r="E31">
        <f>C31</f>
        <v>8</v>
      </c>
    </row>
    <row r="32" spans="2:5" ht="12.75">
      <c r="B32">
        <f ca="1">ROUND(RAND()*900,0)/100+1</f>
        <v>4.8</v>
      </c>
      <c r="C32">
        <f ca="1">ROUND((RAND())*5+2,0)</f>
        <v>5</v>
      </c>
      <c r="D32">
        <f>B32/10^C32</f>
        <v>4.8E-05</v>
      </c>
      <c r="E32">
        <f>-C32</f>
        <v>-5</v>
      </c>
    </row>
    <row r="33" spans="2:5" ht="12.75">
      <c r="B33">
        <f ca="1">ROUND(RAND()*900,0)/100+1</f>
        <v>2.1399999999999997</v>
      </c>
      <c r="C33">
        <f ca="1">ROUND((RAND())*5+2,0)</f>
        <v>6</v>
      </c>
      <c r="D33">
        <f>B33/10^C33</f>
        <v>2.14E-06</v>
      </c>
      <c r="E33">
        <f>-C33</f>
        <v>-6</v>
      </c>
    </row>
    <row r="34" spans="2:5" ht="12.75">
      <c r="B34">
        <f ca="1">ROUND(RAND()*900,0)/100+1</f>
        <v>4.15</v>
      </c>
      <c r="C34">
        <f ca="1">ROUND((RAND())*5+5,0)</f>
        <v>8</v>
      </c>
      <c r="D34">
        <f>B34*10^C34</f>
        <v>415000000.00000006</v>
      </c>
      <c r="E34">
        <f>C34</f>
        <v>8</v>
      </c>
    </row>
    <row r="35" spans="2:5" ht="12.75">
      <c r="B35">
        <f ca="1">ROUND(RAND()*900,0)/100+1</f>
        <v>2.81</v>
      </c>
      <c r="C35">
        <f ca="1">ROUND((RAND())*5+5,0)</f>
        <v>6</v>
      </c>
      <c r="D35">
        <f>B35*10^C35</f>
        <v>2810000</v>
      </c>
      <c r="E35">
        <f>C35</f>
        <v>6</v>
      </c>
    </row>
    <row r="38" spans="1:6" ht="12.75">
      <c r="A38">
        <v>0</v>
      </c>
      <c r="B38">
        <f ca="1">ROUND((RAND())*2+2,0)</f>
        <v>3</v>
      </c>
      <c r="C38">
        <f ca="1">ROUND((RAND())*1+2,0)</f>
        <v>2</v>
      </c>
      <c r="D38" t="str">
        <f>"(-"&amp;B38&amp;")"&amp;F38</f>
        <v>(-3)²</v>
      </c>
      <c r="E38">
        <f>(-B38)^C38</f>
        <v>9</v>
      </c>
      <c r="F38" t="str">
        <f>IF(C38=3,"³","²")</f>
        <v>²</v>
      </c>
    </row>
    <row r="39" spans="1:6" ht="12.75">
      <c r="A39">
        <v>1</v>
      </c>
      <c r="B39">
        <f aca="true" ca="1" t="shared" si="2" ref="B39:B46">ROUND((RAND())*2+2,0)</f>
        <v>4</v>
      </c>
      <c r="C39">
        <f ca="1">ROUND((RAND())*1+2,0)</f>
        <v>2</v>
      </c>
      <c r="D39" t="str">
        <f>"-"&amp;B39&amp;F39</f>
        <v>-4²</v>
      </c>
      <c r="E39">
        <f>-((B39)^C39)</f>
        <v>-16</v>
      </c>
      <c r="F39" t="str">
        <f>IF(C39=3,"³","²")</f>
        <v>²</v>
      </c>
    </row>
    <row r="40" spans="1:6" ht="12.75">
      <c r="A40">
        <v>2</v>
      </c>
      <c r="B40">
        <f ca="1" t="shared" si="2"/>
        <v>3</v>
      </c>
      <c r="C40">
        <f ca="1">ROUND((RAND())*1+2,0)</f>
        <v>3</v>
      </c>
      <c r="D40" t="str">
        <f>"-(-"&amp;B40&amp;")"&amp;F40</f>
        <v>-(-3)³</v>
      </c>
      <c r="E40">
        <f>-((-B40)^C40)</f>
        <v>27</v>
      </c>
      <c r="F40" t="str">
        <f>IF(C40=3,"³","²")</f>
        <v>³</v>
      </c>
    </row>
    <row r="42" spans="1:5" ht="12.75">
      <c r="A42">
        <f ca="1">ROUND((RAND())*3-0.5,0)</f>
        <v>1</v>
      </c>
      <c r="B42">
        <f>VLOOKUP(A42,A38:E40,2)</f>
        <v>4</v>
      </c>
      <c r="C42">
        <f>VLOOKUP(A42,A38:E40,3)</f>
        <v>2</v>
      </c>
      <c r="D42" t="str">
        <f>VLOOKUP(A42,A38:E40,4)</f>
        <v>-4²</v>
      </c>
      <c r="E42">
        <f>VLOOKUP(A42,A38:E40,5)</f>
        <v>-16</v>
      </c>
    </row>
    <row r="44" spans="1:6" ht="12.75">
      <c r="A44">
        <v>0</v>
      </c>
      <c r="B44">
        <f ca="1">ROUND((RAND())*2+2,0)</f>
        <v>3</v>
      </c>
      <c r="C44">
        <f ca="1">ROUND((RAND())*1+2,0)</f>
        <v>3</v>
      </c>
      <c r="D44" t="str">
        <f>"(-"&amp;B44&amp;")"&amp;F44</f>
        <v>(-3)³</v>
      </c>
      <c r="E44">
        <f>(-B44)^C44</f>
        <v>-27</v>
      </c>
      <c r="F44" t="str">
        <f>IF(C44=3,"³","²")</f>
        <v>³</v>
      </c>
    </row>
    <row r="45" spans="1:6" ht="12.75">
      <c r="A45">
        <v>1</v>
      </c>
      <c r="B45">
        <f ca="1" t="shared" si="2"/>
        <v>4</v>
      </c>
      <c r="C45">
        <f ca="1">ROUND((RAND())*1+2,0)</f>
        <v>3</v>
      </c>
      <c r="D45" t="str">
        <f>"-"&amp;B45&amp;F45</f>
        <v>-4³</v>
      </c>
      <c r="E45">
        <f>-((B45)^C45)</f>
        <v>-64</v>
      </c>
      <c r="F45" t="str">
        <f>IF(C45=3,"³","²")</f>
        <v>³</v>
      </c>
    </row>
    <row r="46" spans="1:6" ht="12.75">
      <c r="A46">
        <v>2</v>
      </c>
      <c r="B46">
        <f ca="1" t="shared" si="2"/>
        <v>4</v>
      </c>
      <c r="C46">
        <f ca="1">ROUND((RAND())*1+2,0)</f>
        <v>2</v>
      </c>
      <c r="D46" t="str">
        <f>"-(-"&amp;B46&amp;")"&amp;F46</f>
        <v>-(-4)²</v>
      </c>
      <c r="E46">
        <f>-((-B46)^C46)</f>
        <v>-16</v>
      </c>
      <c r="F46" t="str">
        <f>IF(C46=3,"³","²")</f>
        <v>²</v>
      </c>
    </row>
    <row r="48" spans="1:5" ht="12.75">
      <c r="A48">
        <f>MOD(A42+1,3)</f>
        <v>2</v>
      </c>
      <c r="B48">
        <f>VLOOKUP(A48,A44:E46,2)</f>
        <v>4</v>
      </c>
      <c r="C48">
        <f>VLOOKUP(A48,A44:E46,3)</f>
        <v>2</v>
      </c>
      <c r="D48" t="str">
        <f>VLOOKUP(A48,A44:E46,4)</f>
        <v>-(-4)²</v>
      </c>
      <c r="E48">
        <f>VLOOKUP(A48,A44:E46,5)</f>
        <v>-16</v>
      </c>
    </row>
    <row r="50" spans="1:6" ht="12.75">
      <c r="A50">
        <v>0</v>
      </c>
      <c r="B50">
        <f ca="1">ROUND((RAND())*2+2,0)</f>
        <v>4</v>
      </c>
      <c r="C50">
        <f ca="1">ROUND((RAND())*1+2,0)</f>
        <v>3</v>
      </c>
      <c r="D50" t="str">
        <f>"(-"&amp;B50&amp;")"&amp;F50</f>
        <v>(-4)³</v>
      </c>
      <c r="E50">
        <f>(-B50)^C50</f>
        <v>-64</v>
      </c>
      <c r="F50" t="str">
        <f>IF(C50=3,"³","²")</f>
        <v>³</v>
      </c>
    </row>
    <row r="51" spans="1:6" ht="12.75">
      <c r="A51">
        <v>1</v>
      </c>
      <c r="B51">
        <f ca="1">ROUND((RAND())*2+2,0)</f>
        <v>3</v>
      </c>
      <c r="C51">
        <f ca="1">ROUND((RAND())*1+2,0)</f>
        <v>2</v>
      </c>
      <c r="D51" t="str">
        <f>"-"&amp;B51&amp;F51</f>
        <v>-3²</v>
      </c>
      <c r="E51">
        <f>-((B51)^C51)</f>
        <v>-9</v>
      </c>
      <c r="F51" t="str">
        <f>IF(C51=3,"³","²")</f>
        <v>²</v>
      </c>
    </row>
    <row r="52" spans="1:6" ht="12.75">
      <c r="A52">
        <v>2</v>
      </c>
      <c r="B52">
        <f ca="1">ROUND((RAND())*2+2,0)</f>
        <v>3</v>
      </c>
      <c r="C52">
        <f ca="1">ROUND((RAND())*1+2,0)</f>
        <v>2</v>
      </c>
      <c r="D52" t="str">
        <f>"-(-"&amp;B52&amp;")"&amp;F52</f>
        <v>-(-3)²</v>
      </c>
      <c r="E52">
        <f>-((-B52)^C52)</f>
        <v>-9</v>
      </c>
      <c r="F52" t="str">
        <f>IF(C52=3,"³","²")</f>
        <v>²</v>
      </c>
    </row>
    <row r="54" spans="1:5" ht="12.75">
      <c r="A54">
        <f>MOD(A48+1,3)</f>
        <v>0</v>
      </c>
      <c r="B54">
        <f>VLOOKUP(A54,A50:E52,2)</f>
        <v>4</v>
      </c>
      <c r="C54">
        <f>VLOOKUP(A54,A50:E52,3)</f>
        <v>3</v>
      </c>
      <c r="D54" t="str">
        <f>VLOOKUP(A54,A50:E52,4)</f>
        <v>(-4)³</v>
      </c>
      <c r="E54">
        <f>VLOOKUP(A54,A50:E52,5)</f>
        <v>-64</v>
      </c>
    </row>
    <row r="57" spans="1:6" ht="12.75">
      <c r="A57">
        <v>0</v>
      </c>
      <c r="B57">
        <f ca="1">ROUND((RAND())*2+2,0)</f>
        <v>3</v>
      </c>
      <c r="C57">
        <v>2</v>
      </c>
      <c r="D57" t="str">
        <f>"-"&amp;B57&amp;F57</f>
        <v>-3²</v>
      </c>
      <c r="E57">
        <f>(-B57)^C57</f>
        <v>9</v>
      </c>
      <c r="F57" t="str">
        <f>IF(C57=3,"³","²")</f>
        <v>²</v>
      </c>
    </row>
    <row r="58" spans="1:6" ht="12.75">
      <c r="A58">
        <v>1</v>
      </c>
      <c r="B58">
        <f ca="1">ROUND((RAND())*2+2,0)</f>
        <v>3</v>
      </c>
      <c r="C58">
        <v>3</v>
      </c>
      <c r="D58" t="str">
        <f>"-"&amp;B58&amp;F58</f>
        <v>-3³</v>
      </c>
      <c r="E58">
        <f>-((B58)^C58)</f>
        <v>-27</v>
      </c>
      <c r="F58" t="str">
        <f>IF(C58=3,"³","²")</f>
        <v>³</v>
      </c>
    </row>
    <row r="61" spans="1:5" ht="12.75">
      <c r="A61">
        <f ca="1">ROUND((RAND()),0)</f>
        <v>0</v>
      </c>
      <c r="B61">
        <f>VLOOKUP($A61,$A$57:$F$59,2)</f>
        <v>3</v>
      </c>
      <c r="C61">
        <f>VLOOKUP($A61,$A$57:$F$59,3)</f>
        <v>2</v>
      </c>
      <c r="D61" t="str">
        <f>VLOOKUP($A61,$A$57:$F$59,4)</f>
        <v>-3²</v>
      </c>
      <c r="E61">
        <f>VLOOKUP($A61,$A$57:$F$59,5)</f>
        <v>9</v>
      </c>
    </row>
    <row r="62" spans="1:5" ht="12.75">
      <c r="A62">
        <f>MOD(A61+1,2)</f>
        <v>1</v>
      </c>
      <c r="B62">
        <f>VLOOKUP(A62,$A$57:$F$59,2)</f>
        <v>3</v>
      </c>
      <c r="C62">
        <f>VLOOKUP($A62,$A$57:$F$59,3)</f>
        <v>3</v>
      </c>
      <c r="D62" t="str">
        <f>VLOOKUP($A62,$A$57:$F$59,4)</f>
        <v>-3³</v>
      </c>
      <c r="E62">
        <f>VLOOKUP($A62,$A$57:$F$59,5)</f>
        <v>-27</v>
      </c>
    </row>
    <row r="64" spans="1:5" ht="12.75">
      <c r="A64">
        <v>0</v>
      </c>
      <c r="B64">
        <v>2</v>
      </c>
      <c r="C64">
        <v>3</v>
      </c>
      <c r="D64">
        <f ca="1">ROUND((RAND())*5+2,0)</f>
        <v>5</v>
      </c>
      <c r="E64">
        <f ca="1">ROUND((RAND())*5+2,0)</f>
        <v>4</v>
      </c>
    </row>
    <row r="65" spans="1:5" ht="12.75">
      <c r="A65">
        <v>1</v>
      </c>
      <c r="B65">
        <v>3</v>
      </c>
      <c r="C65">
        <v>2</v>
      </c>
      <c r="D65">
        <f aca="true" ca="1" t="shared" si="3" ref="D65:E67">ROUND((RAND())*5+2,0)</f>
        <v>4</v>
      </c>
      <c r="E65">
        <f ca="1" t="shared" si="3"/>
        <v>5</v>
      </c>
    </row>
    <row r="66" spans="1:5" ht="12.75">
      <c r="A66">
        <v>2</v>
      </c>
      <c r="B66">
        <v>2</v>
      </c>
      <c r="C66">
        <v>4</v>
      </c>
      <c r="D66">
        <f ca="1" t="shared" si="3"/>
        <v>6</v>
      </c>
      <c r="E66">
        <f ca="1" t="shared" si="3"/>
        <v>5</v>
      </c>
    </row>
    <row r="67" spans="1:5" ht="12.75">
      <c r="A67">
        <v>3</v>
      </c>
      <c r="B67">
        <v>4</v>
      </c>
      <c r="C67">
        <v>2</v>
      </c>
      <c r="D67">
        <f ca="1" t="shared" si="3"/>
        <v>5</v>
      </c>
      <c r="E67">
        <f ca="1" t="shared" si="3"/>
        <v>5</v>
      </c>
    </row>
    <row r="69" spans="1:6" ht="12.75">
      <c r="A69">
        <f ca="1">ROUND((RAND())*4-0.5,0)</f>
        <v>2</v>
      </c>
      <c r="B69">
        <f>VLOOKUP($A69,$A$64:$F$67,2)</f>
        <v>2</v>
      </c>
      <c r="C69">
        <f>VLOOKUP($A69,$A$64:$F$67,3)</f>
        <v>4</v>
      </c>
      <c r="D69">
        <f>VLOOKUP($A69,$A$64:$F$67,4)</f>
        <v>6</v>
      </c>
      <c r="E69">
        <f>VLOOKUP($A69,$A$64:$F$67,5)</f>
        <v>5</v>
      </c>
      <c r="F69">
        <f>VLOOKUP($A69,$A$64:$F$67,2)</f>
        <v>2</v>
      </c>
    </row>
    <row r="70" spans="1:9" ht="12.75">
      <c r="A70">
        <f>MOD(A69+1,4)</f>
        <v>3</v>
      </c>
      <c r="B70">
        <f>VLOOKUP($A70,$A$64:$F$67,2)</f>
        <v>4</v>
      </c>
      <c r="C70">
        <f>VLOOKUP($A70,$A$64:$F$67,3)</f>
        <v>2</v>
      </c>
      <c r="D70">
        <f>VLOOKUP($A70,$A$64:$F$67,4)</f>
        <v>5</v>
      </c>
      <c r="E70">
        <f>VLOOKUP($A70,$A$64:$F$67,5)</f>
        <v>5</v>
      </c>
      <c r="F70">
        <f>VLOOKUP($A70,$A$64:$F$67,2)</f>
        <v>4</v>
      </c>
      <c r="H70">
        <f ca="1">ROUND((RAND())*5+2,0)</f>
        <v>3</v>
      </c>
      <c r="I70">
        <f ca="1">ROUND((RAND()),0)</f>
        <v>1</v>
      </c>
    </row>
    <row r="71" spans="1:8" ht="12.75">
      <c r="A71">
        <f>MOD(A70+1,4)</f>
        <v>0</v>
      </c>
      <c r="B71">
        <f>VLOOKUP($A71,$A$64:$F$67,2)</f>
        <v>2</v>
      </c>
      <c r="C71">
        <f>VLOOKUP($A71,$A$64:$F$67,3)</f>
        <v>3</v>
      </c>
      <c r="D71">
        <f>VLOOKUP($A71,$A$64:$F$67,4)</f>
        <v>5</v>
      </c>
      <c r="E71">
        <f>VLOOKUP($A71,$A$64:$F$67,5)</f>
        <v>4</v>
      </c>
      <c r="F71">
        <f>VLOOKUP($A71,$A$64:$F$67,2)</f>
        <v>2</v>
      </c>
      <c r="H71">
        <f>IF(I70=1,H70,-H70)</f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2020-09-14T06:07:11Z</cp:lastPrinted>
  <dcterms:created xsi:type="dcterms:W3CDTF">2009-10-31T17:57:57Z</dcterms:created>
  <dcterms:modified xsi:type="dcterms:W3CDTF">2020-09-14T06:17:45Z</dcterms:modified>
  <cp:category/>
  <cp:version/>
  <cp:contentType/>
  <cp:contentStatus/>
</cp:coreProperties>
</file>