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9EE5580A-15B9-4F24-A9AB-C0EB575BBEE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Binomisch" sheetId="6" r:id="rId2"/>
    <sheet name="Binomisch2" sheetId="9" r:id="rId3"/>
    <sheet name="Zweisum" sheetId="5" r:id="rId4"/>
    <sheet name="Distributiv" sheetId="4" r:id="rId5"/>
    <sheet name="Tabelle3" sheetId="3" r:id="rId6"/>
    <sheet name="Tabelle3b" sheetId="7" r:id="rId7"/>
    <sheet name="Tabelle1" sheetId="8" r:id="rId8"/>
    <sheet name="Daten1" sheetId="2" r:id="rId9"/>
  </sheets>
  <definedNames>
    <definedName name="_xlnm.Print_Area" localSheetId="0">Arbeitsblatt!$A$1:$J$124</definedName>
  </definedNames>
  <calcPr calcId="191029"/>
</workbook>
</file>

<file path=xl/calcChain.xml><?xml version="1.0" encoding="utf-8"?>
<calcChain xmlns="http://schemas.openxmlformats.org/spreadsheetml/2006/main">
  <c r="G6" i="9" l="1"/>
  <c r="I6" i="9" s="1"/>
  <c r="F6" i="9"/>
  <c r="E6" i="9"/>
  <c r="D6" i="9"/>
  <c r="C6" i="9"/>
  <c r="G5" i="9"/>
  <c r="I5" i="9" s="1"/>
  <c r="F5" i="9"/>
  <c r="E5" i="9"/>
  <c r="D5" i="9"/>
  <c r="C5" i="9"/>
  <c r="G29" i="9"/>
  <c r="I29" i="9" s="1"/>
  <c r="F29" i="9"/>
  <c r="E29" i="9"/>
  <c r="D29" i="9"/>
  <c r="C29" i="9"/>
  <c r="G28" i="9"/>
  <c r="I28" i="9" s="1"/>
  <c r="F28" i="9"/>
  <c r="E28" i="9"/>
  <c r="D28" i="9"/>
  <c r="C28" i="9"/>
  <c r="G27" i="9"/>
  <c r="I27" i="9" s="1"/>
  <c r="F27" i="9"/>
  <c r="E27" i="9"/>
  <c r="D27" i="9"/>
  <c r="C27" i="9"/>
  <c r="G26" i="9"/>
  <c r="H26" i="9" s="1"/>
  <c r="F26" i="9"/>
  <c r="E26" i="9"/>
  <c r="D26" i="9"/>
  <c r="C26" i="9"/>
  <c r="G25" i="9"/>
  <c r="I25" i="9" s="1"/>
  <c r="F25" i="9"/>
  <c r="E25" i="9"/>
  <c r="D25" i="9"/>
  <c r="C25" i="9"/>
  <c r="G24" i="9"/>
  <c r="H24" i="9" s="1"/>
  <c r="F24" i="9"/>
  <c r="E24" i="9"/>
  <c r="D24" i="9"/>
  <c r="C24" i="9"/>
  <c r="G23" i="9"/>
  <c r="I23" i="9" s="1"/>
  <c r="F23" i="9"/>
  <c r="E23" i="9"/>
  <c r="D23" i="9"/>
  <c r="C23" i="9"/>
  <c r="G22" i="9"/>
  <c r="I22" i="9" s="1"/>
  <c r="F22" i="9"/>
  <c r="E22" i="9"/>
  <c r="D22" i="9"/>
  <c r="C22" i="9"/>
  <c r="G21" i="9"/>
  <c r="I21" i="9" s="1"/>
  <c r="F21" i="9"/>
  <c r="E21" i="9"/>
  <c r="D21" i="9"/>
  <c r="C21" i="9"/>
  <c r="G20" i="9"/>
  <c r="I20" i="9" s="1"/>
  <c r="F20" i="9"/>
  <c r="E20" i="9"/>
  <c r="D20" i="9"/>
  <c r="C20" i="9"/>
  <c r="G19" i="9"/>
  <c r="H19" i="9" s="1"/>
  <c r="F19" i="9"/>
  <c r="E19" i="9"/>
  <c r="D19" i="9"/>
  <c r="C19" i="9"/>
  <c r="G18" i="9"/>
  <c r="H18" i="9" s="1"/>
  <c r="F18" i="9"/>
  <c r="E18" i="9"/>
  <c r="D18" i="9"/>
  <c r="C18" i="9"/>
  <c r="G17" i="9"/>
  <c r="I17" i="9" s="1"/>
  <c r="F17" i="9"/>
  <c r="E17" i="9"/>
  <c r="D17" i="9"/>
  <c r="C17" i="9"/>
  <c r="G16" i="9"/>
  <c r="I16" i="9" s="1"/>
  <c r="F16" i="9"/>
  <c r="E16" i="9"/>
  <c r="D16" i="9"/>
  <c r="C16" i="9"/>
  <c r="G15" i="9"/>
  <c r="I15" i="9" s="1"/>
  <c r="F15" i="9"/>
  <c r="E15" i="9"/>
  <c r="D15" i="9"/>
  <c r="C15" i="9"/>
  <c r="G14" i="9"/>
  <c r="I14" i="9" s="1"/>
  <c r="F14" i="9"/>
  <c r="E14" i="9"/>
  <c r="D14" i="9"/>
  <c r="C14" i="9"/>
  <c r="G13" i="9"/>
  <c r="I13" i="9" s="1"/>
  <c r="F13" i="9"/>
  <c r="E13" i="9"/>
  <c r="D13" i="9"/>
  <c r="C13" i="9"/>
  <c r="G12" i="9"/>
  <c r="I12" i="9" s="1"/>
  <c r="F12" i="9"/>
  <c r="E12" i="9"/>
  <c r="D12" i="9"/>
  <c r="C12" i="9"/>
  <c r="G11" i="9"/>
  <c r="I11" i="9" s="1"/>
  <c r="F11" i="9"/>
  <c r="E11" i="9"/>
  <c r="D11" i="9"/>
  <c r="C11" i="9"/>
  <c r="G10" i="9"/>
  <c r="I10" i="9" s="1"/>
  <c r="F10" i="9"/>
  <c r="E10" i="9"/>
  <c r="D10" i="9"/>
  <c r="C10" i="9"/>
  <c r="G9" i="9"/>
  <c r="H9" i="9" s="1"/>
  <c r="F9" i="9"/>
  <c r="E9" i="9"/>
  <c r="D9" i="9"/>
  <c r="C9" i="9"/>
  <c r="G8" i="9"/>
  <c r="I8" i="9" s="1"/>
  <c r="F8" i="9"/>
  <c r="E8" i="9"/>
  <c r="D8" i="9"/>
  <c r="C8" i="9"/>
  <c r="G7" i="9"/>
  <c r="H7" i="9" s="1"/>
  <c r="F7" i="9"/>
  <c r="E7" i="9"/>
  <c r="D7" i="9"/>
  <c r="C7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G4" i="9"/>
  <c r="I4" i="9" s="1"/>
  <c r="F4" i="9"/>
  <c r="E4" i="9"/>
  <c r="D4" i="9"/>
  <c r="C4" i="9"/>
  <c r="B4" i="9"/>
  <c r="G3" i="9"/>
  <c r="I3" i="9" s="1"/>
  <c r="F3" i="9"/>
  <c r="E3" i="9"/>
  <c r="D3" i="9"/>
  <c r="C3" i="9"/>
  <c r="B3" i="9"/>
  <c r="J18" i="9" l="1"/>
  <c r="J26" i="9"/>
  <c r="J24" i="9"/>
  <c r="J19" i="9"/>
  <c r="K26" i="9"/>
  <c r="K24" i="9"/>
  <c r="K18" i="9"/>
  <c r="K19" i="9"/>
  <c r="J7" i="9"/>
  <c r="J9" i="9"/>
  <c r="K7" i="9"/>
  <c r="H5" i="9"/>
  <c r="J5" i="9" s="1"/>
  <c r="H6" i="9"/>
  <c r="J6" i="9" s="1"/>
  <c r="I19" i="9"/>
  <c r="H25" i="9"/>
  <c r="J25" i="9" s="1"/>
  <c r="I24" i="9"/>
  <c r="H22" i="9"/>
  <c r="K22" i="9" s="1"/>
  <c r="H23" i="9"/>
  <c r="J23" i="9" s="1"/>
  <c r="I18" i="9"/>
  <c r="H27" i="9"/>
  <c r="J27" i="9" s="1"/>
  <c r="I26" i="9"/>
  <c r="H28" i="9"/>
  <c r="K28" i="9" s="1"/>
  <c r="I9" i="9"/>
  <c r="H21" i="9"/>
  <c r="K21" i="9" s="1"/>
  <c r="H29" i="9"/>
  <c r="J29" i="9" s="1"/>
  <c r="H20" i="9"/>
  <c r="J20" i="9" s="1"/>
  <c r="H16" i="9"/>
  <c r="J16" i="9" s="1"/>
  <c r="H12" i="9"/>
  <c r="J12" i="9" s="1"/>
  <c r="H15" i="9"/>
  <c r="J15" i="9" s="1"/>
  <c r="H17" i="9"/>
  <c r="H10" i="9"/>
  <c r="J10" i="9" s="1"/>
  <c r="K9" i="9"/>
  <c r="H13" i="9"/>
  <c r="J13" i="9" s="1"/>
  <c r="H14" i="9"/>
  <c r="J14" i="9" s="1"/>
  <c r="H8" i="9"/>
  <c r="J8" i="9" s="1"/>
  <c r="H11" i="9"/>
  <c r="J11" i="9" s="1"/>
  <c r="I7" i="9"/>
  <c r="H3" i="9"/>
  <c r="J3" i="9" s="1"/>
  <c r="A5" i="9"/>
  <c r="A3" i="9"/>
  <c r="A4" i="9"/>
  <c r="A11" i="9"/>
  <c r="A21" i="9"/>
  <c r="A29" i="9"/>
  <c r="A12" i="9"/>
  <c r="A19" i="9"/>
  <c r="A27" i="9"/>
  <c r="A9" i="9"/>
  <c r="A20" i="9"/>
  <c r="A17" i="9"/>
  <c r="A13" i="9"/>
  <c r="A25" i="9"/>
  <c r="A6" i="9"/>
  <c r="A14" i="9"/>
  <c r="A22" i="9"/>
  <c r="H4" i="9"/>
  <c r="J4" i="9" s="1"/>
  <c r="A28" i="9"/>
  <c r="A7" i="9"/>
  <c r="A15" i="9"/>
  <c r="A23" i="9"/>
  <c r="A10" i="9"/>
  <c r="A18" i="9"/>
  <c r="A26" i="9"/>
  <c r="A8" i="9"/>
  <c r="A16" i="9"/>
  <c r="A24" i="9"/>
  <c r="J28" i="9" l="1"/>
  <c r="K17" i="9"/>
  <c r="J17" i="9"/>
  <c r="J22" i="9"/>
  <c r="J21" i="9"/>
  <c r="K23" i="9"/>
  <c r="K29" i="9"/>
  <c r="K25" i="9"/>
  <c r="K27" i="9"/>
  <c r="K14" i="9"/>
  <c r="K20" i="9"/>
  <c r="K13" i="9"/>
  <c r="K15" i="9"/>
  <c r="K16" i="9"/>
  <c r="K11" i="9"/>
  <c r="K12" i="9"/>
  <c r="K8" i="9"/>
  <c r="K5" i="9"/>
  <c r="K6" i="9"/>
  <c r="K10" i="9"/>
  <c r="K4" i="9"/>
  <c r="K3" i="9"/>
  <c r="G59" i="1" l="1"/>
  <c r="G61" i="1"/>
  <c r="B61" i="1"/>
  <c r="B59" i="1"/>
  <c r="B122" i="1"/>
  <c r="B124" i="1"/>
  <c r="G124" i="1"/>
  <c r="G122" i="1"/>
  <c r="R122" i="2" l="1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S121" i="2"/>
  <c r="R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J121" i="2"/>
  <c r="G121" i="2"/>
  <c r="P137" i="2"/>
  <c r="Q137" i="2" s="1"/>
  <c r="K137" i="2" s="1"/>
  <c r="I137" i="2"/>
  <c r="H137" i="2"/>
  <c r="F137" i="2"/>
  <c r="E137" i="2"/>
  <c r="P136" i="2"/>
  <c r="Q136" i="2" s="1"/>
  <c r="K136" i="2" s="1"/>
  <c r="I136" i="2"/>
  <c r="H136" i="2"/>
  <c r="F136" i="2"/>
  <c r="E136" i="2"/>
  <c r="P135" i="2"/>
  <c r="Q135" i="2" s="1"/>
  <c r="K135" i="2" s="1"/>
  <c r="I135" i="2"/>
  <c r="H135" i="2"/>
  <c r="F135" i="2"/>
  <c r="E135" i="2"/>
  <c r="P134" i="2"/>
  <c r="Q134" i="2" s="1"/>
  <c r="K134" i="2" s="1"/>
  <c r="I134" i="2"/>
  <c r="H134" i="2"/>
  <c r="F134" i="2"/>
  <c r="E134" i="2"/>
  <c r="P133" i="2"/>
  <c r="Q133" i="2" s="1"/>
  <c r="K133" i="2" s="1"/>
  <c r="I133" i="2"/>
  <c r="H133" i="2"/>
  <c r="F133" i="2"/>
  <c r="E133" i="2"/>
  <c r="P132" i="2"/>
  <c r="Q132" i="2" s="1"/>
  <c r="K132" i="2" s="1"/>
  <c r="I132" i="2"/>
  <c r="H132" i="2"/>
  <c r="F132" i="2"/>
  <c r="E132" i="2"/>
  <c r="P131" i="2"/>
  <c r="Q131" i="2" s="1"/>
  <c r="K131" i="2" s="1"/>
  <c r="I131" i="2"/>
  <c r="H131" i="2"/>
  <c r="F131" i="2"/>
  <c r="E131" i="2"/>
  <c r="P130" i="2"/>
  <c r="Q130" i="2" s="1"/>
  <c r="K130" i="2" s="1"/>
  <c r="I130" i="2"/>
  <c r="H130" i="2"/>
  <c r="F130" i="2"/>
  <c r="E130" i="2"/>
  <c r="P129" i="2"/>
  <c r="Q129" i="2" s="1"/>
  <c r="K129" i="2" s="1"/>
  <c r="I129" i="2"/>
  <c r="H129" i="2"/>
  <c r="F129" i="2"/>
  <c r="E129" i="2"/>
  <c r="P128" i="2"/>
  <c r="Q128" i="2" s="1"/>
  <c r="K128" i="2" s="1"/>
  <c r="I128" i="2"/>
  <c r="H128" i="2"/>
  <c r="F128" i="2"/>
  <c r="E128" i="2"/>
  <c r="P127" i="2"/>
  <c r="Q127" i="2" s="1"/>
  <c r="K127" i="2" s="1"/>
  <c r="I127" i="2"/>
  <c r="H127" i="2"/>
  <c r="F127" i="2"/>
  <c r="E127" i="2"/>
  <c r="P126" i="2"/>
  <c r="Q126" i="2" s="1"/>
  <c r="K126" i="2" s="1"/>
  <c r="I126" i="2"/>
  <c r="H126" i="2"/>
  <c r="F126" i="2"/>
  <c r="E126" i="2"/>
  <c r="P125" i="2"/>
  <c r="Q125" i="2" s="1"/>
  <c r="K125" i="2" s="1"/>
  <c r="I125" i="2"/>
  <c r="H125" i="2"/>
  <c r="F125" i="2"/>
  <c r="E125" i="2"/>
  <c r="P124" i="2"/>
  <c r="Q124" i="2" s="1"/>
  <c r="K124" i="2" s="1"/>
  <c r="I124" i="2"/>
  <c r="H124" i="2"/>
  <c r="F124" i="2"/>
  <c r="E124" i="2"/>
  <c r="P123" i="2"/>
  <c r="Q123" i="2" s="1"/>
  <c r="K123" i="2" s="1"/>
  <c r="I123" i="2"/>
  <c r="H123" i="2"/>
  <c r="F123" i="2"/>
  <c r="E123" i="2"/>
  <c r="P122" i="2"/>
  <c r="Q122" i="2" s="1"/>
  <c r="K122" i="2" s="1"/>
  <c r="I122" i="2"/>
  <c r="H122" i="2"/>
  <c r="F122" i="2"/>
  <c r="E122" i="2"/>
  <c r="A122" i="2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P121" i="2"/>
  <c r="Q121" i="2" s="1"/>
  <c r="K121" i="2" s="1"/>
  <c r="I121" i="2"/>
  <c r="H121" i="2"/>
  <c r="F121" i="2"/>
  <c r="E121" i="2"/>
  <c r="E92" i="2"/>
  <c r="F92" i="2"/>
  <c r="G92" i="2"/>
  <c r="H92" i="2"/>
  <c r="I92" i="2"/>
  <c r="J92" i="2"/>
  <c r="E93" i="2"/>
  <c r="F93" i="2"/>
  <c r="G93" i="2"/>
  <c r="H93" i="2"/>
  <c r="I93" i="2"/>
  <c r="J93" i="2"/>
  <c r="E94" i="2"/>
  <c r="F94" i="2"/>
  <c r="G94" i="2"/>
  <c r="H94" i="2"/>
  <c r="I94" i="2"/>
  <c r="J94" i="2"/>
  <c r="E95" i="2"/>
  <c r="F95" i="2"/>
  <c r="G95" i="2"/>
  <c r="H95" i="2"/>
  <c r="I95" i="2"/>
  <c r="J95" i="2"/>
  <c r="E96" i="2"/>
  <c r="F96" i="2"/>
  <c r="G96" i="2"/>
  <c r="H96" i="2"/>
  <c r="I96" i="2"/>
  <c r="J96" i="2"/>
  <c r="E97" i="2"/>
  <c r="F97" i="2"/>
  <c r="G97" i="2"/>
  <c r="H97" i="2"/>
  <c r="I97" i="2"/>
  <c r="J97" i="2"/>
  <c r="E98" i="2"/>
  <c r="F98" i="2"/>
  <c r="G98" i="2"/>
  <c r="H98" i="2"/>
  <c r="I98" i="2"/>
  <c r="J98" i="2"/>
  <c r="E99" i="2"/>
  <c r="F99" i="2"/>
  <c r="G99" i="2"/>
  <c r="H99" i="2"/>
  <c r="I99" i="2"/>
  <c r="J99" i="2"/>
  <c r="E100" i="2"/>
  <c r="F100" i="2"/>
  <c r="G100" i="2"/>
  <c r="H100" i="2"/>
  <c r="I100" i="2"/>
  <c r="J100" i="2"/>
  <c r="E101" i="2"/>
  <c r="F101" i="2"/>
  <c r="G101" i="2"/>
  <c r="H101" i="2"/>
  <c r="I101" i="2"/>
  <c r="J101" i="2"/>
  <c r="E102" i="2"/>
  <c r="F102" i="2"/>
  <c r="G102" i="2"/>
  <c r="H102" i="2"/>
  <c r="I102" i="2"/>
  <c r="J102" i="2"/>
  <c r="E103" i="2"/>
  <c r="F103" i="2"/>
  <c r="G103" i="2"/>
  <c r="H103" i="2"/>
  <c r="I103" i="2"/>
  <c r="J103" i="2"/>
  <c r="E104" i="2"/>
  <c r="F104" i="2"/>
  <c r="G104" i="2"/>
  <c r="H104" i="2"/>
  <c r="I104" i="2"/>
  <c r="J104" i="2"/>
  <c r="E105" i="2"/>
  <c r="F105" i="2"/>
  <c r="G105" i="2"/>
  <c r="H105" i="2"/>
  <c r="I105" i="2"/>
  <c r="J105" i="2"/>
  <c r="E106" i="2"/>
  <c r="F106" i="2"/>
  <c r="G106" i="2"/>
  <c r="H106" i="2"/>
  <c r="I106" i="2"/>
  <c r="J106" i="2"/>
  <c r="E107" i="2"/>
  <c r="F107" i="2"/>
  <c r="G107" i="2"/>
  <c r="H107" i="2"/>
  <c r="I107" i="2"/>
  <c r="J107" i="2"/>
  <c r="I91" i="2"/>
  <c r="F91" i="2"/>
  <c r="P107" i="2"/>
  <c r="Q107" i="2" s="1"/>
  <c r="K107" i="2" s="1"/>
  <c r="P106" i="2"/>
  <c r="Q106" i="2" s="1"/>
  <c r="K106" i="2" s="1"/>
  <c r="P105" i="2"/>
  <c r="Q105" i="2" s="1"/>
  <c r="K105" i="2" s="1"/>
  <c r="P104" i="2"/>
  <c r="Q104" i="2" s="1"/>
  <c r="K104" i="2" s="1"/>
  <c r="P103" i="2"/>
  <c r="Q103" i="2" s="1"/>
  <c r="K103" i="2" s="1"/>
  <c r="P102" i="2"/>
  <c r="Q102" i="2" s="1"/>
  <c r="K102" i="2" s="1"/>
  <c r="P101" i="2"/>
  <c r="Q101" i="2" s="1"/>
  <c r="K101" i="2" s="1"/>
  <c r="P100" i="2"/>
  <c r="Q100" i="2" s="1"/>
  <c r="K100" i="2" s="1"/>
  <c r="P99" i="2"/>
  <c r="Q99" i="2" s="1"/>
  <c r="K99" i="2" s="1"/>
  <c r="P98" i="2"/>
  <c r="Q98" i="2" s="1"/>
  <c r="K98" i="2" s="1"/>
  <c r="P97" i="2"/>
  <c r="Q97" i="2" s="1"/>
  <c r="K97" i="2" s="1"/>
  <c r="P96" i="2"/>
  <c r="Q96" i="2" s="1"/>
  <c r="K96" i="2" s="1"/>
  <c r="P95" i="2"/>
  <c r="Q95" i="2" s="1"/>
  <c r="K95" i="2" s="1"/>
  <c r="P94" i="2"/>
  <c r="Q94" i="2" s="1"/>
  <c r="K94" i="2" s="1"/>
  <c r="P93" i="2"/>
  <c r="Q93" i="2" s="1"/>
  <c r="K93" i="2" s="1"/>
  <c r="P92" i="2"/>
  <c r="Q92" i="2" s="1"/>
  <c r="K92" i="2" s="1"/>
  <c r="P91" i="2"/>
  <c r="Q91" i="2" s="1"/>
  <c r="K91" i="2" s="1"/>
  <c r="J91" i="2"/>
  <c r="H91" i="2"/>
  <c r="G91" i="2"/>
  <c r="E91" i="2"/>
  <c r="E65" i="2"/>
  <c r="F65" i="2"/>
  <c r="G65" i="2"/>
  <c r="H65" i="2"/>
  <c r="I65" i="2"/>
  <c r="J65" i="2"/>
  <c r="P65" i="2"/>
  <c r="Q65" i="2" s="1"/>
  <c r="K65" i="2" s="1"/>
  <c r="E66" i="2"/>
  <c r="F66" i="2"/>
  <c r="G66" i="2"/>
  <c r="H66" i="2"/>
  <c r="I66" i="2"/>
  <c r="J66" i="2"/>
  <c r="P66" i="2"/>
  <c r="Q66" i="2" s="1"/>
  <c r="K66" i="2" s="1"/>
  <c r="E67" i="2"/>
  <c r="F67" i="2"/>
  <c r="G67" i="2"/>
  <c r="H67" i="2"/>
  <c r="I67" i="2"/>
  <c r="J67" i="2"/>
  <c r="P67" i="2"/>
  <c r="Q67" i="2" s="1"/>
  <c r="K67" i="2" s="1"/>
  <c r="E68" i="2"/>
  <c r="F68" i="2"/>
  <c r="G68" i="2"/>
  <c r="H68" i="2"/>
  <c r="I68" i="2"/>
  <c r="J68" i="2"/>
  <c r="P68" i="2"/>
  <c r="Q68" i="2" s="1"/>
  <c r="K68" i="2" s="1"/>
  <c r="E69" i="2"/>
  <c r="F69" i="2"/>
  <c r="G69" i="2"/>
  <c r="H69" i="2"/>
  <c r="I69" i="2"/>
  <c r="J69" i="2"/>
  <c r="P69" i="2"/>
  <c r="Q69" i="2" s="1"/>
  <c r="K69" i="2" s="1"/>
  <c r="E70" i="2"/>
  <c r="F70" i="2"/>
  <c r="G70" i="2"/>
  <c r="H70" i="2"/>
  <c r="I70" i="2"/>
  <c r="J70" i="2"/>
  <c r="P70" i="2"/>
  <c r="Q70" i="2" s="1"/>
  <c r="K70" i="2" s="1"/>
  <c r="E71" i="2"/>
  <c r="F71" i="2"/>
  <c r="G71" i="2"/>
  <c r="H71" i="2"/>
  <c r="I71" i="2"/>
  <c r="J71" i="2"/>
  <c r="P71" i="2"/>
  <c r="Q71" i="2" s="1"/>
  <c r="K71" i="2" s="1"/>
  <c r="E72" i="2"/>
  <c r="F72" i="2"/>
  <c r="G72" i="2"/>
  <c r="H72" i="2"/>
  <c r="I72" i="2"/>
  <c r="J72" i="2"/>
  <c r="P72" i="2"/>
  <c r="Q72" i="2" s="1"/>
  <c r="K72" i="2" s="1"/>
  <c r="E73" i="2"/>
  <c r="F73" i="2"/>
  <c r="G73" i="2"/>
  <c r="H73" i="2"/>
  <c r="I73" i="2"/>
  <c r="J73" i="2"/>
  <c r="P73" i="2"/>
  <c r="Q73" i="2" s="1"/>
  <c r="K73" i="2" s="1"/>
  <c r="E74" i="2"/>
  <c r="F74" i="2"/>
  <c r="G74" i="2"/>
  <c r="H74" i="2"/>
  <c r="I74" i="2"/>
  <c r="J74" i="2"/>
  <c r="P74" i="2"/>
  <c r="Q74" i="2" s="1"/>
  <c r="K74" i="2" s="1"/>
  <c r="E75" i="2"/>
  <c r="F75" i="2"/>
  <c r="G75" i="2"/>
  <c r="H75" i="2"/>
  <c r="I75" i="2"/>
  <c r="J75" i="2"/>
  <c r="P75" i="2"/>
  <c r="Q75" i="2" s="1"/>
  <c r="K75" i="2" s="1"/>
  <c r="E76" i="2"/>
  <c r="F76" i="2"/>
  <c r="G76" i="2"/>
  <c r="H76" i="2"/>
  <c r="I76" i="2"/>
  <c r="J76" i="2"/>
  <c r="P76" i="2"/>
  <c r="Q76" i="2" s="1"/>
  <c r="K76" i="2" s="1"/>
  <c r="E77" i="2"/>
  <c r="F77" i="2"/>
  <c r="G77" i="2"/>
  <c r="H77" i="2"/>
  <c r="I77" i="2"/>
  <c r="J77" i="2"/>
  <c r="P77" i="2"/>
  <c r="Q77" i="2" s="1"/>
  <c r="K77" i="2" s="1"/>
  <c r="E78" i="2"/>
  <c r="F78" i="2"/>
  <c r="G78" i="2"/>
  <c r="H78" i="2"/>
  <c r="I78" i="2"/>
  <c r="J78" i="2"/>
  <c r="P78" i="2"/>
  <c r="Q78" i="2" s="1"/>
  <c r="K78" i="2" s="1"/>
  <c r="E79" i="2"/>
  <c r="F79" i="2"/>
  <c r="G79" i="2"/>
  <c r="H79" i="2"/>
  <c r="I79" i="2"/>
  <c r="J79" i="2"/>
  <c r="P79" i="2"/>
  <c r="Q79" i="2" s="1"/>
  <c r="K79" i="2" s="1"/>
  <c r="E80" i="2"/>
  <c r="F80" i="2"/>
  <c r="G80" i="2"/>
  <c r="H80" i="2"/>
  <c r="I80" i="2"/>
  <c r="J80" i="2"/>
  <c r="P80" i="2"/>
  <c r="Q80" i="2" s="1"/>
  <c r="K80" i="2" s="1"/>
  <c r="J64" i="2"/>
  <c r="G64" i="2"/>
  <c r="I64" i="2"/>
  <c r="F64" i="2"/>
  <c r="P64" i="2"/>
  <c r="Q64" i="2" s="1"/>
  <c r="K64" i="2" s="1"/>
  <c r="H64" i="2"/>
  <c r="E64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30" i="2"/>
  <c r="J53" i="2"/>
  <c r="I53" i="2"/>
  <c r="G53" i="2"/>
  <c r="F53" i="2"/>
  <c r="J52" i="2"/>
  <c r="I52" i="2"/>
  <c r="G52" i="2"/>
  <c r="F52" i="2"/>
  <c r="J51" i="2"/>
  <c r="I51" i="2"/>
  <c r="G51" i="2"/>
  <c r="F51" i="2"/>
  <c r="J50" i="2"/>
  <c r="I50" i="2"/>
  <c r="G50" i="2"/>
  <c r="F50" i="2"/>
  <c r="J49" i="2"/>
  <c r="I49" i="2"/>
  <c r="G49" i="2"/>
  <c r="F49" i="2"/>
  <c r="J48" i="2"/>
  <c r="I48" i="2"/>
  <c r="G48" i="2"/>
  <c r="F48" i="2"/>
  <c r="J47" i="2"/>
  <c r="I47" i="2"/>
  <c r="G47" i="2"/>
  <c r="F47" i="2"/>
  <c r="J46" i="2"/>
  <c r="I46" i="2"/>
  <c r="G46" i="2"/>
  <c r="F46" i="2"/>
  <c r="J45" i="2"/>
  <c r="I45" i="2"/>
  <c r="G45" i="2"/>
  <c r="F45" i="2"/>
  <c r="J44" i="2"/>
  <c r="I44" i="2"/>
  <c r="G44" i="2"/>
  <c r="F44" i="2"/>
  <c r="J43" i="2"/>
  <c r="I43" i="2"/>
  <c r="G43" i="2"/>
  <c r="F43" i="2"/>
  <c r="J42" i="2"/>
  <c r="I42" i="2"/>
  <c r="G42" i="2"/>
  <c r="F42" i="2"/>
  <c r="J41" i="2"/>
  <c r="I41" i="2"/>
  <c r="G41" i="2"/>
  <c r="F41" i="2"/>
  <c r="J40" i="2"/>
  <c r="I40" i="2"/>
  <c r="G40" i="2"/>
  <c r="F40" i="2"/>
  <c r="J39" i="2"/>
  <c r="I39" i="2"/>
  <c r="G39" i="2"/>
  <c r="F39" i="2"/>
  <c r="J38" i="2"/>
  <c r="I38" i="2"/>
  <c r="G38" i="2"/>
  <c r="F38" i="2"/>
  <c r="J37" i="2"/>
  <c r="I37" i="2"/>
  <c r="G37" i="2"/>
  <c r="F37" i="2"/>
  <c r="J36" i="2"/>
  <c r="I36" i="2"/>
  <c r="G36" i="2"/>
  <c r="F36" i="2"/>
  <c r="J35" i="2"/>
  <c r="I35" i="2"/>
  <c r="G35" i="2"/>
  <c r="F35" i="2"/>
  <c r="J34" i="2"/>
  <c r="I34" i="2"/>
  <c r="G34" i="2"/>
  <c r="F34" i="2"/>
  <c r="J33" i="2"/>
  <c r="I33" i="2"/>
  <c r="G33" i="2"/>
  <c r="F33" i="2"/>
  <c r="J32" i="2"/>
  <c r="I32" i="2"/>
  <c r="G32" i="2"/>
  <c r="F32" i="2"/>
  <c r="J31" i="2"/>
  <c r="I31" i="2"/>
  <c r="G31" i="2"/>
  <c r="F31" i="2"/>
  <c r="J30" i="2"/>
  <c r="I30" i="2"/>
  <c r="G30" i="2"/>
  <c r="F30" i="2"/>
  <c r="P38" i="2"/>
  <c r="Q38" i="2" s="1"/>
  <c r="K38" i="2" s="1"/>
  <c r="P39" i="2"/>
  <c r="Q39" i="2" s="1"/>
  <c r="K39" i="2" s="1"/>
  <c r="P40" i="2"/>
  <c r="Q40" i="2" s="1"/>
  <c r="K40" i="2" s="1"/>
  <c r="P41" i="2"/>
  <c r="Q41" i="2" s="1"/>
  <c r="K41" i="2" s="1"/>
  <c r="P42" i="2"/>
  <c r="Q42" i="2" s="1"/>
  <c r="K42" i="2" s="1"/>
  <c r="P43" i="2"/>
  <c r="Q43" i="2" s="1"/>
  <c r="K43" i="2" s="1"/>
  <c r="P44" i="2"/>
  <c r="Q44" i="2" s="1"/>
  <c r="K44" i="2" s="1"/>
  <c r="P45" i="2"/>
  <c r="Q45" i="2" s="1"/>
  <c r="K45" i="2" s="1"/>
  <c r="P46" i="2"/>
  <c r="Q46" i="2" s="1"/>
  <c r="K46" i="2" s="1"/>
  <c r="P47" i="2"/>
  <c r="Q47" i="2" s="1"/>
  <c r="K47" i="2" s="1"/>
  <c r="P48" i="2"/>
  <c r="Q48" i="2" s="1"/>
  <c r="K48" i="2" s="1"/>
  <c r="P49" i="2"/>
  <c r="Q49" i="2" s="1"/>
  <c r="K49" i="2" s="1"/>
  <c r="P50" i="2"/>
  <c r="Q50" i="2" s="1"/>
  <c r="K50" i="2" s="1"/>
  <c r="P51" i="2"/>
  <c r="Q51" i="2" s="1"/>
  <c r="K51" i="2" s="1"/>
  <c r="P52" i="2"/>
  <c r="Q52" i="2" s="1"/>
  <c r="K52" i="2" s="1"/>
  <c r="P53" i="2"/>
  <c r="Q53" i="2" s="1"/>
  <c r="K53" i="2" s="1"/>
  <c r="P34" i="2"/>
  <c r="Q34" i="2" s="1"/>
  <c r="K34" i="2" s="1"/>
  <c r="P35" i="2"/>
  <c r="Q35" i="2" s="1"/>
  <c r="K35" i="2" s="1"/>
  <c r="P36" i="2"/>
  <c r="Q36" i="2" s="1"/>
  <c r="K36" i="2" s="1"/>
  <c r="P37" i="2"/>
  <c r="Q37" i="2" s="1"/>
  <c r="K37" i="2" s="1"/>
  <c r="P33" i="2"/>
  <c r="Q33" i="2" s="1"/>
  <c r="K33" i="2" s="1"/>
  <c r="P31" i="2"/>
  <c r="Q31" i="2" s="1"/>
  <c r="K31" i="2" s="1"/>
  <c r="P32" i="2"/>
  <c r="Q32" i="2" s="1"/>
  <c r="K32" i="2" s="1"/>
  <c r="P30" i="2"/>
  <c r="Q30" i="2" s="1"/>
  <c r="K30" i="2" s="1"/>
  <c r="F3" i="2"/>
  <c r="G3" i="2"/>
  <c r="F4" i="2"/>
  <c r="G4" i="2"/>
  <c r="H4" i="2"/>
  <c r="F5" i="2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H3" i="2"/>
  <c r="C33" i="5"/>
  <c r="D33" i="5" s="1"/>
  <c r="E33" i="5" s="1"/>
  <c r="F33" i="5" s="1"/>
  <c r="G33" i="5" s="1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B33" i="5"/>
  <c r="X21" i="7"/>
  <c r="V21" i="7"/>
  <c r="W21" i="7" s="1"/>
  <c r="P21" i="7"/>
  <c r="O21" i="7"/>
  <c r="M21" i="7"/>
  <c r="N21" i="7" s="1"/>
  <c r="F21" i="7"/>
  <c r="E21" i="7" s="1"/>
  <c r="X20" i="7"/>
  <c r="V20" i="7"/>
  <c r="W20" i="7" s="1"/>
  <c r="P20" i="7"/>
  <c r="O20" i="7"/>
  <c r="G20" i="7" s="1"/>
  <c r="M20" i="7"/>
  <c r="N20" i="7" s="1"/>
  <c r="F20" i="7"/>
  <c r="D20" i="7" s="1"/>
  <c r="X19" i="7"/>
  <c r="V19" i="7"/>
  <c r="W19" i="7" s="1"/>
  <c r="P19" i="7"/>
  <c r="O19" i="7"/>
  <c r="M19" i="7"/>
  <c r="N19" i="7" s="1"/>
  <c r="F19" i="7"/>
  <c r="E19" i="7" s="1"/>
  <c r="X18" i="7"/>
  <c r="V18" i="7"/>
  <c r="W18" i="7" s="1"/>
  <c r="P18" i="7"/>
  <c r="O18" i="7"/>
  <c r="M18" i="7"/>
  <c r="N18" i="7" s="1"/>
  <c r="F18" i="7"/>
  <c r="E18" i="7" s="1"/>
  <c r="X17" i="7"/>
  <c r="V17" i="7"/>
  <c r="W17" i="7" s="1"/>
  <c r="P17" i="7"/>
  <c r="O17" i="7"/>
  <c r="M17" i="7"/>
  <c r="N17" i="7" s="1"/>
  <c r="F17" i="7"/>
  <c r="E17" i="7" s="1"/>
  <c r="X16" i="7"/>
  <c r="V16" i="7"/>
  <c r="W16" i="7" s="1"/>
  <c r="P16" i="7"/>
  <c r="O16" i="7"/>
  <c r="G16" i="7" s="1"/>
  <c r="M16" i="7"/>
  <c r="N16" i="7" s="1"/>
  <c r="F16" i="7"/>
  <c r="E16" i="7" s="1"/>
  <c r="X15" i="7"/>
  <c r="V15" i="7"/>
  <c r="W15" i="7" s="1"/>
  <c r="P15" i="7"/>
  <c r="O15" i="7"/>
  <c r="M15" i="7"/>
  <c r="N15" i="7" s="1"/>
  <c r="F15" i="7"/>
  <c r="E15" i="7" s="1"/>
  <c r="X14" i="7"/>
  <c r="V14" i="7"/>
  <c r="W14" i="7" s="1"/>
  <c r="P14" i="7"/>
  <c r="O14" i="7"/>
  <c r="G14" i="7" s="1"/>
  <c r="M14" i="7"/>
  <c r="N14" i="7" s="1"/>
  <c r="F14" i="7"/>
  <c r="D14" i="7" s="1"/>
  <c r="X13" i="7"/>
  <c r="V13" i="7"/>
  <c r="W13" i="7" s="1"/>
  <c r="P13" i="7"/>
  <c r="O13" i="7"/>
  <c r="G13" i="7" s="1"/>
  <c r="M13" i="7"/>
  <c r="N13" i="7" s="1"/>
  <c r="F13" i="7"/>
  <c r="E13" i="7" s="1"/>
  <c r="X12" i="7"/>
  <c r="V12" i="7"/>
  <c r="W12" i="7" s="1"/>
  <c r="P12" i="7"/>
  <c r="O12" i="7"/>
  <c r="G12" i="7" s="1"/>
  <c r="M12" i="7"/>
  <c r="N12" i="7" s="1"/>
  <c r="F12" i="7"/>
  <c r="E12" i="7" s="1"/>
  <c r="X11" i="7"/>
  <c r="V11" i="7"/>
  <c r="W11" i="7" s="1"/>
  <c r="P11" i="7"/>
  <c r="O11" i="7"/>
  <c r="M11" i="7"/>
  <c r="N11" i="7" s="1"/>
  <c r="F11" i="7"/>
  <c r="E11" i="7" s="1"/>
  <c r="X10" i="7"/>
  <c r="V10" i="7"/>
  <c r="W10" i="7" s="1"/>
  <c r="P10" i="7"/>
  <c r="O10" i="7"/>
  <c r="G10" i="7" s="1"/>
  <c r="M10" i="7"/>
  <c r="N10" i="7" s="1"/>
  <c r="F10" i="7"/>
  <c r="E10" i="7" s="1"/>
  <c r="X9" i="7"/>
  <c r="V9" i="7"/>
  <c r="W9" i="7" s="1"/>
  <c r="P9" i="7"/>
  <c r="O9" i="7"/>
  <c r="G9" i="7" s="1"/>
  <c r="M9" i="7"/>
  <c r="N9" i="7" s="1"/>
  <c r="F9" i="7"/>
  <c r="E9" i="7" s="1"/>
  <c r="X8" i="7"/>
  <c r="V8" i="7"/>
  <c r="W8" i="7" s="1"/>
  <c r="P8" i="7"/>
  <c r="O8" i="7"/>
  <c r="G8" i="7" s="1"/>
  <c r="M8" i="7"/>
  <c r="N8" i="7" s="1"/>
  <c r="F8" i="7"/>
  <c r="E8" i="7" s="1"/>
  <c r="X7" i="7"/>
  <c r="V7" i="7"/>
  <c r="W7" i="7" s="1"/>
  <c r="P7" i="7"/>
  <c r="O7" i="7"/>
  <c r="M7" i="7"/>
  <c r="N7" i="7" s="1"/>
  <c r="F7" i="7"/>
  <c r="E7" i="7" s="1"/>
  <c r="X6" i="7"/>
  <c r="V6" i="7"/>
  <c r="W6" i="7" s="1"/>
  <c r="P6" i="7"/>
  <c r="O6" i="7"/>
  <c r="G6" i="7" s="1"/>
  <c r="M6" i="7"/>
  <c r="N6" i="7" s="1"/>
  <c r="F6" i="7"/>
  <c r="E6" i="7" s="1"/>
  <c r="X5" i="7"/>
  <c r="V5" i="7"/>
  <c r="W5" i="7" s="1"/>
  <c r="P5" i="7"/>
  <c r="O5" i="7"/>
  <c r="G5" i="7" s="1"/>
  <c r="M5" i="7"/>
  <c r="N5" i="7" s="1"/>
  <c r="F5" i="7"/>
  <c r="E5" i="7" s="1"/>
  <c r="X4" i="7"/>
  <c r="V4" i="7"/>
  <c r="W4" i="7" s="1"/>
  <c r="P4" i="7"/>
  <c r="O4" i="7"/>
  <c r="G4" i="7" s="1"/>
  <c r="M4" i="7"/>
  <c r="N4" i="7" s="1"/>
  <c r="F4" i="7"/>
  <c r="D4" i="7" s="1"/>
  <c r="X3" i="7"/>
  <c r="V3" i="7"/>
  <c r="W3" i="7" s="1"/>
  <c r="P3" i="7"/>
  <c r="O3" i="7"/>
  <c r="M3" i="7"/>
  <c r="N3" i="7" s="1"/>
  <c r="F3" i="7"/>
  <c r="E3" i="7" s="1"/>
  <c r="B3" i="7"/>
  <c r="C1" i="7"/>
  <c r="G29" i="6"/>
  <c r="I29" i="6" s="1"/>
  <c r="F29" i="6"/>
  <c r="E29" i="6"/>
  <c r="D29" i="6"/>
  <c r="C29" i="6"/>
  <c r="B29" i="6"/>
  <c r="G28" i="6"/>
  <c r="I28" i="6" s="1"/>
  <c r="F28" i="6"/>
  <c r="E28" i="6"/>
  <c r="D28" i="6"/>
  <c r="C28" i="6"/>
  <c r="B28" i="6"/>
  <c r="G27" i="6"/>
  <c r="H27" i="6" s="1"/>
  <c r="F27" i="6"/>
  <c r="E27" i="6"/>
  <c r="D27" i="6"/>
  <c r="C27" i="6"/>
  <c r="B27" i="6"/>
  <c r="G26" i="6"/>
  <c r="I26" i="6" s="1"/>
  <c r="F26" i="6"/>
  <c r="E26" i="6"/>
  <c r="D26" i="6"/>
  <c r="C26" i="6"/>
  <c r="B26" i="6"/>
  <c r="G25" i="6"/>
  <c r="H25" i="6" s="1"/>
  <c r="F25" i="6"/>
  <c r="E25" i="6"/>
  <c r="D25" i="6"/>
  <c r="C25" i="6"/>
  <c r="B25" i="6"/>
  <c r="G24" i="6"/>
  <c r="I24" i="6" s="1"/>
  <c r="F24" i="6"/>
  <c r="E24" i="6"/>
  <c r="D24" i="6"/>
  <c r="C24" i="6"/>
  <c r="B24" i="6"/>
  <c r="G23" i="6"/>
  <c r="I23" i="6" s="1"/>
  <c r="F23" i="6"/>
  <c r="E23" i="6"/>
  <c r="D23" i="6"/>
  <c r="C23" i="6"/>
  <c r="B23" i="6"/>
  <c r="G22" i="6"/>
  <c r="I22" i="6" s="1"/>
  <c r="F22" i="6"/>
  <c r="E22" i="6"/>
  <c r="D22" i="6"/>
  <c r="C22" i="6"/>
  <c r="B22" i="6"/>
  <c r="G21" i="6"/>
  <c r="I21" i="6" s="1"/>
  <c r="F21" i="6"/>
  <c r="E21" i="6"/>
  <c r="D21" i="6"/>
  <c r="C21" i="6"/>
  <c r="B21" i="6"/>
  <c r="G20" i="6"/>
  <c r="I20" i="6" s="1"/>
  <c r="F20" i="6"/>
  <c r="E20" i="6"/>
  <c r="D20" i="6"/>
  <c r="C20" i="6"/>
  <c r="B20" i="6"/>
  <c r="G19" i="6"/>
  <c r="H19" i="6" s="1"/>
  <c r="F19" i="6"/>
  <c r="E19" i="6"/>
  <c r="D19" i="6"/>
  <c r="C19" i="6"/>
  <c r="B19" i="6"/>
  <c r="G18" i="6"/>
  <c r="I18" i="6" s="1"/>
  <c r="F18" i="6"/>
  <c r="E18" i="6"/>
  <c r="D18" i="6"/>
  <c r="C18" i="6"/>
  <c r="B18" i="6"/>
  <c r="G17" i="6"/>
  <c r="I17" i="6" s="1"/>
  <c r="F17" i="6"/>
  <c r="E17" i="6"/>
  <c r="D17" i="6"/>
  <c r="C17" i="6"/>
  <c r="B17" i="6"/>
  <c r="G16" i="6"/>
  <c r="I16" i="6" s="1"/>
  <c r="F16" i="6"/>
  <c r="E16" i="6"/>
  <c r="D16" i="6"/>
  <c r="C16" i="6"/>
  <c r="B16" i="6"/>
  <c r="G15" i="6"/>
  <c r="I15" i="6" s="1"/>
  <c r="F15" i="6"/>
  <c r="E15" i="6"/>
  <c r="D15" i="6"/>
  <c r="C15" i="6"/>
  <c r="B15" i="6"/>
  <c r="G14" i="6"/>
  <c r="I14" i="6" s="1"/>
  <c r="F14" i="6"/>
  <c r="E14" i="6"/>
  <c r="D14" i="6"/>
  <c r="C14" i="6"/>
  <c r="B14" i="6"/>
  <c r="G13" i="6"/>
  <c r="I13" i="6" s="1"/>
  <c r="F13" i="6"/>
  <c r="E13" i="6"/>
  <c r="D13" i="6"/>
  <c r="C13" i="6"/>
  <c r="B13" i="6"/>
  <c r="G12" i="6"/>
  <c r="I12" i="6" s="1"/>
  <c r="F12" i="6"/>
  <c r="E12" i="6"/>
  <c r="D12" i="6"/>
  <c r="C12" i="6"/>
  <c r="B12" i="6"/>
  <c r="G11" i="6"/>
  <c r="H11" i="6" s="1"/>
  <c r="F11" i="6"/>
  <c r="E11" i="6"/>
  <c r="D11" i="6"/>
  <c r="C11" i="6"/>
  <c r="B11" i="6"/>
  <c r="G10" i="6"/>
  <c r="I10" i="6" s="1"/>
  <c r="F10" i="6"/>
  <c r="E10" i="6"/>
  <c r="D10" i="6"/>
  <c r="C10" i="6"/>
  <c r="B10" i="6"/>
  <c r="G9" i="6"/>
  <c r="I9" i="6" s="1"/>
  <c r="F9" i="6"/>
  <c r="E9" i="6"/>
  <c r="D9" i="6"/>
  <c r="C9" i="6"/>
  <c r="B9" i="6"/>
  <c r="G8" i="6"/>
  <c r="H8" i="6" s="1"/>
  <c r="F8" i="6"/>
  <c r="E8" i="6"/>
  <c r="D8" i="6"/>
  <c r="C8" i="6"/>
  <c r="B8" i="6"/>
  <c r="G7" i="6"/>
  <c r="I7" i="6" s="1"/>
  <c r="F7" i="6"/>
  <c r="E7" i="6"/>
  <c r="D7" i="6"/>
  <c r="C7" i="6"/>
  <c r="B7" i="6"/>
  <c r="G6" i="6"/>
  <c r="I6" i="6" s="1"/>
  <c r="F6" i="6"/>
  <c r="E6" i="6"/>
  <c r="D6" i="6"/>
  <c r="C6" i="6"/>
  <c r="B6" i="6"/>
  <c r="G5" i="6"/>
  <c r="I5" i="6" s="1"/>
  <c r="F5" i="6"/>
  <c r="E5" i="6"/>
  <c r="D5" i="6"/>
  <c r="C5" i="6"/>
  <c r="B5" i="6"/>
  <c r="G4" i="6"/>
  <c r="I4" i="6" s="1"/>
  <c r="F4" i="6"/>
  <c r="E4" i="6"/>
  <c r="D4" i="6"/>
  <c r="C4" i="6"/>
  <c r="B4" i="6"/>
  <c r="G3" i="6"/>
  <c r="H3" i="6" s="1"/>
  <c r="F3" i="6"/>
  <c r="E3" i="6"/>
  <c r="D3" i="6"/>
  <c r="C3" i="6"/>
  <c r="B3" i="6"/>
  <c r="CF30" i="5"/>
  <c r="CE30" i="5"/>
  <c r="N30" i="5"/>
  <c r="R30" i="5" s="1"/>
  <c r="M30" i="5"/>
  <c r="L30" i="5"/>
  <c r="K30" i="5"/>
  <c r="O30" i="5" s="1"/>
  <c r="I30" i="5"/>
  <c r="U30" i="5" s="1"/>
  <c r="G30" i="5"/>
  <c r="S30" i="5" s="1"/>
  <c r="F30" i="5"/>
  <c r="E30" i="5"/>
  <c r="D30" i="5"/>
  <c r="C30" i="5"/>
  <c r="B30" i="5"/>
  <c r="CF29" i="5"/>
  <c r="CE29" i="5"/>
  <c r="N29" i="5"/>
  <c r="M29" i="5"/>
  <c r="Q29" i="5" s="1"/>
  <c r="L29" i="5"/>
  <c r="P29" i="5" s="1"/>
  <c r="K29" i="5"/>
  <c r="O29" i="5" s="1"/>
  <c r="I29" i="5"/>
  <c r="U29" i="5" s="1"/>
  <c r="G29" i="5"/>
  <c r="S29" i="5" s="1"/>
  <c r="F29" i="5"/>
  <c r="E29" i="5"/>
  <c r="D29" i="5"/>
  <c r="C29" i="5"/>
  <c r="B29" i="5"/>
  <c r="CF28" i="5"/>
  <c r="CE28" i="5"/>
  <c r="N28" i="5"/>
  <c r="R28" i="5" s="1"/>
  <c r="M28" i="5"/>
  <c r="Q28" i="5" s="1"/>
  <c r="L28" i="5"/>
  <c r="K28" i="5"/>
  <c r="O28" i="5" s="1"/>
  <c r="I28" i="5"/>
  <c r="U28" i="5" s="1"/>
  <c r="G28" i="5"/>
  <c r="S28" i="5" s="1"/>
  <c r="F28" i="5"/>
  <c r="E28" i="5"/>
  <c r="D28" i="5"/>
  <c r="C28" i="5"/>
  <c r="B28" i="5"/>
  <c r="CF27" i="5"/>
  <c r="CE27" i="5"/>
  <c r="N27" i="5"/>
  <c r="M27" i="5"/>
  <c r="Q27" i="5" s="1"/>
  <c r="L27" i="5"/>
  <c r="K27" i="5"/>
  <c r="O27" i="5" s="1"/>
  <c r="I27" i="5"/>
  <c r="U27" i="5" s="1"/>
  <c r="G27" i="5"/>
  <c r="S27" i="5" s="1"/>
  <c r="F27" i="5"/>
  <c r="E27" i="5"/>
  <c r="D27" i="5"/>
  <c r="C27" i="5"/>
  <c r="B27" i="5"/>
  <c r="CF26" i="5"/>
  <c r="CE26" i="5"/>
  <c r="N26" i="5"/>
  <c r="R26" i="5" s="1"/>
  <c r="M26" i="5"/>
  <c r="Q26" i="5" s="1"/>
  <c r="L26" i="5"/>
  <c r="K26" i="5"/>
  <c r="I26" i="5"/>
  <c r="U26" i="5" s="1"/>
  <c r="G26" i="5"/>
  <c r="F26" i="5"/>
  <c r="E26" i="5"/>
  <c r="D26" i="5"/>
  <c r="C26" i="5"/>
  <c r="B26" i="5"/>
  <c r="CF25" i="5"/>
  <c r="CE25" i="5"/>
  <c r="N25" i="5"/>
  <c r="R25" i="5" s="1"/>
  <c r="M25" i="5"/>
  <c r="Q25" i="5" s="1"/>
  <c r="L25" i="5"/>
  <c r="K25" i="5"/>
  <c r="I25" i="5"/>
  <c r="U25" i="5" s="1"/>
  <c r="G25" i="5"/>
  <c r="S25" i="5" s="1"/>
  <c r="F25" i="5"/>
  <c r="E25" i="5"/>
  <c r="D25" i="5"/>
  <c r="C25" i="5"/>
  <c r="B25" i="5"/>
  <c r="CF24" i="5"/>
  <c r="CE24" i="5"/>
  <c r="N24" i="5"/>
  <c r="R24" i="5" s="1"/>
  <c r="M24" i="5"/>
  <c r="Q24" i="5" s="1"/>
  <c r="L24" i="5"/>
  <c r="P24" i="5" s="1"/>
  <c r="K24" i="5"/>
  <c r="O24" i="5" s="1"/>
  <c r="I24" i="5"/>
  <c r="U24" i="5" s="1"/>
  <c r="G24" i="5"/>
  <c r="F24" i="5"/>
  <c r="E24" i="5"/>
  <c r="D24" i="5"/>
  <c r="C24" i="5"/>
  <c r="B24" i="5"/>
  <c r="CF23" i="5"/>
  <c r="CE23" i="5"/>
  <c r="N23" i="5"/>
  <c r="M23" i="5"/>
  <c r="Q23" i="5" s="1"/>
  <c r="L23" i="5"/>
  <c r="P23" i="5" s="1"/>
  <c r="K23" i="5"/>
  <c r="O23" i="5" s="1"/>
  <c r="I23" i="5"/>
  <c r="G23" i="5"/>
  <c r="S23" i="5" s="1"/>
  <c r="F23" i="5"/>
  <c r="E23" i="5"/>
  <c r="D23" i="5"/>
  <c r="C23" i="5"/>
  <c r="B23" i="5"/>
  <c r="CF22" i="5"/>
  <c r="CE22" i="5"/>
  <c r="N22" i="5"/>
  <c r="R22" i="5" s="1"/>
  <c r="M22" i="5"/>
  <c r="Q22" i="5" s="1"/>
  <c r="L22" i="5"/>
  <c r="P22" i="5" s="1"/>
  <c r="K22" i="5"/>
  <c r="O22" i="5" s="1"/>
  <c r="I22" i="5"/>
  <c r="U22" i="5" s="1"/>
  <c r="G22" i="5"/>
  <c r="S22" i="5" s="1"/>
  <c r="F22" i="5"/>
  <c r="E22" i="5"/>
  <c r="D22" i="5"/>
  <c r="C22" i="5"/>
  <c r="B22" i="5"/>
  <c r="CF21" i="5"/>
  <c r="CE21" i="5"/>
  <c r="N21" i="5"/>
  <c r="M21" i="5"/>
  <c r="Q21" i="5" s="1"/>
  <c r="L21" i="5"/>
  <c r="K21" i="5"/>
  <c r="O21" i="5" s="1"/>
  <c r="I21" i="5"/>
  <c r="U21" i="5" s="1"/>
  <c r="G21" i="5"/>
  <c r="S21" i="5" s="1"/>
  <c r="F21" i="5"/>
  <c r="E21" i="5"/>
  <c r="D21" i="5"/>
  <c r="C21" i="5"/>
  <c r="B21" i="5"/>
  <c r="CF20" i="5"/>
  <c r="CE20" i="5"/>
  <c r="N20" i="5"/>
  <c r="R20" i="5" s="1"/>
  <c r="M20" i="5"/>
  <c r="Q20" i="5" s="1"/>
  <c r="L20" i="5"/>
  <c r="P20" i="5" s="1"/>
  <c r="K20" i="5"/>
  <c r="I20" i="5"/>
  <c r="U20" i="5" s="1"/>
  <c r="G20" i="5"/>
  <c r="S20" i="5" s="1"/>
  <c r="F20" i="5"/>
  <c r="E20" i="5"/>
  <c r="D20" i="5"/>
  <c r="C20" i="5"/>
  <c r="B20" i="5"/>
  <c r="CF19" i="5"/>
  <c r="CE19" i="5"/>
  <c r="N19" i="5"/>
  <c r="M19" i="5"/>
  <c r="Q19" i="5" s="1"/>
  <c r="L19" i="5"/>
  <c r="K19" i="5"/>
  <c r="O19" i="5" s="1"/>
  <c r="I19" i="5"/>
  <c r="U19" i="5" s="1"/>
  <c r="G19" i="5"/>
  <c r="F19" i="5"/>
  <c r="E19" i="5"/>
  <c r="D19" i="5"/>
  <c r="C19" i="5"/>
  <c r="B19" i="5"/>
  <c r="CF18" i="5"/>
  <c r="CE18" i="5"/>
  <c r="N18" i="5"/>
  <c r="R18" i="5" s="1"/>
  <c r="M18" i="5"/>
  <c r="Q18" i="5" s="1"/>
  <c r="L18" i="5"/>
  <c r="P18" i="5" s="1"/>
  <c r="K18" i="5"/>
  <c r="O18" i="5" s="1"/>
  <c r="I18" i="5"/>
  <c r="U18" i="5" s="1"/>
  <c r="G18" i="5"/>
  <c r="S18" i="5" s="1"/>
  <c r="F18" i="5"/>
  <c r="E18" i="5"/>
  <c r="D18" i="5"/>
  <c r="C18" i="5"/>
  <c r="B18" i="5"/>
  <c r="CF17" i="5"/>
  <c r="CE17" i="5"/>
  <c r="N17" i="5"/>
  <c r="R17" i="5" s="1"/>
  <c r="M17" i="5"/>
  <c r="Q17" i="5" s="1"/>
  <c r="L17" i="5"/>
  <c r="K17" i="5"/>
  <c r="O17" i="5" s="1"/>
  <c r="I17" i="5"/>
  <c r="U17" i="5" s="1"/>
  <c r="G17" i="5"/>
  <c r="S17" i="5" s="1"/>
  <c r="F17" i="5"/>
  <c r="E17" i="5"/>
  <c r="D17" i="5"/>
  <c r="C17" i="5"/>
  <c r="B17" i="5"/>
  <c r="CF16" i="5"/>
  <c r="CE16" i="5"/>
  <c r="N16" i="5"/>
  <c r="R16" i="5" s="1"/>
  <c r="M16" i="5"/>
  <c r="Q16" i="5" s="1"/>
  <c r="L16" i="5"/>
  <c r="P16" i="5" s="1"/>
  <c r="K16" i="5"/>
  <c r="O16" i="5" s="1"/>
  <c r="I16" i="5"/>
  <c r="U16" i="5" s="1"/>
  <c r="G16" i="5"/>
  <c r="F16" i="5"/>
  <c r="E16" i="5"/>
  <c r="D16" i="5"/>
  <c r="C16" i="5"/>
  <c r="B16" i="5"/>
  <c r="CF15" i="5"/>
  <c r="CE15" i="5"/>
  <c r="N15" i="5"/>
  <c r="R15" i="5" s="1"/>
  <c r="M15" i="5"/>
  <c r="Q15" i="5" s="1"/>
  <c r="L15" i="5"/>
  <c r="P15" i="5" s="1"/>
  <c r="K15" i="5"/>
  <c r="O15" i="5" s="1"/>
  <c r="I15" i="5"/>
  <c r="U15" i="5" s="1"/>
  <c r="G15" i="5"/>
  <c r="S15" i="5" s="1"/>
  <c r="F15" i="5"/>
  <c r="E15" i="5"/>
  <c r="D15" i="5"/>
  <c r="C15" i="5"/>
  <c r="B15" i="5"/>
  <c r="CF14" i="5"/>
  <c r="CE14" i="5"/>
  <c r="N14" i="5"/>
  <c r="R14" i="5" s="1"/>
  <c r="M14" i="5"/>
  <c r="Q14" i="5" s="1"/>
  <c r="L14" i="5"/>
  <c r="P14" i="5" s="1"/>
  <c r="K14" i="5"/>
  <c r="O14" i="5" s="1"/>
  <c r="I14" i="5"/>
  <c r="U14" i="5" s="1"/>
  <c r="G14" i="5"/>
  <c r="S14" i="5" s="1"/>
  <c r="F14" i="5"/>
  <c r="E14" i="5"/>
  <c r="D14" i="5"/>
  <c r="C14" i="5"/>
  <c r="B14" i="5"/>
  <c r="CF13" i="5"/>
  <c r="CE13" i="5"/>
  <c r="N13" i="5"/>
  <c r="M13" i="5"/>
  <c r="Q13" i="5" s="1"/>
  <c r="L13" i="5"/>
  <c r="K13" i="5"/>
  <c r="O13" i="5" s="1"/>
  <c r="I13" i="5"/>
  <c r="U13" i="5" s="1"/>
  <c r="G13" i="5"/>
  <c r="S13" i="5" s="1"/>
  <c r="F13" i="5"/>
  <c r="E13" i="5"/>
  <c r="D13" i="5"/>
  <c r="C13" i="5"/>
  <c r="B13" i="5"/>
  <c r="CF12" i="5"/>
  <c r="CE12" i="5"/>
  <c r="N12" i="5"/>
  <c r="R12" i="5" s="1"/>
  <c r="M12" i="5"/>
  <c r="Q12" i="5" s="1"/>
  <c r="L12" i="5"/>
  <c r="P12" i="5" s="1"/>
  <c r="K12" i="5"/>
  <c r="O12" i="5" s="1"/>
  <c r="I12" i="5"/>
  <c r="G12" i="5"/>
  <c r="S12" i="5" s="1"/>
  <c r="F12" i="5"/>
  <c r="E12" i="5"/>
  <c r="D12" i="5"/>
  <c r="C12" i="5"/>
  <c r="B12" i="5"/>
  <c r="CF11" i="5"/>
  <c r="CE11" i="5"/>
  <c r="N11" i="5"/>
  <c r="R11" i="5" s="1"/>
  <c r="M11" i="5"/>
  <c r="Q11" i="5" s="1"/>
  <c r="L11" i="5"/>
  <c r="P11" i="5" s="1"/>
  <c r="K11" i="5"/>
  <c r="O11" i="5" s="1"/>
  <c r="I11" i="5"/>
  <c r="U11" i="5" s="1"/>
  <c r="G11" i="5"/>
  <c r="S11" i="5" s="1"/>
  <c r="F11" i="5"/>
  <c r="E11" i="5"/>
  <c r="D11" i="5"/>
  <c r="C11" i="5"/>
  <c r="B11" i="5"/>
  <c r="CF10" i="5"/>
  <c r="CE10" i="5"/>
  <c r="N10" i="5"/>
  <c r="M10" i="5"/>
  <c r="Q10" i="5" s="1"/>
  <c r="L10" i="5"/>
  <c r="K10" i="5"/>
  <c r="O10" i="5" s="1"/>
  <c r="I10" i="5"/>
  <c r="U10" i="5" s="1"/>
  <c r="G10" i="5"/>
  <c r="S10" i="5" s="1"/>
  <c r="F10" i="5"/>
  <c r="E10" i="5"/>
  <c r="D10" i="5"/>
  <c r="C10" i="5"/>
  <c r="B10" i="5"/>
  <c r="CF9" i="5"/>
  <c r="CE9" i="5"/>
  <c r="N9" i="5"/>
  <c r="R9" i="5" s="1"/>
  <c r="M9" i="5"/>
  <c r="Q9" i="5" s="1"/>
  <c r="L9" i="5"/>
  <c r="K9" i="5"/>
  <c r="O9" i="5" s="1"/>
  <c r="I9" i="5"/>
  <c r="U9" i="5" s="1"/>
  <c r="G9" i="5"/>
  <c r="S9" i="5" s="1"/>
  <c r="F9" i="5"/>
  <c r="E9" i="5"/>
  <c r="D9" i="5"/>
  <c r="C9" i="5"/>
  <c r="B9" i="5"/>
  <c r="CF8" i="5"/>
  <c r="CE8" i="5"/>
  <c r="N8" i="5"/>
  <c r="R8" i="5" s="1"/>
  <c r="M8" i="5"/>
  <c r="Q8" i="5" s="1"/>
  <c r="L8" i="5"/>
  <c r="K8" i="5"/>
  <c r="I8" i="5"/>
  <c r="U8" i="5" s="1"/>
  <c r="G8" i="5"/>
  <c r="S8" i="5" s="1"/>
  <c r="F8" i="5"/>
  <c r="E8" i="5"/>
  <c r="D8" i="5"/>
  <c r="C8" i="5"/>
  <c r="B8" i="5"/>
  <c r="CF7" i="5"/>
  <c r="CE7" i="5"/>
  <c r="N7" i="5"/>
  <c r="R7" i="5" s="1"/>
  <c r="M7" i="5"/>
  <c r="Q7" i="5" s="1"/>
  <c r="L7" i="5"/>
  <c r="P7" i="5" s="1"/>
  <c r="K7" i="5"/>
  <c r="I7" i="5"/>
  <c r="U7" i="5" s="1"/>
  <c r="G7" i="5"/>
  <c r="S7" i="5" s="1"/>
  <c r="F7" i="5"/>
  <c r="E7" i="5"/>
  <c r="D7" i="5"/>
  <c r="C7" i="5"/>
  <c r="B7" i="5"/>
  <c r="CF6" i="5"/>
  <c r="CE6" i="5"/>
  <c r="N6" i="5"/>
  <c r="R6" i="5" s="1"/>
  <c r="M6" i="5"/>
  <c r="Q6" i="5" s="1"/>
  <c r="L6" i="5"/>
  <c r="P6" i="5" s="1"/>
  <c r="K6" i="5"/>
  <c r="O6" i="5" s="1"/>
  <c r="I6" i="5"/>
  <c r="U6" i="5" s="1"/>
  <c r="G6" i="5"/>
  <c r="S6" i="5" s="1"/>
  <c r="F6" i="5"/>
  <c r="E6" i="5"/>
  <c r="D6" i="5"/>
  <c r="C6" i="5"/>
  <c r="B6" i="5"/>
  <c r="CF5" i="5"/>
  <c r="CE5" i="5"/>
  <c r="N5" i="5"/>
  <c r="R5" i="5" s="1"/>
  <c r="M5" i="5"/>
  <c r="Q5" i="5" s="1"/>
  <c r="L5" i="5"/>
  <c r="K5" i="5"/>
  <c r="I5" i="5"/>
  <c r="U5" i="5" s="1"/>
  <c r="G5" i="5"/>
  <c r="S5" i="5" s="1"/>
  <c r="F5" i="5"/>
  <c r="E5" i="5"/>
  <c r="D5" i="5"/>
  <c r="C5" i="5"/>
  <c r="B5" i="5"/>
  <c r="CF4" i="5"/>
  <c r="CE4" i="5"/>
  <c r="N4" i="5"/>
  <c r="R4" i="5" s="1"/>
  <c r="M4" i="5"/>
  <c r="Q4" i="5" s="1"/>
  <c r="L4" i="5"/>
  <c r="K4" i="5"/>
  <c r="O4" i="5" s="1"/>
  <c r="I4" i="5"/>
  <c r="U4" i="5" s="1"/>
  <c r="G4" i="5"/>
  <c r="S4" i="5" s="1"/>
  <c r="F4" i="5"/>
  <c r="E4" i="5"/>
  <c r="D4" i="5"/>
  <c r="C4" i="5"/>
  <c r="B4" i="5"/>
  <c r="CF3" i="5"/>
  <c r="CE3" i="5"/>
  <c r="N3" i="5"/>
  <c r="R3" i="5" s="1"/>
  <c r="M3" i="5"/>
  <c r="Q3" i="5" s="1"/>
  <c r="L3" i="5"/>
  <c r="K3" i="5"/>
  <c r="I3" i="5"/>
  <c r="U3" i="5" s="1"/>
  <c r="G3" i="5"/>
  <c r="S3" i="5" s="1"/>
  <c r="F3" i="5"/>
  <c r="E3" i="5"/>
  <c r="D3" i="5"/>
  <c r="C3" i="5"/>
  <c r="B3" i="5"/>
  <c r="B122" i="2" l="1"/>
  <c r="B130" i="2"/>
  <c r="B123" i="2"/>
  <c r="B131" i="2"/>
  <c r="B136" i="2"/>
  <c r="B126" i="2"/>
  <c r="B134" i="2"/>
  <c r="B135" i="2"/>
  <c r="B127" i="2"/>
  <c r="B133" i="2"/>
  <c r="B125" i="2"/>
  <c r="B132" i="2"/>
  <c r="B124" i="2"/>
  <c r="B137" i="2"/>
  <c r="B129" i="2"/>
  <c r="B128" i="2"/>
  <c r="B121" i="2"/>
  <c r="M121" i="2"/>
  <c r="L121" i="2"/>
  <c r="O121" i="2" s="1"/>
  <c r="L137" i="2"/>
  <c r="O137" i="2" s="1"/>
  <c r="L126" i="2"/>
  <c r="O126" i="2" s="1"/>
  <c r="L122" i="2"/>
  <c r="O122" i="2" s="1"/>
  <c r="M125" i="2"/>
  <c r="M137" i="2"/>
  <c r="L129" i="2"/>
  <c r="O129" i="2" s="1"/>
  <c r="L130" i="2"/>
  <c r="O130" i="2" s="1"/>
  <c r="M136" i="2"/>
  <c r="M122" i="2"/>
  <c r="M133" i="2"/>
  <c r="M130" i="2"/>
  <c r="L135" i="2"/>
  <c r="O135" i="2" s="1"/>
  <c r="L136" i="2"/>
  <c r="O136" i="2" s="1"/>
  <c r="L124" i="2"/>
  <c r="O124" i="2" s="1"/>
  <c r="M128" i="2"/>
  <c r="L132" i="2"/>
  <c r="O132" i="2" s="1"/>
  <c r="L125" i="2"/>
  <c r="O125" i="2" s="1"/>
  <c r="M129" i="2"/>
  <c r="L133" i="2"/>
  <c r="O133" i="2" s="1"/>
  <c r="M135" i="2"/>
  <c r="M123" i="2"/>
  <c r="L127" i="2"/>
  <c r="O127" i="2" s="1"/>
  <c r="M131" i="2"/>
  <c r="L134" i="2"/>
  <c r="O134" i="2" s="1"/>
  <c r="M124" i="2"/>
  <c r="L128" i="2"/>
  <c r="O128" i="2" s="1"/>
  <c r="M132" i="2"/>
  <c r="M126" i="2"/>
  <c r="L123" i="2"/>
  <c r="O123" i="2" s="1"/>
  <c r="M127" i="2"/>
  <c r="L131" i="2"/>
  <c r="O131" i="2" s="1"/>
  <c r="M134" i="2"/>
  <c r="M92" i="2"/>
  <c r="M96" i="2"/>
  <c r="L104" i="2"/>
  <c r="O104" i="2" s="1"/>
  <c r="L100" i="2"/>
  <c r="O100" i="2" s="1"/>
  <c r="L96" i="2"/>
  <c r="O96" i="2" s="1"/>
  <c r="L92" i="2"/>
  <c r="O92" i="2" s="1"/>
  <c r="L102" i="2"/>
  <c r="O102" i="2" s="1"/>
  <c r="L98" i="2"/>
  <c r="O98" i="2" s="1"/>
  <c r="M107" i="2"/>
  <c r="M106" i="2"/>
  <c r="M103" i="2"/>
  <c r="M102" i="2"/>
  <c r="M99" i="2"/>
  <c r="M98" i="2"/>
  <c r="M95" i="2"/>
  <c r="M94" i="2"/>
  <c r="L105" i="2"/>
  <c r="O105" i="2" s="1"/>
  <c r="L101" i="2"/>
  <c r="O101" i="2" s="1"/>
  <c r="L97" i="2"/>
  <c r="O97" i="2" s="1"/>
  <c r="L93" i="2"/>
  <c r="O93" i="2" s="1"/>
  <c r="L106" i="2"/>
  <c r="O106" i="2" s="1"/>
  <c r="L94" i="2"/>
  <c r="O94" i="2" s="1"/>
  <c r="M104" i="2"/>
  <c r="M100" i="2"/>
  <c r="L107" i="2"/>
  <c r="O107" i="2" s="1"/>
  <c r="L103" i="2"/>
  <c r="O103" i="2" s="1"/>
  <c r="L99" i="2"/>
  <c r="O99" i="2" s="1"/>
  <c r="L95" i="2"/>
  <c r="O95" i="2" s="1"/>
  <c r="M105" i="2"/>
  <c r="M101" i="2"/>
  <c r="M97" i="2"/>
  <c r="M93" i="2"/>
  <c r="M91" i="2"/>
  <c r="L91" i="2"/>
  <c r="O91" i="2" s="1"/>
  <c r="B98" i="2"/>
  <c r="B100" i="2"/>
  <c r="B92" i="2"/>
  <c r="B95" i="2"/>
  <c r="B104" i="2"/>
  <c r="B105" i="2"/>
  <c r="B102" i="2"/>
  <c r="B97" i="2"/>
  <c r="B91" i="2"/>
  <c r="B94" i="2"/>
  <c r="B101" i="2"/>
  <c r="B106" i="2"/>
  <c r="B93" i="2"/>
  <c r="B99" i="2"/>
  <c r="B107" i="2"/>
  <c r="B96" i="2"/>
  <c r="B103" i="2"/>
  <c r="M67" i="2"/>
  <c r="L66" i="2"/>
  <c r="O66" i="2" s="1"/>
  <c r="M68" i="2"/>
  <c r="M73" i="2"/>
  <c r="M72" i="2"/>
  <c r="L72" i="2"/>
  <c r="O72" i="2" s="1"/>
  <c r="M76" i="2"/>
  <c r="C80" i="2"/>
  <c r="C72" i="2"/>
  <c r="L67" i="2"/>
  <c r="O67" i="2" s="1"/>
  <c r="B65" i="2"/>
  <c r="L75" i="2"/>
  <c r="O75" i="2" s="1"/>
  <c r="M80" i="2"/>
  <c r="M79" i="2"/>
  <c r="B68" i="2"/>
  <c r="C75" i="2"/>
  <c r="C67" i="2"/>
  <c r="M65" i="2"/>
  <c r="M74" i="2"/>
  <c r="L80" i="2"/>
  <c r="O80" i="2" s="1"/>
  <c r="M75" i="2"/>
  <c r="M69" i="2"/>
  <c r="B80" i="2"/>
  <c r="B76" i="2"/>
  <c r="B75" i="2"/>
  <c r="L74" i="2"/>
  <c r="O74" i="2" s="1"/>
  <c r="B73" i="2"/>
  <c r="C71" i="2"/>
  <c r="C79" i="2"/>
  <c r="B71" i="2"/>
  <c r="B79" i="2"/>
  <c r="M77" i="2"/>
  <c r="M70" i="2"/>
  <c r="M78" i="2"/>
  <c r="M71" i="2"/>
  <c r="M66" i="2"/>
  <c r="L69" i="2"/>
  <c r="O69" i="2" s="1"/>
  <c r="L77" i="2"/>
  <c r="O77" i="2" s="1"/>
  <c r="B72" i="2"/>
  <c r="B67" i="2"/>
  <c r="C66" i="2"/>
  <c r="B66" i="2"/>
  <c r="C74" i="2"/>
  <c r="B74" i="2"/>
  <c r="B70" i="2"/>
  <c r="B69" i="2"/>
  <c r="B78" i="2"/>
  <c r="B77" i="2"/>
  <c r="L76" i="2"/>
  <c r="O76" i="2" s="1"/>
  <c r="C76" i="2"/>
  <c r="L68" i="2"/>
  <c r="O68" i="2" s="1"/>
  <c r="C68" i="2"/>
  <c r="C77" i="2"/>
  <c r="C69" i="2"/>
  <c r="L78" i="2"/>
  <c r="O78" i="2" s="1"/>
  <c r="C78" i="2"/>
  <c r="L70" i="2"/>
  <c r="O70" i="2" s="1"/>
  <c r="C70" i="2"/>
  <c r="L79" i="2"/>
  <c r="O79" i="2" s="1"/>
  <c r="L71" i="2"/>
  <c r="O71" i="2" s="1"/>
  <c r="L73" i="2"/>
  <c r="O73" i="2" s="1"/>
  <c r="C73" i="2"/>
  <c r="L65" i="2"/>
  <c r="O65" i="2" s="1"/>
  <c r="C65" i="2"/>
  <c r="C64" i="2"/>
  <c r="B64" i="2"/>
  <c r="M64" i="2"/>
  <c r="L64" i="2"/>
  <c r="O64" i="2" s="1"/>
  <c r="B30" i="2"/>
  <c r="B51" i="2"/>
  <c r="B47" i="2"/>
  <c r="B52" i="2"/>
  <c r="B44" i="2"/>
  <c r="B36" i="2"/>
  <c r="B43" i="2"/>
  <c r="B35" i="2"/>
  <c r="B50" i="2"/>
  <c r="B42" i="2"/>
  <c r="B34" i="2"/>
  <c r="B49" i="2"/>
  <c r="B41" i="2"/>
  <c r="B33" i="2"/>
  <c r="B39" i="2"/>
  <c r="B37" i="2"/>
  <c r="B48" i="2"/>
  <c r="B40" i="2"/>
  <c r="B32" i="2"/>
  <c r="B53" i="2"/>
  <c r="B45" i="2"/>
  <c r="B46" i="2"/>
  <c r="B38" i="2"/>
  <c r="B31" i="2"/>
  <c r="M38" i="2"/>
  <c r="M46" i="2"/>
  <c r="M34" i="2"/>
  <c r="M42" i="2"/>
  <c r="M50" i="2"/>
  <c r="L53" i="2"/>
  <c r="O53" i="2" s="1"/>
  <c r="L49" i="2"/>
  <c r="O49" i="2" s="1"/>
  <c r="L45" i="2"/>
  <c r="O45" i="2" s="1"/>
  <c r="L41" i="2"/>
  <c r="O41" i="2" s="1"/>
  <c r="L37" i="2"/>
  <c r="O37" i="2" s="1"/>
  <c r="L33" i="2"/>
  <c r="O33" i="2" s="1"/>
  <c r="M51" i="2"/>
  <c r="M47" i="2"/>
  <c r="M43" i="2"/>
  <c r="M39" i="2"/>
  <c r="M35" i="2"/>
  <c r="M31" i="2"/>
  <c r="M52" i="2"/>
  <c r="M48" i="2"/>
  <c r="M44" i="2"/>
  <c r="M40" i="2"/>
  <c r="M36" i="2"/>
  <c r="M32" i="2"/>
  <c r="L47" i="2"/>
  <c r="O47" i="2" s="1"/>
  <c r="L39" i="2"/>
  <c r="O39" i="2" s="1"/>
  <c r="L31" i="2"/>
  <c r="O31" i="2" s="1"/>
  <c r="M53" i="2"/>
  <c r="M49" i="2"/>
  <c r="M45" i="2"/>
  <c r="M41" i="2"/>
  <c r="M37" i="2"/>
  <c r="M33" i="2"/>
  <c r="L50" i="2"/>
  <c r="O50" i="2" s="1"/>
  <c r="L46" i="2"/>
  <c r="O46" i="2" s="1"/>
  <c r="L42" i="2"/>
  <c r="O42" i="2" s="1"/>
  <c r="L38" i="2"/>
  <c r="O38" i="2" s="1"/>
  <c r="L34" i="2"/>
  <c r="O34" i="2" s="1"/>
  <c r="L52" i="2"/>
  <c r="O52" i="2" s="1"/>
  <c r="L48" i="2"/>
  <c r="O48" i="2" s="1"/>
  <c r="L44" i="2"/>
  <c r="O44" i="2" s="1"/>
  <c r="L40" i="2"/>
  <c r="O40" i="2" s="1"/>
  <c r="L36" i="2"/>
  <c r="O36" i="2" s="1"/>
  <c r="L32" i="2"/>
  <c r="O32" i="2" s="1"/>
  <c r="L51" i="2"/>
  <c r="O51" i="2" s="1"/>
  <c r="L43" i="2"/>
  <c r="O43" i="2" s="1"/>
  <c r="L35" i="2"/>
  <c r="O35" i="2" s="1"/>
  <c r="M30" i="2"/>
  <c r="L30" i="2"/>
  <c r="O30" i="2" s="1"/>
  <c r="E19" i="2"/>
  <c r="E11" i="2"/>
  <c r="E6" i="2"/>
  <c r="E13" i="2"/>
  <c r="E5" i="2"/>
  <c r="E16" i="2"/>
  <c r="E8" i="2"/>
  <c r="E18" i="2"/>
  <c r="E12" i="2"/>
  <c r="E10" i="2"/>
  <c r="E4" i="2"/>
  <c r="E15" i="2"/>
  <c r="E7" i="2"/>
  <c r="E17" i="2"/>
  <c r="E9" i="2"/>
  <c r="E14" i="2"/>
  <c r="E3" i="2"/>
  <c r="Q21" i="7"/>
  <c r="T21" i="7" s="1"/>
  <c r="U21" i="7" s="1"/>
  <c r="Q19" i="7"/>
  <c r="T19" i="7" s="1"/>
  <c r="U19" i="7" s="1"/>
  <c r="Q18" i="7"/>
  <c r="D12" i="7"/>
  <c r="K12" i="7" s="1"/>
  <c r="D10" i="7"/>
  <c r="K10" i="7" s="1"/>
  <c r="E14" i="7"/>
  <c r="C14" i="7" s="1"/>
  <c r="E4" i="7"/>
  <c r="C4" i="7" s="1"/>
  <c r="Q11" i="7"/>
  <c r="E20" i="7"/>
  <c r="C20" i="7" s="1"/>
  <c r="G21" i="7"/>
  <c r="Q4" i="7"/>
  <c r="T4" i="7" s="1"/>
  <c r="U4" i="7" s="1"/>
  <c r="G18" i="7"/>
  <c r="D16" i="7"/>
  <c r="K16" i="7" s="1"/>
  <c r="Q10" i="7"/>
  <c r="Q12" i="7"/>
  <c r="Q14" i="7"/>
  <c r="Q3" i="7"/>
  <c r="B4" i="7"/>
  <c r="Q9" i="7"/>
  <c r="T9" i="7" s="1"/>
  <c r="U9" i="7" s="1"/>
  <c r="Q17" i="7"/>
  <c r="T17" i="7" s="1"/>
  <c r="U17" i="7" s="1"/>
  <c r="Q16" i="7"/>
  <c r="T16" i="7" s="1"/>
  <c r="U16" i="7" s="1"/>
  <c r="Q7" i="7"/>
  <c r="Q6" i="7"/>
  <c r="T6" i="7" s="1"/>
  <c r="U6" i="7" s="1"/>
  <c r="Q8" i="7"/>
  <c r="Q13" i="7"/>
  <c r="T13" i="7" s="1"/>
  <c r="U13" i="7" s="1"/>
  <c r="Q20" i="7"/>
  <c r="T20" i="7" s="1"/>
  <c r="U20" i="7" s="1"/>
  <c r="D6" i="7"/>
  <c r="K6" i="7" s="1"/>
  <c r="D8" i="7"/>
  <c r="K8" i="7" s="1"/>
  <c r="G17" i="7"/>
  <c r="D18" i="7"/>
  <c r="Q15" i="7"/>
  <c r="D3" i="7"/>
  <c r="D7" i="7"/>
  <c r="D11" i="7"/>
  <c r="D15" i="7"/>
  <c r="D19" i="7"/>
  <c r="Q5" i="7"/>
  <c r="G7" i="7"/>
  <c r="G11" i="7"/>
  <c r="G19" i="7"/>
  <c r="G3" i="7"/>
  <c r="D5" i="7"/>
  <c r="K5" i="7" s="1"/>
  <c r="D9" i="7"/>
  <c r="K9" i="7" s="1"/>
  <c r="D13" i="7"/>
  <c r="K13" i="7" s="1"/>
  <c r="D17" i="7"/>
  <c r="D21" i="7"/>
  <c r="G15" i="7"/>
  <c r="H22" i="6"/>
  <c r="J22" i="6" s="1"/>
  <c r="I3" i="6"/>
  <c r="I8" i="6"/>
  <c r="K8" i="6" s="1"/>
  <c r="H10" i="6"/>
  <c r="J10" i="6" s="1"/>
  <c r="A29" i="6"/>
  <c r="H6" i="6"/>
  <c r="K6" i="6" s="1"/>
  <c r="H16" i="6"/>
  <c r="K16" i="6" s="1"/>
  <c r="I19" i="6"/>
  <c r="K19" i="6" s="1"/>
  <c r="A10" i="6"/>
  <c r="H14" i="6"/>
  <c r="H17" i="6"/>
  <c r="K17" i="6" s="1"/>
  <c r="H18" i="6"/>
  <c r="K18" i="6" s="1"/>
  <c r="H26" i="6"/>
  <c r="J26" i="6" s="1"/>
  <c r="A16" i="6"/>
  <c r="A19" i="6"/>
  <c r="H24" i="6"/>
  <c r="K24" i="6" s="1"/>
  <c r="I25" i="6"/>
  <c r="K25" i="6" s="1"/>
  <c r="A27" i="6"/>
  <c r="I11" i="6"/>
  <c r="J11" i="6" s="1"/>
  <c r="H9" i="6"/>
  <c r="K9" i="6" s="1"/>
  <c r="A12" i="6"/>
  <c r="A8" i="6"/>
  <c r="I27" i="6"/>
  <c r="J27" i="6" s="1"/>
  <c r="A20" i="6"/>
  <c r="A28" i="6"/>
  <c r="A18" i="6"/>
  <c r="A26" i="6"/>
  <c r="A4" i="6"/>
  <c r="A3" i="6"/>
  <c r="A11" i="6"/>
  <c r="A24" i="6"/>
  <c r="K3" i="6"/>
  <c r="J3" i="6"/>
  <c r="H4" i="6"/>
  <c r="H12" i="6"/>
  <c r="H20" i="6"/>
  <c r="J20" i="6" s="1"/>
  <c r="A25" i="6"/>
  <c r="H28" i="6"/>
  <c r="J28" i="6" s="1"/>
  <c r="H7" i="6"/>
  <c r="H15" i="6"/>
  <c r="H23" i="6"/>
  <c r="A7" i="6"/>
  <c r="A15" i="6"/>
  <c r="A23" i="6"/>
  <c r="A6" i="6"/>
  <c r="A22" i="6"/>
  <c r="H5" i="6"/>
  <c r="H13" i="6"/>
  <c r="H21" i="6"/>
  <c r="H29" i="6"/>
  <c r="J29" i="6" s="1"/>
  <c r="A17" i="6"/>
  <c r="A5" i="6"/>
  <c r="A13" i="6"/>
  <c r="A21" i="6"/>
  <c r="A14" i="6"/>
  <c r="A9" i="6"/>
  <c r="J26" i="5"/>
  <c r="V26" i="5" s="1"/>
  <c r="J29" i="5"/>
  <c r="V29" i="5" s="1"/>
  <c r="AD29" i="5" s="1"/>
  <c r="AH29" i="5" s="1"/>
  <c r="J22" i="5"/>
  <c r="V22" i="5" s="1"/>
  <c r="AD22" i="5" s="1"/>
  <c r="AH22" i="5" s="1"/>
  <c r="J8" i="5"/>
  <c r="V8" i="5" s="1"/>
  <c r="AD8" i="5" s="1"/>
  <c r="AH8" i="5" s="1"/>
  <c r="AA4" i="5"/>
  <c r="AC22" i="5"/>
  <c r="AG22" i="5" s="1"/>
  <c r="J12" i="5"/>
  <c r="V12" i="5" s="1"/>
  <c r="AD12" i="5" s="1"/>
  <c r="AH12" i="5" s="1"/>
  <c r="J13" i="5"/>
  <c r="V13" i="5" s="1"/>
  <c r="AD13" i="5" s="1"/>
  <c r="AH13" i="5" s="1"/>
  <c r="H15" i="5"/>
  <c r="T15" i="5" s="1"/>
  <c r="AE15" i="5" s="1"/>
  <c r="AI15" i="5" s="1"/>
  <c r="Y6" i="5"/>
  <c r="H9" i="5"/>
  <c r="T9" i="5" s="1"/>
  <c r="AE9" i="5" s="1"/>
  <c r="AI9" i="5" s="1"/>
  <c r="Y21" i="5"/>
  <c r="H21" i="5"/>
  <c r="T21" i="5" s="1"/>
  <c r="AE21" i="5" s="1"/>
  <c r="AI21" i="5" s="1"/>
  <c r="Y29" i="5"/>
  <c r="H26" i="5"/>
  <c r="T26" i="5" s="1"/>
  <c r="AA12" i="5"/>
  <c r="AC9" i="5"/>
  <c r="AG9" i="5" s="1"/>
  <c r="J27" i="5"/>
  <c r="V27" i="5" s="1"/>
  <c r="AD27" i="5" s="1"/>
  <c r="AH27" i="5" s="1"/>
  <c r="AA3" i="5"/>
  <c r="Y24" i="5"/>
  <c r="Y3" i="5"/>
  <c r="J25" i="5"/>
  <c r="V25" i="5" s="1"/>
  <c r="AD25" i="5" s="1"/>
  <c r="AH25" i="5" s="1"/>
  <c r="Y19" i="5"/>
  <c r="Y26" i="5"/>
  <c r="Y30" i="5"/>
  <c r="AC4" i="5"/>
  <c r="AG4" i="5" s="1"/>
  <c r="J3" i="5"/>
  <c r="V3" i="5" s="1"/>
  <c r="AD3" i="5" s="1"/>
  <c r="AH3" i="5" s="1"/>
  <c r="H13" i="5"/>
  <c r="T13" i="5" s="1"/>
  <c r="AE13" i="5" s="1"/>
  <c r="AI13" i="5" s="1"/>
  <c r="AB26" i="5"/>
  <c r="AC6" i="5"/>
  <c r="AG6" i="5" s="1"/>
  <c r="AC20" i="5"/>
  <c r="AG20" i="5" s="1"/>
  <c r="Y23" i="5"/>
  <c r="Z3" i="5"/>
  <c r="AB10" i="5"/>
  <c r="AA11" i="5"/>
  <c r="Z12" i="5"/>
  <c r="AC13" i="5"/>
  <c r="AG13" i="5" s="1"/>
  <c r="H20" i="5"/>
  <c r="T20" i="5" s="1"/>
  <c r="Z23" i="5"/>
  <c r="J28" i="5"/>
  <c r="V28" i="5" s="1"/>
  <c r="AD28" i="5" s="1"/>
  <c r="AH28" i="5" s="1"/>
  <c r="AB30" i="5"/>
  <c r="H19" i="5"/>
  <c r="T19" i="5" s="1"/>
  <c r="AE19" i="5" s="1"/>
  <c r="AI19" i="5" s="1"/>
  <c r="Y22" i="5"/>
  <c r="AA24" i="5"/>
  <c r="J6" i="5"/>
  <c r="V6" i="5" s="1"/>
  <c r="AD6" i="5" s="1"/>
  <c r="AH6" i="5" s="1"/>
  <c r="H18" i="5"/>
  <c r="T18" i="5" s="1"/>
  <c r="Y27" i="5"/>
  <c r="AB27" i="5"/>
  <c r="Z6" i="5"/>
  <c r="Z8" i="5"/>
  <c r="O3" i="5"/>
  <c r="H4" i="5"/>
  <c r="T4" i="5" s="1"/>
  <c r="AE4" i="5" s="1"/>
  <c r="AI4" i="5" s="1"/>
  <c r="AA7" i="5"/>
  <c r="J10" i="5"/>
  <c r="V10" i="5" s="1"/>
  <c r="AD10" i="5" s="1"/>
  <c r="AH10" i="5" s="1"/>
  <c r="J14" i="5"/>
  <c r="V14" i="5" s="1"/>
  <c r="AD14" i="5" s="1"/>
  <c r="AH14" i="5" s="1"/>
  <c r="J18" i="5"/>
  <c r="V18" i="5" s="1"/>
  <c r="AD18" i="5" s="1"/>
  <c r="AH18" i="5" s="1"/>
  <c r="H22" i="5"/>
  <c r="T22" i="5" s="1"/>
  <c r="AE22" i="5" s="1"/>
  <c r="AI22" i="5" s="1"/>
  <c r="J24" i="5"/>
  <c r="V24" i="5" s="1"/>
  <c r="AA28" i="5"/>
  <c r="Y10" i="5"/>
  <c r="AA30" i="5"/>
  <c r="Z10" i="5"/>
  <c r="Z15" i="5"/>
  <c r="H25" i="5"/>
  <c r="T25" i="5" s="1"/>
  <c r="S26" i="5"/>
  <c r="Z18" i="5"/>
  <c r="Y15" i="5"/>
  <c r="Z22" i="5"/>
  <c r="U12" i="5"/>
  <c r="AC12" i="5" s="1"/>
  <c r="AG12" i="5" s="1"/>
  <c r="AB4" i="5"/>
  <c r="Z5" i="5"/>
  <c r="H6" i="5"/>
  <c r="T6" i="5" s="1"/>
  <c r="H7" i="5"/>
  <c r="T7" i="5" s="1"/>
  <c r="AB9" i="5"/>
  <c r="P10" i="5"/>
  <c r="H10" i="5"/>
  <c r="T10" i="5" s="1"/>
  <c r="AE10" i="5" s="1"/>
  <c r="AI10" i="5" s="1"/>
  <c r="J11" i="5"/>
  <c r="V11" i="5" s="1"/>
  <c r="AD11" i="5" s="1"/>
  <c r="AH11" i="5" s="1"/>
  <c r="AB15" i="5"/>
  <c r="AA18" i="5"/>
  <c r="H23" i="5"/>
  <c r="T23" i="5" s="1"/>
  <c r="R23" i="5"/>
  <c r="P30" i="5"/>
  <c r="S19" i="5"/>
  <c r="AC19" i="5" s="1"/>
  <c r="AG19" i="5" s="1"/>
  <c r="J4" i="5"/>
  <c r="V4" i="5" s="1"/>
  <c r="AD4" i="5" s="1"/>
  <c r="AH4" i="5" s="1"/>
  <c r="AB6" i="5"/>
  <c r="Z29" i="5"/>
  <c r="AB5" i="5"/>
  <c r="J5" i="5"/>
  <c r="V5" i="5" s="1"/>
  <c r="AD5" i="5" s="1"/>
  <c r="AH5" i="5" s="1"/>
  <c r="O8" i="5"/>
  <c r="Q30" i="5"/>
  <c r="Y5" i="5"/>
  <c r="J7" i="5"/>
  <c r="V7" i="5" s="1"/>
  <c r="AD7" i="5" s="1"/>
  <c r="AH7" i="5" s="1"/>
  <c r="Y9" i="5"/>
  <c r="AC10" i="5"/>
  <c r="AG10" i="5" s="1"/>
  <c r="R10" i="5"/>
  <c r="Y12" i="5"/>
  <c r="H12" i="5"/>
  <c r="T12" i="5" s="1"/>
  <c r="J15" i="5"/>
  <c r="V15" i="5" s="1"/>
  <c r="J17" i="5"/>
  <c r="V17" i="5" s="1"/>
  <c r="AD17" i="5" s="1"/>
  <c r="AH17" i="5" s="1"/>
  <c r="Y17" i="5"/>
  <c r="J20" i="5"/>
  <c r="V20" i="5" s="1"/>
  <c r="AD20" i="5" s="1"/>
  <c r="AH20" i="5" s="1"/>
  <c r="H27" i="5"/>
  <c r="T27" i="5" s="1"/>
  <c r="AE27" i="5" s="1"/>
  <c r="AI27" i="5" s="1"/>
  <c r="H30" i="5"/>
  <c r="T30" i="5" s="1"/>
  <c r="AC5" i="5"/>
  <c r="AG5" i="5" s="1"/>
  <c r="Y8" i="5"/>
  <c r="J19" i="5"/>
  <c r="V19" i="5" s="1"/>
  <c r="J9" i="5"/>
  <c r="V9" i="5" s="1"/>
  <c r="AD9" i="5" s="1"/>
  <c r="AH9" i="5" s="1"/>
  <c r="AB16" i="5"/>
  <c r="H17" i="5"/>
  <c r="T17" i="5" s="1"/>
  <c r="AE17" i="5" s="1"/>
  <c r="AI17" i="5" s="1"/>
  <c r="AB19" i="5"/>
  <c r="AB23" i="5"/>
  <c r="AA23" i="5"/>
  <c r="H24" i="5"/>
  <c r="T24" i="5" s="1"/>
  <c r="Z26" i="5"/>
  <c r="Y28" i="5"/>
  <c r="AB22" i="5"/>
  <c r="R29" i="5"/>
  <c r="A3" i="5"/>
  <c r="O5" i="5"/>
  <c r="P9" i="5"/>
  <c r="A10" i="5"/>
  <c r="H14" i="5"/>
  <c r="T14" i="5" s="1"/>
  <c r="AE14" i="5" s="1"/>
  <c r="AI14" i="5" s="1"/>
  <c r="R19" i="5"/>
  <c r="S24" i="5"/>
  <c r="AB29" i="5"/>
  <c r="AC3" i="5"/>
  <c r="AG3" i="5" s="1"/>
  <c r="A5" i="5"/>
  <c r="AC18" i="5"/>
  <c r="AG18" i="5" s="1"/>
  <c r="AB3" i="5"/>
  <c r="Y4" i="5"/>
  <c r="A16" i="5"/>
  <c r="A11" i="5"/>
  <c r="H3" i="5"/>
  <c r="T3" i="5" s="1"/>
  <c r="P3" i="5"/>
  <c r="A6" i="5"/>
  <c r="A7" i="5"/>
  <c r="AB8" i="5"/>
  <c r="AA8" i="5"/>
  <c r="P8" i="5"/>
  <c r="H5" i="5"/>
  <c r="T5" i="5" s="1"/>
  <c r="A26" i="5"/>
  <c r="A28" i="5"/>
  <c r="A20" i="5"/>
  <c r="A30" i="5"/>
  <c r="A24" i="5"/>
  <c r="A23" i="5"/>
  <c r="A14" i="5"/>
  <c r="A9" i="5"/>
  <c r="A18" i="5"/>
  <c r="A21" i="5"/>
  <c r="A17" i="5"/>
  <c r="AB17" i="5"/>
  <c r="Y7" i="5"/>
  <c r="Z7" i="5"/>
  <c r="O7" i="5"/>
  <c r="AC7" i="5"/>
  <c r="AG7" i="5" s="1"/>
  <c r="AC8" i="5"/>
  <c r="AG8" i="5" s="1"/>
  <c r="AA9" i="5"/>
  <c r="AB12" i="5"/>
  <c r="AC14" i="5"/>
  <c r="AG14" i="5" s="1"/>
  <c r="AA17" i="5"/>
  <c r="P17" i="5"/>
  <c r="AC27" i="5"/>
  <c r="AG27" i="5" s="1"/>
  <c r="AC11" i="5"/>
  <c r="AG11" i="5" s="1"/>
  <c r="A22" i="5"/>
  <c r="A4" i="5"/>
  <c r="Z4" i="5"/>
  <c r="A13" i="5"/>
  <c r="A25" i="5"/>
  <c r="P5" i="5"/>
  <c r="AA6" i="5"/>
  <c r="AB7" i="5"/>
  <c r="AA10" i="5"/>
  <c r="H11" i="5"/>
  <c r="T11" i="5" s="1"/>
  <c r="Y16" i="5"/>
  <c r="AA16" i="5"/>
  <c r="Z17" i="5"/>
  <c r="A19" i="5"/>
  <c r="P4" i="5"/>
  <c r="AA13" i="5"/>
  <c r="AB25" i="5"/>
  <c r="A27" i="5"/>
  <c r="H8" i="5"/>
  <c r="T8" i="5" s="1"/>
  <c r="A12" i="5"/>
  <c r="J16" i="5"/>
  <c r="V16" i="5" s="1"/>
  <c r="AA19" i="5"/>
  <c r="P19" i="5"/>
  <c r="AA5" i="5"/>
  <c r="Z9" i="5"/>
  <c r="Y11" i="5"/>
  <c r="R13" i="5"/>
  <c r="Z13" i="5"/>
  <c r="AB13" i="5"/>
  <c r="AB14" i="5"/>
  <c r="AC17" i="5"/>
  <c r="AG17" i="5" s="1"/>
  <c r="Y18" i="5"/>
  <c r="Z19" i="5"/>
  <c r="U23" i="5"/>
  <c r="J23" i="5"/>
  <c r="V23" i="5" s="1"/>
  <c r="A8" i="5"/>
  <c r="Z11" i="5"/>
  <c r="Y14" i="5"/>
  <c r="AA14" i="5"/>
  <c r="S16" i="5"/>
  <c r="H16" i="5"/>
  <c r="T16" i="5" s="1"/>
  <c r="P13" i="5"/>
  <c r="AC15" i="5"/>
  <c r="AG15" i="5" s="1"/>
  <c r="AC25" i="5"/>
  <c r="AG25" i="5" s="1"/>
  <c r="AB11" i="5"/>
  <c r="A15" i="5"/>
  <c r="Z20" i="5"/>
  <c r="AA21" i="5"/>
  <c r="AB21" i="5"/>
  <c r="AC30" i="5"/>
  <c r="AG30" i="5" s="1"/>
  <c r="Z27" i="5"/>
  <c r="R27" i="5"/>
  <c r="AA15" i="5"/>
  <c r="AA20" i="5"/>
  <c r="Y20" i="5"/>
  <c r="Z21" i="5"/>
  <c r="R21" i="5"/>
  <c r="J21" i="5"/>
  <c r="V21" i="5" s="1"/>
  <c r="AD21" i="5" s="1"/>
  <c r="AH21" i="5" s="1"/>
  <c r="AC28" i="5"/>
  <c r="AG28" i="5" s="1"/>
  <c r="Y13" i="5"/>
  <c r="Z14" i="5"/>
  <c r="Z16" i="5"/>
  <c r="O20" i="5"/>
  <c r="AC21" i="5"/>
  <c r="AG21" i="5" s="1"/>
  <c r="P21" i="5"/>
  <c r="P25" i="5"/>
  <c r="AA25" i="5"/>
  <c r="AB18" i="5"/>
  <c r="Z28" i="5"/>
  <c r="AB28" i="5"/>
  <c r="AC29" i="5"/>
  <c r="AG29" i="5" s="1"/>
  <c r="AA26" i="5"/>
  <c r="P26" i="5"/>
  <c r="H28" i="5"/>
  <c r="T28" i="5" s="1"/>
  <c r="H29" i="5"/>
  <c r="T29" i="5" s="1"/>
  <c r="AB20" i="5"/>
  <c r="AA22" i="5"/>
  <c r="Z24" i="5"/>
  <c r="Y25" i="5"/>
  <c r="Z25" i="5"/>
  <c r="O25" i="5"/>
  <c r="A29" i="5"/>
  <c r="J30" i="5"/>
  <c r="V30" i="5" s="1"/>
  <c r="AD30" i="5" s="1"/>
  <c r="AH30" i="5" s="1"/>
  <c r="AB24" i="5"/>
  <c r="P28" i="5"/>
  <c r="Z30" i="5"/>
  <c r="O26" i="5"/>
  <c r="P27" i="5"/>
  <c r="AA29" i="5"/>
  <c r="AA27" i="5"/>
  <c r="G30" i="4"/>
  <c r="I30" i="4" s="1"/>
  <c r="F30" i="4"/>
  <c r="E30" i="4"/>
  <c r="D30" i="4"/>
  <c r="C30" i="4"/>
  <c r="B30" i="4"/>
  <c r="G29" i="4"/>
  <c r="I29" i="4" s="1"/>
  <c r="F29" i="4"/>
  <c r="E29" i="4"/>
  <c r="D29" i="4"/>
  <c r="C29" i="4"/>
  <c r="B29" i="4"/>
  <c r="G28" i="4"/>
  <c r="I28" i="4" s="1"/>
  <c r="F28" i="4"/>
  <c r="E28" i="4"/>
  <c r="D28" i="4"/>
  <c r="C28" i="4"/>
  <c r="B28" i="4"/>
  <c r="G27" i="4"/>
  <c r="I27" i="4" s="1"/>
  <c r="F27" i="4"/>
  <c r="E27" i="4"/>
  <c r="D27" i="4"/>
  <c r="C27" i="4"/>
  <c r="B27" i="4"/>
  <c r="G26" i="4"/>
  <c r="I26" i="4" s="1"/>
  <c r="F26" i="4"/>
  <c r="E26" i="4"/>
  <c r="D26" i="4"/>
  <c r="C26" i="4"/>
  <c r="B26" i="4"/>
  <c r="G25" i="4"/>
  <c r="H25" i="4" s="1"/>
  <c r="F25" i="4"/>
  <c r="E25" i="4"/>
  <c r="D25" i="4"/>
  <c r="C25" i="4"/>
  <c r="B25" i="4"/>
  <c r="G24" i="4"/>
  <c r="F24" i="4"/>
  <c r="E24" i="4"/>
  <c r="D24" i="4"/>
  <c r="C24" i="4"/>
  <c r="B24" i="4"/>
  <c r="G23" i="4"/>
  <c r="H23" i="4" s="1"/>
  <c r="F23" i="4"/>
  <c r="E23" i="4"/>
  <c r="D23" i="4"/>
  <c r="C23" i="4"/>
  <c r="B23" i="4"/>
  <c r="G22" i="4"/>
  <c r="I22" i="4" s="1"/>
  <c r="F22" i="4"/>
  <c r="E22" i="4"/>
  <c r="D22" i="4"/>
  <c r="C22" i="4"/>
  <c r="B22" i="4"/>
  <c r="G21" i="4"/>
  <c r="I21" i="4" s="1"/>
  <c r="F21" i="4"/>
  <c r="E21" i="4"/>
  <c r="D21" i="4"/>
  <c r="C21" i="4"/>
  <c r="B21" i="4"/>
  <c r="G20" i="4"/>
  <c r="H20" i="4" s="1"/>
  <c r="F20" i="4"/>
  <c r="E20" i="4"/>
  <c r="D20" i="4"/>
  <c r="C20" i="4"/>
  <c r="B20" i="4"/>
  <c r="G19" i="4"/>
  <c r="I19" i="4" s="1"/>
  <c r="F19" i="4"/>
  <c r="E19" i="4"/>
  <c r="D19" i="4"/>
  <c r="C19" i="4"/>
  <c r="B19" i="4"/>
  <c r="G18" i="4"/>
  <c r="I18" i="4" s="1"/>
  <c r="F18" i="4"/>
  <c r="E18" i="4"/>
  <c r="D18" i="4"/>
  <c r="C18" i="4"/>
  <c r="B18" i="4"/>
  <c r="G17" i="4"/>
  <c r="H17" i="4" s="1"/>
  <c r="F17" i="4"/>
  <c r="E17" i="4"/>
  <c r="D17" i="4"/>
  <c r="C17" i="4"/>
  <c r="B17" i="4"/>
  <c r="G16" i="4"/>
  <c r="F16" i="4"/>
  <c r="E16" i="4"/>
  <c r="D16" i="4"/>
  <c r="C16" i="4"/>
  <c r="B16" i="4"/>
  <c r="G15" i="4"/>
  <c r="H15" i="4" s="1"/>
  <c r="F15" i="4"/>
  <c r="E15" i="4"/>
  <c r="D15" i="4"/>
  <c r="C15" i="4"/>
  <c r="B15" i="4"/>
  <c r="G14" i="4"/>
  <c r="I14" i="4" s="1"/>
  <c r="F14" i="4"/>
  <c r="E14" i="4"/>
  <c r="D14" i="4"/>
  <c r="C14" i="4"/>
  <c r="B14" i="4"/>
  <c r="G13" i="4"/>
  <c r="I13" i="4" s="1"/>
  <c r="F13" i="4"/>
  <c r="E13" i="4"/>
  <c r="D13" i="4"/>
  <c r="C13" i="4"/>
  <c r="B13" i="4"/>
  <c r="G12" i="4"/>
  <c r="H12" i="4" s="1"/>
  <c r="F12" i="4"/>
  <c r="E12" i="4"/>
  <c r="D12" i="4"/>
  <c r="C12" i="4"/>
  <c r="B12" i="4"/>
  <c r="G11" i="4"/>
  <c r="I11" i="4" s="1"/>
  <c r="F11" i="4"/>
  <c r="E11" i="4"/>
  <c r="D11" i="4"/>
  <c r="C11" i="4"/>
  <c r="B11" i="4"/>
  <c r="G10" i="4"/>
  <c r="I10" i="4" s="1"/>
  <c r="F10" i="4"/>
  <c r="E10" i="4"/>
  <c r="D10" i="4"/>
  <c r="C10" i="4"/>
  <c r="B10" i="4"/>
  <c r="G9" i="4"/>
  <c r="H9" i="4" s="1"/>
  <c r="F9" i="4"/>
  <c r="E9" i="4"/>
  <c r="D9" i="4"/>
  <c r="C9" i="4"/>
  <c r="B9" i="4"/>
  <c r="G8" i="4"/>
  <c r="F8" i="4"/>
  <c r="E8" i="4"/>
  <c r="D8" i="4"/>
  <c r="C8" i="4"/>
  <c r="B8" i="4"/>
  <c r="G7" i="4"/>
  <c r="H7" i="4" s="1"/>
  <c r="F7" i="4"/>
  <c r="E7" i="4"/>
  <c r="D7" i="4"/>
  <c r="C7" i="4"/>
  <c r="B7" i="4"/>
  <c r="G6" i="4"/>
  <c r="I6" i="4" s="1"/>
  <c r="F6" i="4"/>
  <c r="E6" i="4"/>
  <c r="D6" i="4"/>
  <c r="C6" i="4"/>
  <c r="B6" i="4"/>
  <c r="G5" i="4"/>
  <c r="I5" i="4" s="1"/>
  <c r="F5" i="4"/>
  <c r="E5" i="4"/>
  <c r="D5" i="4"/>
  <c r="C5" i="4"/>
  <c r="B5" i="4"/>
  <c r="G4" i="4"/>
  <c r="H4" i="4" s="1"/>
  <c r="F4" i="4"/>
  <c r="E4" i="4"/>
  <c r="D4" i="4"/>
  <c r="C4" i="4"/>
  <c r="B4" i="4"/>
  <c r="G3" i="4"/>
  <c r="I3" i="4" s="1"/>
  <c r="F3" i="4"/>
  <c r="E3" i="4"/>
  <c r="D3" i="4"/>
  <c r="C3" i="4"/>
  <c r="B3" i="4"/>
  <c r="X21" i="3"/>
  <c r="V21" i="3"/>
  <c r="W21" i="3" s="1"/>
  <c r="P21" i="3"/>
  <c r="O21" i="3"/>
  <c r="G21" i="3" s="1"/>
  <c r="M21" i="3"/>
  <c r="N21" i="3" s="1"/>
  <c r="F21" i="3"/>
  <c r="E21" i="3" s="1"/>
  <c r="X20" i="3"/>
  <c r="V20" i="3"/>
  <c r="W20" i="3" s="1"/>
  <c r="P20" i="3"/>
  <c r="O20" i="3"/>
  <c r="G20" i="3" s="1"/>
  <c r="M20" i="3"/>
  <c r="N20" i="3" s="1"/>
  <c r="F20" i="3"/>
  <c r="E20" i="3" s="1"/>
  <c r="X19" i="3"/>
  <c r="V19" i="3"/>
  <c r="W19" i="3" s="1"/>
  <c r="P19" i="3"/>
  <c r="O19" i="3"/>
  <c r="G19" i="3" s="1"/>
  <c r="M19" i="3"/>
  <c r="N19" i="3" s="1"/>
  <c r="F19" i="3"/>
  <c r="E19" i="3" s="1"/>
  <c r="X18" i="3"/>
  <c r="V18" i="3"/>
  <c r="W18" i="3" s="1"/>
  <c r="P18" i="3"/>
  <c r="O18" i="3"/>
  <c r="G18" i="3" s="1"/>
  <c r="M18" i="3"/>
  <c r="N18" i="3" s="1"/>
  <c r="F18" i="3"/>
  <c r="E18" i="3" s="1"/>
  <c r="X17" i="3"/>
  <c r="V17" i="3"/>
  <c r="W17" i="3" s="1"/>
  <c r="P17" i="3"/>
  <c r="O17" i="3"/>
  <c r="G17" i="3" s="1"/>
  <c r="M17" i="3"/>
  <c r="N17" i="3" s="1"/>
  <c r="F17" i="3"/>
  <c r="E17" i="3" s="1"/>
  <c r="X16" i="3"/>
  <c r="V16" i="3"/>
  <c r="W16" i="3" s="1"/>
  <c r="P16" i="3"/>
  <c r="O16" i="3"/>
  <c r="M16" i="3"/>
  <c r="N16" i="3" s="1"/>
  <c r="F16" i="3"/>
  <c r="E16" i="3" s="1"/>
  <c r="X15" i="3"/>
  <c r="V15" i="3"/>
  <c r="W15" i="3" s="1"/>
  <c r="P15" i="3"/>
  <c r="O15" i="3"/>
  <c r="G15" i="3" s="1"/>
  <c r="M15" i="3"/>
  <c r="N15" i="3" s="1"/>
  <c r="F15" i="3"/>
  <c r="E15" i="3" s="1"/>
  <c r="X14" i="3"/>
  <c r="V14" i="3"/>
  <c r="W14" i="3" s="1"/>
  <c r="P14" i="3"/>
  <c r="O14" i="3"/>
  <c r="M14" i="3"/>
  <c r="N14" i="3" s="1"/>
  <c r="F14" i="3"/>
  <c r="E14" i="3" s="1"/>
  <c r="X13" i="3"/>
  <c r="V13" i="3"/>
  <c r="W13" i="3" s="1"/>
  <c r="P13" i="3"/>
  <c r="O13" i="3"/>
  <c r="G13" i="3" s="1"/>
  <c r="M13" i="3"/>
  <c r="N13" i="3" s="1"/>
  <c r="F13" i="3"/>
  <c r="E13" i="3" s="1"/>
  <c r="X12" i="3"/>
  <c r="V12" i="3"/>
  <c r="W12" i="3" s="1"/>
  <c r="P12" i="3"/>
  <c r="O12" i="3"/>
  <c r="M12" i="3"/>
  <c r="N12" i="3" s="1"/>
  <c r="F12" i="3"/>
  <c r="E12" i="3" s="1"/>
  <c r="X11" i="3"/>
  <c r="V11" i="3"/>
  <c r="W11" i="3" s="1"/>
  <c r="P11" i="3"/>
  <c r="O11" i="3"/>
  <c r="G11" i="3" s="1"/>
  <c r="M11" i="3"/>
  <c r="N11" i="3" s="1"/>
  <c r="F11" i="3"/>
  <c r="E11" i="3" s="1"/>
  <c r="X10" i="3"/>
  <c r="V10" i="3"/>
  <c r="W10" i="3" s="1"/>
  <c r="P10" i="3"/>
  <c r="O10" i="3"/>
  <c r="G10" i="3" s="1"/>
  <c r="M10" i="3"/>
  <c r="N10" i="3" s="1"/>
  <c r="F10" i="3"/>
  <c r="E10" i="3" s="1"/>
  <c r="X9" i="3"/>
  <c r="V9" i="3"/>
  <c r="W9" i="3" s="1"/>
  <c r="P9" i="3"/>
  <c r="O9" i="3"/>
  <c r="G9" i="3" s="1"/>
  <c r="M9" i="3"/>
  <c r="N9" i="3" s="1"/>
  <c r="F9" i="3"/>
  <c r="E9" i="3" s="1"/>
  <c r="X8" i="3"/>
  <c r="V8" i="3"/>
  <c r="W8" i="3" s="1"/>
  <c r="P8" i="3"/>
  <c r="O8" i="3"/>
  <c r="G8" i="3" s="1"/>
  <c r="M8" i="3"/>
  <c r="N8" i="3" s="1"/>
  <c r="F8" i="3"/>
  <c r="E8" i="3" s="1"/>
  <c r="X7" i="3"/>
  <c r="V7" i="3"/>
  <c r="W7" i="3" s="1"/>
  <c r="P7" i="3"/>
  <c r="O7" i="3"/>
  <c r="G7" i="3" s="1"/>
  <c r="M7" i="3"/>
  <c r="N7" i="3" s="1"/>
  <c r="F7" i="3"/>
  <c r="E7" i="3" s="1"/>
  <c r="X6" i="3"/>
  <c r="V6" i="3"/>
  <c r="W6" i="3" s="1"/>
  <c r="P6" i="3"/>
  <c r="O6" i="3"/>
  <c r="G6" i="3" s="1"/>
  <c r="M6" i="3"/>
  <c r="N6" i="3" s="1"/>
  <c r="F6" i="3"/>
  <c r="E6" i="3" s="1"/>
  <c r="X5" i="3"/>
  <c r="V5" i="3"/>
  <c r="W5" i="3" s="1"/>
  <c r="P5" i="3"/>
  <c r="O5" i="3"/>
  <c r="G5" i="3" s="1"/>
  <c r="M5" i="3"/>
  <c r="N5" i="3" s="1"/>
  <c r="F5" i="3"/>
  <c r="E5" i="3" s="1"/>
  <c r="X4" i="3"/>
  <c r="V4" i="3"/>
  <c r="W4" i="3" s="1"/>
  <c r="P4" i="3"/>
  <c r="O4" i="3"/>
  <c r="M4" i="3"/>
  <c r="N4" i="3" s="1"/>
  <c r="F4" i="3"/>
  <c r="E4" i="3" s="1"/>
  <c r="X3" i="3"/>
  <c r="V3" i="3"/>
  <c r="W3" i="3" s="1"/>
  <c r="P3" i="3"/>
  <c r="O3" i="3"/>
  <c r="G3" i="3" s="1"/>
  <c r="M3" i="3"/>
  <c r="N3" i="3" s="1"/>
  <c r="F3" i="3"/>
  <c r="E3" i="3" s="1"/>
  <c r="B3" i="3"/>
  <c r="C1" i="3"/>
  <c r="N125" i="2" l="1"/>
  <c r="C125" i="2" s="1"/>
  <c r="N133" i="2"/>
  <c r="C133" i="2" s="1"/>
  <c r="N130" i="2"/>
  <c r="C130" i="2" s="1"/>
  <c r="N121" i="2"/>
  <c r="C121" i="2" s="1"/>
  <c r="N128" i="2"/>
  <c r="C128" i="2" s="1"/>
  <c r="N129" i="2"/>
  <c r="C129" i="2" s="1"/>
  <c r="N122" i="2"/>
  <c r="C122" i="2" s="1"/>
  <c r="N127" i="2"/>
  <c r="C127" i="2" s="1"/>
  <c r="N124" i="2"/>
  <c r="C124" i="2" s="1"/>
  <c r="N134" i="2"/>
  <c r="C134" i="2" s="1"/>
  <c r="N136" i="2"/>
  <c r="C136" i="2" s="1"/>
  <c r="N131" i="2"/>
  <c r="C131" i="2" s="1"/>
  <c r="N132" i="2"/>
  <c r="C132" i="2" s="1"/>
  <c r="N123" i="2"/>
  <c r="C123" i="2" s="1"/>
  <c r="N135" i="2"/>
  <c r="C135" i="2" s="1"/>
  <c r="N126" i="2"/>
  <c r="C126" i="2" s="1"/>
  <c r="N137" i="2"/>
  <c r="C137" i="2" s="1"/>
  <c r="K17" i="7"/>
  <c r="K21" i="7"/>
  <c r="K18" i="7"/>
  <c r="K15" i="7"/>
  <c r="K11" i="7"/>
  <c r="K7" i="7"/>
  <c r="K14" i="7"/>
  <c r="K19" i="7"/>
  <c r="K20" i="7"/>
  <c r="K3" i="7"/>
  <c r="C10" i="7"/>
  <c r="C8" i="7"/>
  <c r="K4" i="7"/>
  <c r="N92" i="2"/>
  <c r="C92" i="2" s="1"/>
  <c r="N104" i="2"/>
  <c r="C104" i="2" s="1"/>
  <c r="N102" i="2"/>
  <c r="C102" i="2" s="1"/>
  <c r="N99" i="2"/>
  <c r="C99" i="2" s="1"/>
  <c r="N91" i="2"/>
  <c r="C91" i="2" s="1"/>
  <c r="N100" i="2"/>
  <c r="C100" i="2" s="1"/>
  <c r="N101" i="2"/>
  <c r="C101" i="2" s="1"/>
  <c r="N98" i="2"/>
  <c r="C98" i="2" s="1"/>
  <c r="N94" i="2"/>
  <c r="C94" i="2" s="1"/>
  <c r="N105" i="2"/>
  <c r="C105" i="2" s="1"/>
  <c r="N96" i="2"/>
  <c r="C96" i="2" s="1"/>
  <c r="N106" i="2"/>
  <c r="C106" i="2" s="1"/>
  <c r="N107" i="2"/>
  <c r="C107" i="2" s="1"/>
  <c r="N103" i="2"/>
  <c r="C103" i="2" s="1"/>
  <c r="N93" i="2"/>
  <c r="C93" i="2" s="1"/>
  <c r="N97" i="2"/>
  <c r="C97" i="2" s="1"/>
  <c r="N95" i="2"/>
  <c r="C95" i="2" s="1"/>
  <c r="N69" i="2"/>
  <c r="N79" i="2"/>
  <c r="N68" i="2"/>
  <c r="N65" i="2"/>
  <c r="N80" i="2"/>
  <c r="N66" i="2"/>
  <c r="N75" i="2"/>
  <c r="N73" i="2"/>
  <c r="N67" i="2"/>
  <c r="N77" i="2"/>
  <c r="N74" i="2"/>
  <c r="N71" i="2"/>
  <c r="N70" i="2"/>
  <c r="N76" i="2"/>
  <c r="N72" i="2"/>
  <c r="N78" i="2"/>
  <c r="N64" i="2"/>
  <c r="N40" i="2"/>
  <c r="C40" i="2" s="1"/>
  <c r="N47" i="2"/>
  <c r="C47" i="2" s="1"/>
  <c r="N48" i="2"/>
  <c r="C48" i="2" s="1"/>
  <c r="N39" i="2"/>
  <c r="C39" i="2" s="1"/>
  <c r="N45" i="2"/>
  <c r="C45" i="2" s="1"/>
  <c r="N32" i="2"/>
  <c r="C32" i="2" s="1"/>
  <c r="N51" i="2"/>
  <c r="C51" i="2" s="1"/>
  <c r="N50" i="2"/>
  <c r="C50" i="2" s="1"/>
  <c r="N41" i="2"/>
  <c r="C41" i="2" s="1"/>
  <c r="N49" i="2"/>
  <c r="C49" i="2" s="1"/>
  <c r="N46" i="2"/>
  <c r="C46" i="2" s="1"/>
  <c r="N42" i="2"/>
  <c r="C42" i="2" s="1"/>
  <c r="N38" i="2"/>
  <c r="C38" i="2" s="1"/>
  <c r="N44" i="2"/>
  <c r="C44" i="2" s="1"/>
  <c r="N52" i="2"/>
  <c r="C52" i="2" s="1"/>
  <c r="N43" i="2"/>
  <c r="C43" i="2" s="1"/>
  <c r="N53" i="2"/>
  <c r="C53" i="2" s="1"/>
  <c r="N30" i="2"/>
  <c r="C30" i="2" s="1"/>
  <c r="N31" i="2"/>
  <c r="C31" i="2" s="1"/>
  <c r="N33" i="2"/>
  <c r="C33" i="2" s="1"/>
  <c r="N37" i="2"/>
  <c r="C37" i="2" s="1"/>
  <c r="N35" i="2"/>
  <c r="C35" i="2" s="1"/>
  <c r="N34" i="2"/>
  <c r="C34" i="2" s="1"/>
  <c r="N36" i="2"/>
  <c r="C36" i="2" s="1"/>
  <c r="C6" i="7"/>
  <c r="C18" i="7"/>
  <c r="C16" i="7"/>
  <c r="C12" i="7"/>
  <c r="J4" i="7"/>
  <c r="Y20" i="7"/>
  <c r="T18" i="7"/>
  <c r="U18" i="7" s="1"/>
  <c r="B5" i="7"/>
  <c r="T11" i="7"/>
  <c r="U11" i="7" s="1"/>
  <c r="T8" i="7"/>
  <c r="U8" i="7" s="1"/>
  <c r="T15" i="7"/>
  <c r="U15" i="7" s="1"/>
  <c r="T3" i="7"/>
  <c r="U3" i="7" s="1"/>
  <c r="T14" i="7"/>
  <c r="U14" i="7" s="1"/>
  <c r="T12" i="7"/>
  <c r="U12" i="7" s="1"/>
  <c r="T10" i="7"/>
  <c r="U10" i="7" s="1"/>
  <c r="T7" i="7"/>
  <c r="U7" i="7" s="1"/>
  <c r="C7" i="7"/>
  <c r="I4" i="7"/>
  <c r="C3" i="7"/>
  <c r="Y4" i="7"/>
  <c r="C21" i="7"/>
  <c r="T5" i="7"/>
  <c r="U5" i="7" s="1"/>
  <c r="C17" i="7"/>
  <c r="C19" i="7"/>
  <c r="J20" i="7"/>
  <c r="C13" i="7"/>
  <c r="C9" i="7"/>
  <c r="C15" i="7"/>
  <c r="C5" i="7"/>
  <c r="I20" i="7"/>
  <c r="Y14" i="7"/>
  <c r="I14" i="7"/>
  <c r="J14" i="7"/>
  <c r="C11" i="7"/>
  <c r="K22" i="6"/>
  <c r="K26" i="6"/>
  <c r="J9" i="6"/>
  <c r="K27" i="6"/>
  <c r="K10" i="6"/>
  <c r="J16" i="6"/>
  <c r="K11" i="6"/>
  <c r="J19" i="6"/>
  <c r="J25" i="6"/>
  <c r="J18" i="6"/>
  <c r="K14" i="6"/>
  <c r="J14" i="6"/>
  <c r="J17" i="6"/>
  <c r="J24" i="6"/>
  <c r="J8" i="6"/>
  <c r="AK14" i="5"/>
  <c r="K29" i="6"/>
  <c r="J6" i="6"/>
  <c r="AF26" i="5"/>
  <c r="AJ26" i="5" s="1"/>
  <c r="AN26" i="5" s="1"/>
  <c r="K21" i="6"/>
  <c r="J21" i="6"/>
  <c r="K20" i="6"/>
  <c r="K28" i="6"/>
  <c r="K13" i="6"/>
  <c r="J13" i="6"/>
  <c r="K23" i="6"/>
  <c r="J23" i="6"/>
  <c r="K12" i="6"/>
  <c r="J12" i="6"/>
  <c r="K5" i="6"/>
  <c r="J5" i="6"/>
  <c r="K15" i="6"/>
  <c r="J15" i="6"/>
  <c r="K4" i="6"/>
  <c r="J4" i="6"/>
  <c r="K7" i="6"/>
  <c r="J7" i="6"/>
  <c r="AK3" i="5"/>
  <c r="AD26" i="5"/>
  <c r="AH26" i="5" s="1"/>
  <c r="AL26" i="5" s="1"/>
  <c r="AK29" i="5"/>
  <c r="AF12" i="5"/>
  <c r="AJ12" i="5" s="1"/>
  <c r="AN12" i="5" s="1"/>
  <c r="AM13" i="5"/>
  <c r="AK28" i="5"/>
  <c r="AC26" i="5"/>
  <c r="AG26" i="5" s="1"/>
  <c r="W6" i="5"/>
  <c r="AE26" i="5"/>
  <c r="AI26" i="5" s="1"/>
  <c r="AK22" i="5"/>
  <c r="W15" i="5"/>
  <c r="AL6" i="5"/>
  <c r="AL3" i="5"/>
  <c r="AL18" i="5"/>
  <c r="AK19" i="5"/>
  <c r="AM14" i="5"/>
  <c r="AC24" i="5"/>
  <c r="AG24" i="5" s="1"/>
  <c r="W20" i="5"/>
  <c r="AF27" i="5"/>
  <c r="AJ27" i="5" s="1"/>
  <c r="AN27" i="5" s="1"/>
  <c r="AL13" i="5"/>
  <c r="AF13" i="5"/>
  <c r="AJ13" i="5" s="1"/>
  <c r="AR13" i="5" s="1"/>
  <c r="BH13" i="5" s="1"/>
  <c r="AF20" i="5"/>
  <c r="AJ20" i="5" s="1"/>
  <c r="AN20" i="5" s="1"/>
  <c r="AK6" i="5"/>
  <c r="AL20" i="5"/>
  <c r="AL8" i="5"/>
  <c r="W27" i="5"/>
  <c r="AK30" i="5"/>
  <c r="W22" i="5"/>
  <c r="AK20" i="5"/>
  <c r="AK11" i="5"/>
  <c r="W3" i="5"/>
  <c r="AK15" i="5"/>
  <c r="W11" i="5"/>
  <c r="AF9" i="5"/>
  <c r="AJ9" i="5" s="1"/>
  <c r="BA9" i="5" s="1"/>
  <c r="BQ9" i="5" s="1"/>
  <c r="AK9" i="5"/>
  <c r="AF25" i="5"/>
  <c r="AJ25" i="5" s="1"/>
  <c r="AN25" i="5" s="1"/>
  <c r="W28" i="5"/>
  <c r="AF22" i="5"/>
  <c r="AJ22" i="5" s="1"/>
  <c r="AU22" i="5" s="1"/>
  <c r="BK22" i="5" s="1"/>
  <c r="AK5" i="5"/>
  <c r="AF15" i="5"/>
  <c r="AJ15" i="5" s="1"/>
  <c r="AN15" i="5" s="1"/>
  <c r="W17" i="5"/>
  <c r="AK10" i="5"/>
  <c r="AF4" i="5"/>
  <c r="AJ4" i="5" s="1"/>
  <c r="AN4" i="5" s="1"/>
  <c r="W30" i="5"/>
  <c r="AK27" i="5"/>
  <c r="AM19" i="5"/>
  <c r="AL4" i="5"/>
  <c r="AF18" i="5"/>
  <c r="AJ18" i="5" s="1"/>
  <c r="AN18" i="5" s="1"/>
  <c r="AL21" i="5"/>
  <c r="AL17" i="5"/>
  <c r="AD15" i="5"/>
  <c r="AH15" i="5" s="1"/>
  <c r="AL15" i="5" s="1"/>
  <c r="AE12" i="5"/>
  <c r="AI12" i="5" s="1"/>
  <c r="AM12" i="5" s="1"/>
  <c r="W9" i="5"/>
  <c r="W24" i="5"/>
  <c r="AD19" i="5"/>
  <c r="AH19" i="5" s="1"/>
  <c r="AL19" i="5" s="1"/>
  <c r="AL10" i="5"/>
  <c r="AE25" i="5"/>
  <c r="AI25" i="5" s="1"/>
  <c r="AM25" i="5" s="1"/>
  <c r="AE30" i="5"/>
  <c r="AI30" i="5" s="1"/>
  <c r="AM30" i="5" s="1"/>
  <c r="W21" i="5"/>
  <c r="W12" i="5"/>
  <c r="AE6" i="5"/>
  <c r="AI6" i="5" s="1"/>
  <c r="AM6" i="5" s="1"/>
  <c r="AL5" i="5"/>
  <c r="AL27" i="5"/>
  <c r="W23" i="5"/>
  <c r="W18" i="5"/>
  <c r="AF6" i="5"/>
  <c r="AJ6" i="5" s="1"/>
  <c r="AN6" i="5" s="1"/>
  <c r="AF10" i="5"/>
  <c r="AJ10" i="5" s="1"/>
  <c r="AR10" i="5" s="1"/>
  <c r="BH10" i="5" s="1"/>
  <c r="AM22" i="5"/>
  <c r="AD24" i="5"/>
  <c r="AH24" i="5" s="1"/>
  <c r="AK17" i="5"/>
  <c r="W14" i="5"/>
  <c r="AM10" i="5"/>
  <c r="AE18" i="5"/>
  <c r="AI18" i="5" s="1"/>
  <c r="W10" i="5"/>
  <c r="W26" i="5"/>
  <c r="W29" i="5"/>
  <c r="AC23" i="5"/>
  <c r="AG23" i="5" s="1"/>
  <c r="AL14" i="5"/>
  <c r="AE20" i="5"/>
  <c r="AI20" i="5" s="1"/>
  <c r="AL30" i="5"/>
  <c r="AK12" i="5"/>
  <c r="AE24" i="5"/>
  <c r="AI24" i="5" s="1"/>
  <c r="AM24" i="5" s="1"/>
  <c r="W25" i="5"/>
  <c r="AF24" i="5"/>
  <c r="AJ24" i="5" s="1"/>
  <c r="AN24" i="5" s="1"/>
  <c r="AL11" i="5"/>
  <c r="AF7" i="5"/>
  <c r="AJ7" i="5" s="1"/>
  <c r="AL25" i="5"/>
  <c r="AM21" i="5"/>
  <c r="AL9" i="5"/>
  <c r="W8" i="5"/>
  <c r="AF19" i="5"/>
  <c r="AJ19" i="5" s="1"/>
  <c r="AN19" i="5" s="1"/>
  <c r="AF30" i="5"/>
  <c r="AJ30" i="5" s="1"/>
  <c r="AN30" i="5" s="1"/>
  <c r="AL29" i="5"/>
  <c r="AE7" i="5"/>
  <c r="AI7" i="5" s="1"/>
  <c r="AM7" i="5" s="1"/>
  <c r="W5" i="5"/>
  <c r="AF17" i="5"/>
  <c r="AJ17" i="5" s="1"/>
  <c r="BB17" i="5" s="1"/>
  <c r="BR17" i="5" s="1"/>
  <c r="W7" i="5"/>
  <c r="AF14" i="5"/>
  <c r="AJ14" i="5" s="1"/>
  <c r="AN14" i="5" s="1"/>
  <c r="W19" i="5"/>
  <c r="W4" i="5"/>
  <c r="AL7" i="5"/>
  <c r="AL28" i="5"/>
  <c r="AK18" i="5"/>
  <c r="AL22" i="5"/>
  <c r="AM17" i="5"/>
  <c r="AE3" i="5"/>
  <c r="AI3" i="5" s="1"/>
  <c r="AM3" i="5" s="1"/>
  <c r="AF3" i="5"/>
  <c r="AJ3" i="5" s="1"/>
  <c r="AN3" i="5" s="1"/>
  <c r="AF8" i="5"/>
  <c r="AJ8" i="5" s="1"/>
  <c r="AN8" i="5" s="1"/>
  <c r="AE8" i="5"/>
  <c r="AI8" i="5" s="1"/>
  <c r="AM27" i="5"/>
  <c r="AF5" i="5"/>
  <c r="AJ5" i="5" s="1"/>
  <c r="AN5" i="5" s="1"/>
  <c r="AE5" i="5"/>
  <c r="AI5" i="5" s="1"/>
  <c r="AM5" i="5" s="1"/>
  <c r="AK25" i="5"/>
  <c r="AE29" i="5"/>
  <c r="AI29" i="5" s="1"/>
  <c r="AF29" i="5"/>
  <c r="AJ29" i="5" s="1"/>
  <c r="AN29" i="5" s="1"/>
  <c r="AK13" i="5"/>
  <c r="AE23" i="5"/>
  <c r="AI23" i="5" s="1"/>
  <c r="AM23" i="5" s="1"/>
  <c r="AM4" i="5"/>
  <c r="AF28" i="5"/>
  <c r="AJ28" i="5" s="1"/>
  <c r="AN28" i="5" s="1"/>
  <c r="AE28" i="5"/>
  <c r="AI28" i="5" s="1"/>
  <c r="AM28" i="5" s="1"/>
  <c r="W13" i="5"/>
  <c r="AF16" i="5"/>
  <c r="AJ16" i="5" s="1"/>
  <c r="AN16" i="5" s="1"/>
  <c r="AE16" i="5"/>
  <c r="AI16" i="5" s="1"/>
  <c r="AM16" i="5" s="1"/>
  <c r="AF11" i="5"/>
  <c r="AJ11" i="5" s="1"/>
  <c r="AN11" i="5" s="1"/>
  <c r="AE11" i="5"/>
  <c r="AI11" i="5" s="1"/>
  <c r="AM11" i="5" s="1"/>
  <c r="AK21" i="5"/>
  <c r="AD16" i="5"/>
  <c r="AH16" i="5" s="1"/>
  <c r="AL16" i="5" s="1"/>
  <c r="AC16" i="5"/>
  <c r="AG16" i="5" s="1"/>
  <c r="W16" i="5"/>
  <c r="AD23" i="5"/>
  <c r="AH23" i="5" s="1"/>
  <c r="AL23" i="5" s="1"/>
  <c r="AF23" i="5"/>
  <c r="AJ23" i="5" s="1"/>
  <c r="AN23" i="5" s="1"/>
  <c r="AK7" i="5"/>
  <c r="AF21" i="5"/>
  <c r="AJ21" i="5" s="1"/>
  <c r="AW21" i="5" s="1"/>
  <c r="AL12" i="5"/>
  <c r="AM15" i="5"/>
  <c r="AK8" i="5"/>
  <c r="AM9" i="5"/>
  <c r="AK4" i="5"/>
  <c r="H10" i="4"/>
  <c r="J10" i="4" s="1"/>
  <c r="H28" i="4"/>
  <c r="J28" i="4" s="1"/>
  <c r="I23" i="4"/>
  <c r="J23" i="4" s="1"/>
  <c r="I4" i="4"/>
  <c r="I12" i="4"/>
  <c r="H21" i="4"/>
  <c r="J21" i="4" s="1"/>
  <c r="H26" i="4"/>
  <c r="J26" i="4" s="1"/>
  <c r="I20" i="4"/>
  <c r="J20" i="4" s="1"/>
  <c r="K25" i="4"/>
  <c r="K17" i="4"/>
  <c r="J4" i="4"/>
  <c r="J7" i="4"/>
  <c r="J12" i="4"/>
  <c r="I9" i="4"/>
  <c r="K9" i="4" s="1"/>
  <c r="I17" i="4"/>
  <c r="H18" i="4"/>
  <c r="J18" i="4" s="1"/>
  <c r="I25" i="4"/>
  <c r="K4" i="4"/>
  <c r="A11" i="4"/>
  <c r="I7" i="4"/>
  <c r="I15" i="4"/>
  <c r="K15" i="4" s="1"/>
  <c r="H13" i="4"/>
  <c r="J13" i="4" s="1"/>
  <c r="I16" i="4"/>
  <c r="H16" i="4"/>
  <c r="A30" i="4"/>
  <c r="I24" i="4"/>
  <c r="H24" i="4"/>
  <c r="A28" i="4"/>
  <c r="A7" i="4"/>
  <c r="H29" i="4"/>
  <c r="J29" i="4" s="1"/>
  <c r="A26" i="4"/>
  <c r="H5" i="4"/>
  <c r="J5" i="4" s="1"/>
  <c r="A10" i="4"/>
  <c r="A15" i="4"/>
  <c r="A4" i="4"/>
  <c r="A25" i="4"/>
  <c r="A17" i="4"/>
  <c r="A9" i="4"/>
  <c r="A3" i="4"/>
  <c r="A8" i="4"/>
  <c r="A29" i="4"/>
  <c r="A21" i="4"/>
  <c r="A13" i="4"/>
  <c r="A5" i="4"/>
  <c r="A18" i="4"/>
  <c r="A24" i="4"/>
  <c r="A23" i="4"/>
  <c r="K12" i="4"/>
  <c r="A14" i="4"/>
  <c r="A20" i="4"/>
  <c r="A6" i="4"/>
  <c r="K7" i="4"/>
  <c r="J25" i="4"/>
  <c r="A27" i="4"/>
  <c r="A22" i="4"/>
  <c r="J17" i="4"/>
  <c r="A19" i="4"/>
  <c r="I8" i="4"/>
  <c r="H8" i="4"/>
  <c r="J8" i="4" s="1"/>
  <c r="A12" i="4"/>
  <c r="H3" i="4"/>
  <c r="K3" i="4" s="1"/>
  <c r="H11" i="4"/>
  <c r="K11" i="4" s="1"/>
  <c r="A16" i="4"/>
  <c r="H19" i="4"/>
  <c r="K19" i="4" s="1"/>
  <c r="H27" i="4"/>
  <c r="K27" i="4" s="1"/>
  <c r="H6" i="4"/>
  <c r="J6" i="4" s="1"/>
  <c r="H14" i="4"/>
  <c r="J14" i="4" s="1"/>
  <c r="H22" i="4"/>
  <c r="J22" i="4" s="1"/>
  <c r="H30" i="4"/>
  <c r="J30" i="4" s="1"/>
  <c r="Q16" i="3"/>
  <c r="H16" i="3" s="1"/>
  <c r="D14" i="3"/>
  <c r="D10" i="3"/>
  <c r="C10" i="3" s="1"/>
  <c r="J10" i="3" s="1"/>
  <c r="Q4" i="3"/>
  <c r="T4" i="3" s="1"/>
  <c r="U4" i="3" s="1"/>
  <c r="Q14" i="3"/>
  <c r="H14" i="3" s="1"/>
  <c r="B4" i="3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G4" i="3"/>
  <c r="Q8" i="3"/>
  <c r="H8" i="3" s="1"/>
  <c r="D18" i="3"/>
  <c r="C18" i="3" s="1"/>
  <c r="I18" i="3" s="1"/>
  <c r="Q20" i="3"/>
  <c r="T20" i="3" s="1"/>
  <c r="U20" i="3" s="1"/>
  <c r="D11" i="3"/>
  <c r="C11" i="3" s="1"/>
  <c r="I11" i="3" s="1"/>
  <c r="D6" i="3"/>
  <c r="C6" i="3" s="1"/>
  <c r="J6" i="3" s="1"/>
  <c r="D7" i="3"/>
  <c r="C7" i="3" s="1"/>
  <c r="Y7" i="3" s="1"/>
  <c r="Q12" i="3"/>
  <c r="H12" i="3" s="1"/>
  <c r="Q13" i="3"/>
  <c r="T13" i="3" s="1"/>
  <c r="U13" i="3" s="1"/>
  <c r="Q15" i="3"/>
  <c r="T15" i="3" s="1"/>
  <c r="U15" i="3" s="1"/>
  <c r="Q17" i="3"/>
  <c r="H17" i="3" s="1"/>
  <c r="Q18" i="3"/>
  <c r="T18" i="3" s="1"/>
  <c r="U18" i="3" s="1"/>
  <c r="Q3" i="3"/>
  <c r="T3" i="3" s="1"/>
  <c r="U3" i="3" s="1"/>
  <c r="Q5" i="3"/>
  <c r="T5" i="3" s="1"/>
  <c r="U5" i="3" s="1"/>
  <c r="Q6" i="3"/>
  <c r="H6" i="3" s="1"/>
  <c r="G12" i="3"/>
  <c r="D15" i="3"/>
  <c r="C15" i="3" s="1"/>
  <c r="I15" i="3" s="1"/>
  <c r="Q19" i="3"/>
  <c r="H19" i="3" s="1"/>
  <c r="Q21" i="3"/>
  <c r="T21" i="3" s="1"/>
  <c r="U21" i="3" s="1"/>
  <c r="G14" i="3"/>
  <c r="Q11" i="3"/>
  <c r="T11" i="3" s="1"/>
  <c r="U11" i="3" s="1"/>
  <c r="D3" i="3"/>
  <c r="C3" i="3" s="1"/>
  <c r="Y3" i="3" s="1"/>
  <c r="Q7" i="3"/>
  <c r="T7" i="3" s="1"/>
  <c r="U7" i="3" s="1"/>
  <c r="Q9" i="3"/>
  <c r="T9" i="3" s="1"/>
  <c r="U9" i="3" s="1"/>
  <c r="Q10" i="3"/>
  <c r="T10" i="3" s="1"/>
  <c r="U10" i="3" s="1"/>
  <c r="G16" i="3"/>
  <c r="D19" i="3"/>
  <c r="C19" i="3" s="1"/>
  <c r="D5" i="3"/>
  <c r="D9" i="3"/>
  <c r="D13" i="3"/>
  <c r="D17" i="3"/>
  <c r="D21" i="3"/>
  <c r="D4" i="3"/>
  <c r="D8" i="3"/>
  <c r="D12" i="3"/>
  <c r="D16" i="3"/>
  <c r="D20" i="3"/>
  <c r="G43" i="1" l="1"/>
  <c r="B43" i="1"/>
  <c r="G41" i="1"/>
  <c r="B41" i="1"/>
  <c r="G110" i="1"/>
  <c r="B112" i="1"/>
  <c r="G112" i="1"/>
  <c r="B110" i="1"/>
  <c r="B49" i="1"/>
  <c r="G49" i="1"/>
  <c r="G47" i="1"/>
  <c r="B47" i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L14" i="7"/>
  <c r="L20" i="7"/>
  <c r="J10" i="7"/>
  <c r="L4" i="7"/>
  <c r="Y8" i="7"/>
  <c r="I10" i="7"/>
  <c r="I8" i="7"/>
  <c r="J8" i="7"/>
  <c r="J6" i="7"/>
  <c r="Y10" i="7"/>
  <c r="AZ18" i="5"/>
  <c r="BP18" i="5" s="1"/>
  <c r="AZ29" i="5"/>
  <c r="BP29" i="5" s="1"/>
  <c r="AZ24" i="5"/>
  <c r="BP24" i="5" s="1"/>
  <c r="AZ27" i="5"/>
  <c r="BP27" i="5" s="1"/>
  <c r="AZ20" i="5"/>
  <c r="BP20" i="5" s="1"/>
  <c r="AZ11" i="5"/>
  <c r="BP11" i="5" s="1"/>
  <c r="AZ13" i="5"/>
  <c r="BP13" i="5" s="1"/>
  <c r="AZ8" i="5"/>
  <c r="BP8" i="5" s="1"/>
  <c r="AZ12" i="5"/>
  <c r="BP12" i="5" s="1"/>
  <c r="AZ16" i="5"/>
  <c r="BP16" i="5" s="1"/>
  <c r="AZ4" i="5"/>
  <c r="BP4" i="5" s="1"/>
  <c r="AZ21" i="5"/>
  <c r="BP21" i="5" s="1"/>
  <c r="AZ15" i="5"/>
  <c r="BP15" i="5" s="1"/>
  <c r="AZ26" i="5"/>
  <c r="BP26" i="5" s="1"/>
  <c r="AZ19" i="5"/>
  <c r="BP19" i="5" s="1"/>
  <c r="AZ28" i="5"/>
  <c r="BP28" i="5" s="1"/>
  <c r="AZ5" i="5"/>
  <c r="BP5" i="5" s="1"/>
  <c r="AZ23" i="5"/>
  <c r="BP23" i="5" s="1"/>
  <c r="AZ17" i="5"/>
  <c r="BP17" i="5" s="1"/>
  <c r="AZ22" i="5"/>
  <c r="BP22" i="5" s="1"/>
  <c r="AZ14" i="5"/>
  <c r="BP14" i="5" s="1"/>
  <c r="AZ30" i="5"/>
  <c r="BP30" i="5" s="1"/>
  <c r="AZ6" i="5"/>
  <c r="BP6" i="5" s="1"/>
  <c r="AZ25" i="5"/>
  <c r="BP25" i="5" s="1"/>
  <c r="AZ7" i="5"/>
  <c r="BP7" i="5" s="1"/>
  <c r="AZ10" i="5"/>
  <c r="BP10" i="5" s="1"/>
  <c r="AZ9" i="5"/>
  <c r="BP9" i="5" s="1"/>
  <c r="AZ3" i="5"/>
  <c r="BP3" i="5" s="1"/>
  <c r="AK24" i="5"/>
  <c r="AK16" i="5"/>
  <c r="AO16" i="5" s="1"/>
  <c r="BC16" i="5" s="1"/>
  <c r="AK26" i="5"/>
  <c r="AK23" i="5"/>
  <c r="AO23" i="5" s="1"/>
  <c r="BC23" i="5" s="1"/>
  <c r="BM21" i="5"/>
  <c r="I6" i="7"/>
  <c r="J16" i="7"/>
  <c r="J18" i="7"/>
  <c r="Y18" i="7"/>
  <c r="Y6" i="7"/>
  <c r="Y16" i="7"/>
  <c r="I16" i="7"/>
  <c r="I18" i="7"/>
  <c r="Y12" i="7"/>
  <c r="J12" i="7"/>
  <c r="I12" i="7"/>
  <c r="I19" i="7"/>
  <c r="I5" i="7"/>
  <c r="I17" i="7"/>
  <c r="I15" i="7"/>
  <c r="I21" i="7"/>
  <c r="I9" i="7"/>
  <c r="I7" i="7"/>
  <c r="I13" i="7"/>
  <c r="Y3" i="7"/>
  <c r="J3" i="7"/>
  <c r="J5" i="7"/>
  <c r="Y5" i="7"/>
  <c r="Y7" i="7"/>
  <c r="J7" i="7"/>
  <c r="J11" i="7"/>
  <c r="Y11" i="7"/>
  <c r="J9" i="7"/>
  <c r="Y9" i="7"/>
  <c r="I3" i="7"/>
  <c r="J19" i="7"/>
  <c r="Y19" i="7"/>
  <c r="I11" i="7"/>
  <c r="J21" i="7"/>
  <c r="Y21" i="7"/>
  <c r="Y17" i="7"/>
  <c r="J17" i="7"/>
  <c r="J15" i="7"/>
  <c r="Y15" i="7"/>
  <c r="J13" i="7"/>
  <c r="Y13" i="7"/>
  <c r="AR27" i="5"/>
  <c r="BH27" i="5" s="1"/>
  <c r="AY27" i="5"/>
  <c r="BO27" i="5" s="1"/>
  <c r="AR12" i="5"/>
  <c r="BH12" i="5" s="1"/>
  <c r="BB12" i="5"/>
  <c r="BR12" i="5" s="1"/>
  <c r="AW26" i="5"/>
  <c r="AQ26" i="5"/>
  <c r="BG26" i="5" s="1"/>
  <c r="BA26" i="5"/>
  <c r="BQ26" i="5" s="1"/>
  <c r="AS27" i="5"/>
  <c r="BI27" i="5" s="1"/>
  <c r="BB27" i="5"/>
  <c r="BR27" i="5" s="1"/>
  <c r="AU27" i="5"/>
  <c r="BK27" i="5" s="1"/>
  <c r="BA27" i="5"/>
  <c r="BQ27" i="5" s="1"/>
  <c r="AT14" i="5"/>
  <c r="BJ14" i="5" s="1"/>
  <c r="AV27" i="5"/>
  <c r="BL27" i="5" s="1"/>
  <c r="AV9" i="5"/>
  <c r="BL9" i="5" s="1"/>
  <c r="AW27" i="5"/>
  <c r="AS26" i="5"/>
  <c r="BI26" i="5" s="1"/>
  <c r="BB9" i="5"/>
  <c r="BR9" i="5" s="1"/>
  <c r="AP27" i="5"/>
  <c r="BF27" i="5" s="1"/>
  <c r="AP26" i="5"/>
  <c r="BF26" i="5" s="1"/>
  <c r="AX27" i="5"/>
  <c r="AM26" i="5"/>
  <c r="AT27" i="5"/>
  <c r="BJ27" i="5" s="1"/>
  <c r="AQ27" i="5"/>
  <c r="BG27" i="5" s="1"/>
  <c r="AP9" i="5"/>
  <c r="BF9" i="5" s="1"/>
  <c r="AU26" i="5"/>
  <c r="BK26" i="5" s="1"/>
  <c r="AT26" i="5"/>
  <c r="BJ26" i="5" s="1"/>
  <c r="AY26" i="5"/>
  <c r="BO26" i="5" s="1"/>
  <c r="BB26" i="5"/>
  <c r="BR26" i="5" s="1"/>
  <c r="AX26" i="5"/>
  <c r="AV26" i="5"/>
  <c r="BL26" i="5" s="1"/>
  <c r="AR26" i="5"/>
  <c r="BH26" i="5" s="1"/>
  <c r="BA28" i="5"/>
  <c r="BQ28" i="5" s="1"/>
  <c r="AO19" i="5"/>
  <c r="BC19" i="5" s="1"/>
  <c r="AS12" i="5"/>
  <c r="BI12" i="5" s="1"/>
  <c r="AY12" i="5"/>
  <c r="BO12" i="5" s="1"/>
  <c r="AP12" i="5"/>
  <c r="BF12" i="5" s="1"/>
  <c r="AV12" i="5"/>
  <c r="BL12" i="5" s="1"/>
  <c r="AN13" i="5"/>
  <c r="AO13" i="5" s="1"/>
  <c r="BC13" i="5" s="1"/>
  <c r="AW25" i="5"/>
  <c r="AQ12" i="5"/>
  <c r="BG12" i="5" s="1"/>
  <c r="AQ13" i="5"/>
  <c r="BG13" i="5" s="1"/>
  <c r="AN9" i="5"/>
  <c r="AO9" i="5" s="1"/>
  <c r="BC9" i="5" s="1"/>
  <c r="AW9" i="5"/>
  <c r="AS13" i="5"/>
  <c r="BI13" i="5" s="1"/>
  <c r="BB13" i="5"/>
  <c r="BR13" i="5" s="1"/>
  <c r="AQ20" i="5"/>
  <c r="BG20" i="5" s="1"/>
  <c r="AT19" i="5"/>
  <c r="BJ19" i="5" s="1"/>
  <c r="AN17" i="5"/>
  <c r="AO17" i="5" s="1"/>
  <c r="BC17" i="5" s="1"/>
  <c r="AS9" i="5"/>
  <c r="BI9" i="5" s="1"/>
  <c r="AS15" i="5"/>
  <c r="BI15" i="5" s="1"/>
  <c r="AT13" i="5"/>
  <c r="BJ13" i="5" s="1"/>
  <c r="AX9" i="5"/>
  <c r="BA13" i="5"/>
  <c r="BQ13" i="5" s="1"/>
  <c r="AU13" i="5"/>
  <c r="BK13" i="5" s="1"/>
  <c r="AV13" i="5"/>
  <c r="BL13" i="5" s="1"/>
  <c r="BB15" i="5"/>
  <c r="BR15" i="5" s="1"/>
  <c r="AR18" i="5"/>
  <c r="BH18" i="5" s="1"/>
  <c r="AX4" i="5"/>
  <c r="BA25" i="5"/>
  <c r="BQ25" i="5" s="1"/>
  <c r="BA4" i="5"/>
  <c r="BQ4" i="5" s="1"/>
  <c r="AS4" i="5"/>
  <c r="BI4" i="5" s="1"/>
  <c r="AS25" i="5"/>
  <c r="BI25" i="5" s="1"/>
  <c r="AW14" i="5"/>
  <c r="AR15" i="5"/>
  <c r="BH15" i="5" s="1"/>
  <c r="BA6" i="5"/>
  <c r="BQ6" i="5" s="1"/>
  <c r="AU9" i="5"/>
  <c r="BK9" i="5" s="1"/>
  <c r="AP25" i="5"/>
  <c r="BF25" i="5" s="1"/>
  <c r="AT9" i="5"/>
  <c r="BJ9" i="5" s="1"/>
  <c r="AW15" i="5"/>
  <c r="AY13" i="5"/>
  <c r="BO13" i="5" s="1"/>
  <c r="AR9" i="5"/>
  <c r="BH9" i="5" s="1"/>
  <c r="AW13" i="5"/>
  <c r="AU15" i="5"/>
  <c r="BK15" i="5" s="1"/>
  <c r="AQ9" i="5"/>
  <c r="BG9" i="5" s="1"/>
  <c r="AQ15" i="5"/>
  <c r="BG15" i="5" s="1"/>
  <c r="AP13" i="5"/>
  <c r="BF13" i="5" s="1"/>
  <c r="AY9" i="5"/>
  <c r="BO9" i="5" s="1"/>
  <c r="AO6" i="5"/>
  <c r="BC6" i="5" s="1"/>
  <c r="AO5" i="5"/>
  <c r="BC5" i="5" s="1"/>
  <c r="AY15" i="5"/>
  <c r="BO15" i="5" s="1"/>
  <c r="AW18" i="5"/>
  <c r="AX13" i="5"/>
  <c r="AT29" i="5"/>
  <c r="BJ29" i="5" s="1"/>
  <c r="AY18" i="5"/>
  <c r="BO18" i="5" s="1"/>
  <c r="AT28" i="5"/>
  <c r="BJ28" i="5" s="1"/>
  <c r="AY19" i="5"/>
  <c r="BO19" i="5" s="1"/>
  <c r="AQ25" i="5"/>
  <c r="BG25" i="5" s="1"/>
  <c r="AX25" i="5"/>
  <c r="BB18" i="5"/>
  <c r="BR18" i="5" s="1"/>
  <c r="AT18" i="5"/>
  <c r="BJ18" i="5" s="1"/>
  <c r="AT22" i="5"/>
  <c r="BJ22" i="5" s="1"/>
  <c r="AQ22" i="5"/>
  <c r="BG22" i="5" s="1"/>
  <c r="BA18" i="5"/>
  <c r="BQ18" i="5" s="1"/>
  <c r="AP22" i="5"/>
  <c r="BF22" i="5" s="1"/>
  <c r="AQ6" i="5"/>
  <c r="BG6" i="5" s="1"/>
  <c r="AV28" i="5"/>
  <c r="BL28" i="5" s="1"/>
  <c r="AX19" i="5"/>
  <c r="AR22" i="5"/>
  <c r="BH22" i="5" s="1"/>
  <c r="AY25" i="5"/>
  <c r="BO25" i="5" s="1"/>
  <c r="AQ19" i="5"/>
  <c r="BG19" i="5" s="1"/>
  <c r="AP18" i="5"/>
  <c r="BF18" i="5" s="1"/>
  <c r="AV18" i="5"/>
  <c r="BL18" i="5" s="1"/>
  <c r="AX7" i="5"/>
  <c r="AW22" i="5"/>
  <c r="AX12" i="5"/>
  <c r="AP19" i="5"/>
  <c r="BF19" i="5" s="1"/>
  <c r="AT12" i="5"/>
  <c r="BJ12" i="5" s="1"/>
  <c r="AS28" i="5"/>
  <c r="BI28" i="5" s="1"/>
  <c r="BB25" i="5"/>
  <c r="BR25" i="5" s="1"/>
  <c r="AX15" i="5"/>
  <c r="AW19" i="5"/>
  <c r="AQ18" i="5"/>
  <c r="BG18" i="5" s="1"/>
  <c r="AQ4" i="5"/>
  <c r="BG4" i="5" s="1"/>
  <c r="BB22" i="5"/>
  <c r="BR22" i="5" s="1"/>
  <c r="AN22" i="5"/>
  <c r="AO22" i="5" s="1"/>
  <c r="BC22" i="5" s="1"/>
  <c r="AT11" i="5"/>
  <c r="BJ11" i="5" s="1"/>
  <c r="AS18" i="5"/>
  <c r="BI18" i="5" s="1"/>
  <c r="AW24" i="5"/>
  <c r="AV22" i="5"/>
  <c r="BL22" i="5" s="1"/>
  <c r="BA22" i="5"/>
  <c r="BQ22" i="5" s="1"/>
  <c r="AT25" i="5"/>
  <c r="BJ25" i="5" s="1"/>
  <c r="AY22" i="5"/>
  <c r="BO22" i="5" s="1"/>
  <c r="BA15" i="5"/>
  <c r="BQ15" i="5" s="1"/>
  <c r="AX24" i="5"/>
  <c r="AU18" i="5"/>
  <c r="BK18" i="5" s="1"/>
  <c r="AS19" i="5"/>
  <c r="BI19" i="5" s="1"/>
  <c r="AX22" i="5"/>
  <c r="AR19" i="5"/>
  <c r="BH19" i="5" s="1"/>
  <c r="AS22" i="5"/>
  <c r="BI22" i="5" s="1"/>
  <c r="AV4" i="5"/>
  <c r="BL4" i="5" s="1"/>
  <c r="AU25" i="5"/>
  <c r="BK25" i="5" s="1"/>
  <c r="AU4" i="5"/>
  <c r="BK4" i="5" s="1"/>
  <c r="AP15" i="5"/>
  <c r="BF15" i="5" s="1"/>
  <c r="AU12" i="5"/>
  <c r="BK12" i="5" s="1"/>
  <c r="AX18" i="5"/>
  <c r="AU19" i="5"/>
  <c r="BK19" i="5" s="1"/>
  <c r="AW6" i="5"/>
  <c r="AM18" i="5"/>
  <c r="AO18" i="5" s="1"/>
  <c r="BC18" i="5" s="1"/>
  <c r="AL24" i="5"/>
  <c r="BB7" i="5"/>
  <c r="BR7" i="5" s="1"/>
  <c r="AV6" i="5"/>
  <c r="BL6" i="5" s="1"/>
  <c r="AO12" i="5"/>
  <c r="BC12" i="5" s="1"/>
  <c r="AS6" i="5"/>
  <c r="BI6" i="5" s="1"/>
  <c r="AS20" i="5"/>
  <c r="BI20" i="5" s="1"/>
  <c r="AT4" i="5"/>
  <c r="BJ4" i="5" s="1"/>
  <c r="AX20" i="5"/>
  <c r="AY24" i="5"/>
  <c r="BO24" i="5" s="1"/>
  <c r="AO14" i="5"/>
  <c r="BC14" i="5" s="1"/>
  <c r="AU10" i="5"/>
  <c r="BK10" i="5" s="1"/>
  <c r="BA10" i="5"/>
  <c r="BQ10" i="5" s="1"/>
  <c r="AP4" i="5"/>
  <c r="BF4" i="5" s="1"/>
  <c r="AO30" i="5"/>
  <c r="BC30" i="5" s="1"/>
  <c r="AR20" i="5"/>
  <c r="BH20" i="5" s="1"/>
  <c r="AU28" i="5"/>
  <c r="BK28" i="5" s="1"/>
  <c r="AM20" i="5"/>
  <c r="AO20" i="5" s="1"/>
  <c r="BC20" i="5" s="1"/>
  <c r="BB6" i="5"/>
  <c r="BR6" i="5" s="1"/>
  <c r="AY20" i="5"/>
  <c r="BO20" i="5" s="1"/>
  <c r="BB24" i="5"/>
  <c r="BR24" i="5" s="1"/>
  <c r="AP6" i="5"/>
  <c r="BF6" i="5" s="1"/>
  <c r="AX10" i="5"/>
  <c r="AY4" i="5"/>
  <c r="BO4" i="5" s="1"/>
  <c r="AT24" i="5"/>
  <c r="BJ24" i="5" s="1"/>
  <c r="AP10" i="5"/>
  <c r="BF10" i="5" s="1"/>
  <c r="AY10" i="5"/>
  <c r="BO10" i="5" s="1"/>
  <c r="AW10" i="5"/>
  <c r="AP28" i="5"/>
  <c r="BF28" i="5" s="1"/>
  <c r="AW4" i="5"/>
  <c r="AV20" i="5"/>
  <c r="BL20" i="5" s="1"/>
  <c r="BA20" i="5"/>
  <c r="BQ20" i="5" s="1"/>
  <c r="AR25" i="5"/>
  <c r="BH25" i="5" s="1"/>
  <c r="AV25" i="5"/>
  <c r="BL25" i="5" s="1"/>
  <c r="AU6" i="5"/>
  <c r="BK6" i="5" s="1"/>
  <c r="AP14" i="5"/>
  <c r="BF14" i="5" s="1"/>
  <c r="AT15" i="5"/>
  <c r="BJ15" i="5" s="1"/>
  <c r="AR4" i="5"/>
  <c r="BH4" i="5" s="1"/>
  <c r="AT20" i="5"/>
  <c r="BJ20" i="5" s="1"/>
  <c r="AW20" i="5"/>
  <c r="BB20" i="5"/>
  <c r="BR20" i="5" s="1"/>
  <c r="AT10" i="5"/>
  <c r="BJ10" i="5" s="1"/>
  <c r="AT6" i="5"/>
  <c r="BJ6" i="5" s="1"/>
  <c r="AX6" i="5"/>
  <c r="AP20" i="5"/>
  <c r="BF20" i="5" s="1"/>
  <c r="AY28" i="5"/>
  <c r="BO28" i="5" s="1"/>
  <c r="AU20" i="5"/>
  <c r="BK20" i="5" s="1"/>
  <c r="AN10" i="5"/>
  <c r="AO10" i="5" s="1"/>
  <c r="BC10" i="5" s="1"/>
  <c r="AR6" i="5"/>
  <c r="BH6" i="5" s="1"/>
  <c r="AV15" i="5"/>
  <c r="BL15" i="5" s="1"/>
  <c r="AX8" i="5"/>
  <c r="BB4" i="5"/>
  <c r="BR4" i="5" s="1"/>
  <c r="BA12" i="5"/>
  <c r="BQ12" i="5" s="1"/>
  <c r="AR28" i="5"/>
  <c r="BH28" i="5" s="1"/>
  <c r="AO27" i="5"/>
  <c r="BC27" i="5" s="1"/>
  <c r="AT7" i="5"/>
  <c r="BJ7" i="5" s="1"/>
  <c r="AS10" i="5"/>
  <c r="BI10" i="5" s="1"/>
  <c r="AW12" i="5"/>
  <c r="AY6" i="5"/>
  <c r="BO6" i="5" s="1"/>
  <c r="AN21" i="5"/>
  <c r="AO21" i="5" s="1"/>
  <c r="BC21" i="5" s="1"/>
  <c r="BA30" i="5"/>
  <c r="BQ30" i="5" s="1"/>
  <c r="AM29" i="5"/>
  <c r="AO29" i="5" s="1"/>
  <c r="BC29" i="5" s="1"/>
  <c r="AY30" i="5"/>
  <c r="BO30" i="5" s="1"/>
  <c r="AV30" i="5"/>
  <c r="BL30" i="5" s="1"/>
  <c r="AS30" i="5"/>
  <c r="BI30" i="5" s="1"/>
  <c r="AS11" i="5"/>
  <c r="BI11" i="5" s="1"/>
  <c r="BA19" i="5"/>
  <c r="BQ19" i="5" s="1"/>
  <c r="AR30" i="5"/>
  <c r="BH30" i="5" s="1"/>
  <c r="AW30" i="5"/>
  <c r="BB30" i="5"/>
  <c r="BR30" i="5" s="1"/>
  <c r="AU11" i="5"/>
  <c r="BK11" i="5" s="1"/>
  <c r="AR23" i="5"/>
  <c r="BH23" i="5" s="1"/>
  <c r="AR17" i="5"/>
  <c r="BH17" i="5" s="1"/>
  <c r="AV19" i="5"/>
  <c r="BL19" i="5" s="1"/>
  <c r="BB19" i="5"/>
  <c r="BR19" i="5" s="1"/>
  <c r="AQ10" i="5"/>
  <c r="AP30" i="5"/>
  <c r="BF30" i="5" s="1"/>
  <c r="AT30" i="5"/>
  <c r="BJ30" i="5" s="1"/>
  <c r="AW11" i="5"/>
  <c r="AX29" i="5"/>
  <c r="AU17" i="5"/>
  <c r="BK17" i="5" s="1"/>
  <c r="AQ7" i="5"/>
  <c r="BG7" i="5" s="1"/>
  <c r="BB10" i="5"/>
  <c r="BR10" i="5" s="1"/>
  <c r="AX30" i="5"/>
  <c r="AU30" i="5"/>
  <c r="BK30" i="5" s="1"/>
  <c r="AX11" i="5"/>
  <c r="AU21" i="5"/>
  <c r="BK21" i="5" s="1"/>
  <c r="AU3" i="5"/>
  <c r="BK3" i="5" s="1"/>
  <c r="AV10" i="5"/>
  <c r="BL10" i="5" s="1"/>
  <c r="AV11" i="5"/>
  <c r="BL11" i="5" s="1"/>
  <c r="AQ30" i="5"/>
  <c r="BG30" i="5" s="1"/>
  <c r="AO15" i="5"/>
  <c r="BC15" i="5" s="1"/>
  <c r="BB11" i="5"/>
  <c r="BR11" i="5" s="1"/>
  <c r="AO3" i="5"/>
  <c r="BC3" i="5" s="1"/>
  <c r="BB14" i="5"/>
  <c r="BR14" i="5" s="1"/>
  <c r="AX14" i="5"/>
  <c r="AT17" i="5"/>
  <c r="BJ17" i="5" s="1"/>
  <c r="AP7" i="5"/>
  <c r="BF7" i="5" s="1"/>
  <c r="AS29" i="5"/>
  <c r="BI29" i="5" s="1"/>
  <c r="AQ14" i="5"/>
  <c r="BG14" i="5" s="1"/>
  <c r="AR14" i="5"/>
  <c r="BH14" i="5" s="1"/>
  <c r="AW17" i="5"/>
  <c r="AP21" i="5"/>
  <c r="BF21" i="5" s="1"/>
  <c r="AP24" i="5"/>
  <c r="BF24" i="5" s="1"/>
  <c r="AU24" i="5"/>
  <c r="BK24" i="5" s="1"/>
  <c r="BB3" i="5"/>
  <c r="BR3" i="5" s="1"/>
  <c r="AY7" i="5"/>
  <c r="BO7" i="5" s="1"/>
  <c r="AO28" i="5"/>
  <c r="BC28" i="5" s="1"/>
  <c r="AY29" i="5"/>
  <c r="BO29" i="5" s="1"/>
  <c r="AN7" i="5"/>
  <c r="AO7" i="5" s="1"/>
  <c r="BC7" i="5" s="1"/>
  <c r="AO4" i="5"/>
  <c r="BC4" i="5" s="1"/>
  <c r="BB29" i="5"/>
  <c r="BR29" i="5" s="1"/>
  <c r="AS14" i="5"/>
  <c r="BI14" i="5" s="1"/>
  <c r="BA14" i="5"/>
  <c r="BQ14" i="5" s="1"/>
  <c r="BA17" i="5"/>
  <c r="BQ17" i="5" s="1"/>
  <c r="AX21" i="5"/>
  <c r="AQ24" i="5"/>
  <c r="BG24" i="5" s="1"/>
  <c r="AV24" i="5"/>
  <c r="BL24" i="5" s="1"/>
  <c r="AS3" i="5"/>
  <c r="BI3" i="5" s="1"/>
  <c r="AV29" i="5"/>
  <c r="BL29" i="5" s="1"/>
  <c r="AU14" i="5"/>
  <c r="BK14" i="5" s="1"/>
  <c r="AV17" i="5"/>
  <c r="BL17" i="5" s="1"/>
  <c r="AY17" i="5"/>
  <c r="BO17" i="5" s="1"/>
  <c r="BA29" i="5"/>
  <c r="BQ29" i="5" s="1"/>
  <c r="AR24" i="5"/>
  <c r="BH24" i="5" s="1"/>
  <c r="AV8" i="5"/>
  <c r="BL8" i="5" s="1"/>
  <c r="AV3" i="5"/>
  <c r="BL3" i="5" s="1"/>
  <c r="AU7" i="5"/>
  <c r="BK7" i="5" s="1"/>
  <c r="AS7" i="5"/>
  <c r="BI7" i="5" s="1"/>
  <c r="AQ17" i="5"/>
  <c r="BG17" i="5" s="1"/>
  <c r="AW29" i="5"/>
  <c r="AO11" i="5"/>
  <c r="BC11" i="5" s="1"/>
  <c r="AY14" i="5"/>
  <c r="BO14" i="5" s="1"/>
  <c r="AX17" i="5"/>
  <c r="AS17" i="5"/>
  <c r="BI17" i="5" s="1"/>
  <c r="AO25" i="5"/>
  <c r="BC25" i="5" s="1"/>
  <c r="BA24" i="5"/>
  <c r="BQ24" i="5" s="1"/>
  <c r="AY3" i="5"/>
  <c r="BO3" i="5" s="1"/>
  <c r="AV7" i="5"/>
  <c r="BL7" i="5" s="1"/>
  <c r="AR7" i="5"/>
  <c r="BH7" i="5" s="1"/>
  <c r="AW3" i="5"/>
  <c r="AP29" i="5"/>
  <c r="BF29" i="5" s="1"/>
  <c r="AV14" i="5"/>
  <c r="BL14" i="5" s="1"/>
  <c r="AP17" i="5"/>
  <c r="BF17" i="5" s="1"/>
  <c r="AS24" i="5"/>
  <c r="BI24" i="5" s="1"/>
  <c r="AW7" i="5"/>
  <c r="BA7" i="5"/>
  <c r="BQ7" i="5" s="1"/>
  <c r="AW28" i="5"/>
  <c r="BB28" i="5"/>
  <c r="BR28" i="5" s="1"/>
  <c r="AY11" i="5"/>
  <c r="BO11" i="5" s="1"/>
  <c r="AQ29" i="5"/>
  <c r="BG29" i="5" s="1"/>
  <c r="AT23" i="5"/>
  <c r="BJ23" i="5" s="1"/>
  <c r="AS23" i="5"/>
  <c r="BI23" i="5" s="1"/>
  <c r="AR21" i="5"/>
  <c r="BH21" i="5" s="1"/>
  <c r="AQ21" i="5"/>
  <c r="BG21" i="5" s="1"/>
  <c r="AP3" i="5"/>
  <c r="AP8" i="5"/>
  <c r="AW8" i="5"/>
  <c r="AX23" i="5"/>
  <c r="BB23" i="5"/>
  <c r="BR23" i="5" s="1"/>
  <c r="AV21" i="5"/>
  <c r="BL21" i="5" s="1"/>
  <c r="AY21" i="5"/>
  <c r="BO21" i="5" s="1"/>
  <c r="AQ8" i="5"/>
  <c r="BG8" i="5" s="1"/>
  <c r="AY8" i="5"/>
  <c r="BO8" i="5" s="1"/>
  <c r="BA23" i="5"/>
  <c r="BQ23" i="5" s="1"/>
  <c r="AX28" i="5"/>
  <c r="AP11" i="5"/>
  <c r="AR11" i="5"/>
  <c r="BH11" i="5" s="1"/>
  <c r="AR29" i="5"/>
  <c r="BH29" i="5" s="1"/>
  <c r="AV23" i="5"/>
  <c r="BL23" i="5" s="1"/>
  <c r="AU23" i="5"/>
  <c r="BK23" i="5" s="1"/>
  <c r="AT21" i="5"/>
  <c r="BJ21" i="5" s="1"/>
  <c r="AS21" i="5"/>
  <c r="BI21" i="5" s="1"/>
  <c r="AQ5" i="5"/>
  <c r="BG5" i="5" s="1"/>
  <c r="AY5" i="5"/>
  <c r="BO5" i="5" s="1"/>
  <c r="AR5" i="5"/>
  <c r="BH5" i="5" s="1"/>
  <c r="AU5" i="5"/>
  <c r="BK5" i="5" s="1"/>
  <c r="AP5" i="5"/>
  <c r="BA5" i="5"/>
  <c r="BQ5" i="5" s="1"/>
  <c r="AX5" i="5"/>
  <c r="AW5" i="5"/>
  <c r="AT5" i="5"/>
  <c r="BJ5" i="5" s="1"/>
  <c r="AS5" i="5"/>
  <c r="BI5" i="5" s="1"/>
  <c r="AV5" i="5"/>
  <c r="BL5" i="5" s="1"/>
  <c r="BB5" i="5"/>
  <c r="BR5" i="5" s="1"/>
  <c r="AQ3" i="5"/>
  <c r="BG3" i="5" s="1"/>
  <c r="AR8" i="5"/>
  <c r="BH8" i="5" s="1"/>
  <c r="AS8" i="5"/>
  <c r="BI8" i="5" s="1"/>
  <c r="AP23" i="5"/>
  <c r="BA8" i="5"/>
  <c r="BQ8" i="5" s="1"/>
  <c r="AQ28" i="5"/>
  <c r="BG28" i="5" s="1"/>
  <c r="AQ11" i="5"/>
  <c r="BG11" i="5" s="1"/>
  <c r="BA11" i="5"/>
  <c r="BQ11" i="5" s="1"/>
  <c r="AT16" i="5"/>
  <c r="BJ16" i="5" s="1"/>
  <c r="BA16" i="5"/>
  <c r="BQ16" i="5" s="1"/>
  <c r="AR16" i="5"/>
  <c r="BH16" i="5" s="1"/>
  <c r="AX16" i="5"/>
  <c r="AP16" i="5"/>
  <c r="AS16" i="5"/>
  <c r="BI16" i="5" s="1"/>
  <c r="AY16" i="5"/>
  <c r="BO16" i="5" s="1"/>
  <c r="BB16" i="5"/>
  <c r="BR16" i="5" s="1"/>
  <c r="AW16" i="5"/>
  <c r="AV16" i="5"/>
  <c r="BL16" i="5" s="1"/>
  <c r="AU16" i="5"/>
  <c r="BK16" i="5" s="1"/>
  <c r="AQ16" i="5"/>
  <c r="BG16" i="5" s="1"/>
  <c r="AU29" i="5"/>
  <c r="BK29" i="5" s="1"/>
  <c r="AW23" i="5"/>
  <c r="BA21" i="5"/>
  <c r="BQ21" i="5" s="1"/>
  <c r="BB21" i="5"/>
  <c r="BR21" i="5" s="1"/>
  <c r="AR3" i="5"/>
  <c r="BH3" i="5" s="1"/>
  <c r="AT8" i="5"/>
  <c r="BJ8" i="5" s="1"/>
  <c r="BB8" i="5"/>
  <c r="BR8" i="5" s="1"/>
  <c r="AQ23" i="5"/>
  <c r="BG23" i="5" s="1"/>
  <c r="AX3" i="5"/>
  <c r="AT3" i="5"/>
  <c r="BJ3" i="5" s="1"/>
  <c r="AM8" i="5"/>
  <c r="AO8" i="5" s="1"/>
  <c r="BC8" i="5" s="1"/>
  <c r="AU8" i="5"/>
  <c r="BK8" i="5" s="1"/>
  <c r="AY23" i="5"/>
  <c r="BO23" i="5" s="1"/>
  <c r="BA3" i="5"/>
  <c r="BQ3" i="5" s="1"/>
  <c r="J9" i="4"/>
  <c r="T12" i="3"/>
  <c r="U12" i="3" s="1"/>
  <c r="K10" i="4"/>
  <c r="K28" i="4"/>
  <c r="K26" i="4"/>
  <c r="J16" i="4"/>
  <c r="K20" i="4"/>
  <c r="K21" i="4"/>
  <c r="K23" i="4"/>
  <c r="J19" i="4"/>
  <c r="K24" i="4"/>
  <c r="J15" i="4"/>
  <c r="K16" i="4"/>
  <c r="K18" i="4"/>
  <c r="K14" i="4"/>
  <c r="J11" i="4"/>
  <c r="J3" i="4"/>
  <c r="K13" i="4"/>
  <c r="K22" i="4"/>
  <c r="K30" i="4"/>
  <c r="J27" i="4"/>
  <c r="J24" i="4"/>
  <c r="K29" i="4"/>
  <c r="K6" i="4"/>
  <c r="K8" i="4"/>
  <c r="K5" i="4"/>
  <c r="T16" i="3"/>
  <c r="U16" i="3" s="1"/>
  <c r="T14" i="3"/>
  <c r="U14" i="3" s="1"/>
  <c r="H13" i="3"/>
  <c r="H18" i="3"/>
  <c r="C14" i="3"/>
  <c r="Y14" i="3" s="1"/>
  <c r="K14" i="3" s="1"/>
  <c r="H7" i="3"/>
  <c r="K7" i="3" s="1"/>
  <c r="H10" i="3"/>
  <c r="K10" i="3" s="1"/>
  <c r="H4" i="3"/>
  <c r="K4" i="3" s="1"/>
  <c r="T8" i="3"/>
  <c r="U8" i="3" s="1"/>
  <c r="H20" i="3"/>
  <c r="T6" i="3"/>
  <c r="U6" i="3" s="1"/>
  <c r="T17" i="3"/>
  <c r="U17" i="3" s="1"/>
  <c r="H15" i="3"/>
  <c r="H11" i="3"/>
  <c r="K11" i="3" s="1"/>
  <c r="K6" i="3"/>
  <c r="T19" i="3"/>
  <c r="U19" i="3" s="1"/>
  <c r="Y19" i="3"/>
  <c r="K19" i="3" s="1"/>
  <c r="I19" i="3"/>
  <c r="Y11" i="3"/>
  <c r="H5" i="3"/>
  <c r="K5" i="3" s="1"/>
  <c r="H9" i="3"/>
  <c r="K9" i="3" s="1"/>
  <c r="H21" i="3"/>
  <c r="H3" i="3"/>
  <c r="K3" i="3" s="1"/>
  <c r="C5" i="3"/>
  <c r="I5" i="3" s="1"/>
  <c r="J7" i="3"/>
  <c r="Y18" i="3"/>
  <c r="C13" i="3"/>
  <c r="I13" i="3" s="1"/>
  <c r="C9" i="3"/>
  <c r="I9" i="3" s="1"/>
  <c r="C20" i="3"/>
  <c r="I20" i="3" s="1"/>
  <c r="I7" i="3"/>
  <c r="Y6" i="3"/>
  <c r="C16" i="3"/>
  <c r="I16" i="3" s="1"/>
  <c r="I3" i="3"/>
  <c r="Y10" i="3"/>
  <c r="K12" i="3"/>
  <c r="C12" i="3"/>
  <c r="I12" i="3" s="1"/>
  <c r="J15" i="3"/>
  <c r="I6" i="3"/>
  <c r="L6" i="3" s="1"/>
  <c r="Y15" i="3"/>
  <c r="I10" i="3"/>
  <c r="J3" i="3"/>
  <c r="C4" i="3"/>
  <c r="C21" i="3"/>
  <c r="I21" i="3" s="1"/>
  <c r="K8" i="3"/>
  <c r="C8" i="3"/>
  <c r="C17" i="3"/>
  <c r="I17" i="3" s="1"/>
  <c r="J18" i="3"/>
  <c r="J11" i="3"/>
  <c r="J19" i="3"/>
  <c r="L13" i="7" l="1"/>
  <c r="L10" i="7"/>
  <c r="L17" i="7"/>
  <c r="L12" i="7"/>
  <c r="L16" i="7"/>
  <c r="L11" i="7"/>
  <c r="L8" i="7"/>
  <c r="L21" i="7"/>
  <c r="L5" i="7"/>
  <c r="L6" i="7"/>
  <c r="L18" i="7"/>
  <c r="L19" i="7"/>
  <c r="L7" i="7"/>
  <c r="L9" i="7"/>
  <c r="L15" i="7"/>
  <c r="L3" i="7"/>
  <c r="AO26" i="5"/>
  <c r="BC26" i="5" s="1"/>
  <c r="AO24" i="5"/>
  <c r="BC24" i="5" s="1"/>
  <c r="BN27" i="5"/>
  <c r="BN23" i="5"/>
  <c r="BN20" i="5"/>
  <c r="BN13" i="5"/>
  <c r="BN4" i="5"/>
  <c r="BN29" i="5"/>
  <c r="BN12" i="5"/>
  <c r="BN19" i="5"/>
  <c r="BN8" i="5"/>
  <c r="BN24" i="5"/>
  <c r="BN14" i="5"/>
  <c r="BN16" i="5"/>
  <c r="BN17" i="5"/>
  <c r="BN10" i="5"/>
  <c r="BN25" i="5"/>
  <c r="BN9" i="5"/>
  <c r="BN5" i="5"/>
  <c r="BN11" i="5"/>
  <c r="BN18" i="5"/>
  <c r="BN22" i="5"/>
  <c r="BN7" i="5"/>
  <c r="BN21" i="5"/>
  <c r="BN15" i="5"/>
  <c r="BN28" i="5"/>
  <c r="BN30" i="5"/>
  <c r="BN6" i="5"/>
  <c r="BN26" i="5"/>
  <c r="BN3" i="5"/>
  <c r="BM8" i="5"/>
  <c r="BM20" i="5"/>
  <c r="BM6" i="5"/>
  <c r="BM18" i="5"/>
  <c r="BM9" i="5"/>
  <c r="BM5" i="5"/>
  <c r="BM17" i="5"/>
  <c r="BM11" i="5"/>
  <c r="BM22" i="5"/>
  <c r="BM13" i="5"/>
  <c r="BM28" i="5"/>
  <c r="BM4" i="5"/>
  <c r="BM19" i="5"/>
  <c r="BM14" i="5"/>
  <c r="BM25" i="5"/>
  <c r="BM27" i="5"/>
  <c r="BM7" i="5"/>
  <c r="BM12" i="5"/>
  <c r="BM30" i="5"/>
  <c r="BM24" i="5"/>
  <c r="BM23" i="5"/>
  <c r="BM16" i="5"/>
  <c r="BM29" i="5"/>
  <c r="BM10" i="5"/>
  <c r="BM15" i="5"/>
  <c r="BM26" i="5"/>
  <c r="BM3" i="5"/>
  <c r="G37" i="1"/>
  <c r="G35" i="1"/>
  <c r="B37" i="1"/>
  <c r="B35" i="1"/>
  <c r="B94" i="1"/>
  <c r="BE27" i="5"/>
  <c r="BE26" i="5"/>
  <c r="BE13" i="5"/>
  <c r="BE9" i="5"/>
  <c r="G94" i="1"/>
  <c r="BE6" i="5"/>
  <c r="BE22" i="5"/>
  <c r="BE12" i="5"/>
  <c r="BE18" i="5"/>
  <c r="BE15" i="5"/>
  <c r="BE4" i="5"/>
  <c r="BE7" i="5"/>
  <c r="BE30" i="5"/>
  <c r="BE20" i="5"/>
  <c r="BE25" i="5"/>
  <c r="G29" i="1"/>
  <c r="BE19" i="5"/>
  <c r="BG10" i="5"/>
  <c r="BE10" i="5"/>
  <c r="BE24" i="5"/>
  <c r="BE14" i="5"/>
  <c r="BE17" i="5"/>
  <c r="BF16" i="5"/>
  <c r="BE16" i="5"/>
  <c r="BE29" i="5"/>
  <c r="BF23" i="5"/>
  <c r="BE23" i="5"/>
  <c r="BF5" i="5"/>
  <c r="BE5" i="5"/>
  <c r="BE21" i="5"/>
  <c r="BF8" i="5"/>
  <c r="BE8" i="5"/>
  <c r="BE11" i="5"/>
  <c r="BF11" i="5"/>
  <c r="BE3" i="5"/>
  <c r="BF3" i="5"/>
  <c r="BE28" i="5"/>
  <c r="G92" i="1"/>
  <c r="B92" i="1"/>
  <c r="B31" i="1"/>
  <c r="B29" i="1"/>
  <c r="G31" i="1"/>
  <c r="K18" i="3"/>
  <c r="L18" i="3"/>
  <c r="L11" i="3"/>
  <c r="J14" i="3"/>
  <c r="L10" i="3"/>
  <c r="I14" i="3"/>
  <c r="L15" i="3"/>
  <c r="K15" i="3"/>
  <c r="L19" i="3"/>
  <c r="L3" i="3"/>
  <c r="L7" i="3"/>
  <c r="Y13" i="3"/>
  <c r="K13" i="3" s="1"/>
  <c r="J13" i="3"/>
  <c r="L13" i="3" s="1"/>
  <c r="Y12" i="3"/>
  <c r="J12" i="3"/>
  <c r="L12" i="3" s="1"/>
  <c r="Y5" i="3"/>
  <c r="J5" i="3"/>
  <c r="L5" i="3" s="1"/>
  <c r="J20" i="3"/>
  <c r="L20" i="3" s="1"/>
  <c r="Y20" i="3"/>
  <c r="K20" i="3" s="1"/>
  <c r="Y17" i="3"/>
  <c r="K17" i="3" s="1"/>
  <c r="J17" i="3"/>
  <c r="L17" i="3" s="1"/>
  <c r="J4" i="3"/>
  <c r="Y4" i="3"/>
  <c r="Y16" i="3"/>
  <c r="K16" i="3" s="1"/>
  <c r="J16" i="3"/>
  <c r="L16" i="3" s="1"/>
  <c r="Y8" i="3"/>
  <c r="J8" i="3"/>
  <c r="J21" i="3"/>
  <c r="L21" i="3" s="1"/>
  <c r="Y21" i="3"/>
  <c r="K21" i="3" s="1"/>
  <c r="I8" i="3"/>
  <c r="I4" i="3"/>
  <c r="J9" i="3"/>
  <c r="L9" i="3" s="1"/>
  <c r="Y9" i="3"/>
  <c r="A92" i="2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55" i="2"/>
  <c r="A56" i="2" s="1"/>
  <c r="M19" i="2"/>
  <c r="I19" i="2" s="1"/>
  <c r="J19" i="2" s="1"/>
  <c r="K19" i="2" s="1"/>
  <c r="M18" i="2"/>
  <c r="I18" i="2" s="1"/>
  <c r="J18" i="2" s="1"/>
  <c r="K18" i="2" s="1"/>
  <c r="M17" i="2"/>
  <c r="I17" i="2" s="1"/>
  <c r="J17" i="2" s="1"/>
  <c r="K17" i="2" s="1"/>
  <c r="M16" i="2"/>
  <c r="I16" i="2" s="1"/>
  <c r="J16" i="2" s="1"/>
  <c r="K16" i="2" s="1"/>
  <c r="M15" i="2"/>
  <c r="I15" i="2" s="1"/>
  <c r="J15" i="2" s="1"/>
  <c r="K15" i="2" s="1"/>
  <c r="M14" i="2"/>
  <c r="I14" i="2" s="1"/>
  <c r="J14" i="2" s="1"/>
  <c r="K14" i="2" s="1"/>
  <c r="M13" i="2"/>
  <c r="I13" i="2" s="1"/>
  <c r="J13" i="2" s="1"/>
  <c r="K13" i="2" s="1"/>
  <c r="M12" i="2"/>
  <c r="I12" i="2" s="1"/>
  <c r="J12" i="2" s="1"/>
  <c r="K12" i="2" s="1"/>
  <c r="M11" i="2"/>
  <c r="I11" i="2" s="1"/>
  <c r="J11" i="2" s="1"/>
  <c r="K11" i="2" s="1"/>
  <c r="M10" i="2"/>
  <c r="I10" i="2" s="1"/>
  <c r="J10" i="2" s="1"/>
  <c r="K10" i="2" s="1"/>
  <c r="M9" i="2"/>
  <c r="I9" i="2" s="1"/>
  <c r="J9" i="2" s="1"/>
  <c r="K9" i="2" s="1"/>
  <c r="M8" i="2"/>
  <c r="I8" i="2" s="1"/>
  <c r="J8" i="2" s="1"/>
  <c r="K8" i="2" s="1"/>
  <c r="M7" i="2"/>
  <c r="I7" i="2" s="1"/>
  <c r="J7" i="2" s="1"/>
  <c r="K7" i="2" s="1"/>
  <c r="M6" i="2"/>
  <c r="I6" i="2" s="1"/>
  <c r="J6" i="2" s="1"/>
  <c r="K6" i="2" s="1"/>
  <c r="M5" i="2"/>
  <c r="I5" i="2" s="1"/>
  <c r="J5" i="2" s="1"/>
  <c r="K5" i="2" s="1"/>
  <c r="M4" i="2"/>
  <c r="I4" i="2" s="1"/>
  <c r="J4" i="2" s="1"/>
  <c r="K4" i="2" s="1"/>
  <c r="M3" i="2"/>
  <c r="I3" i="2" s="1"/>
  <c r="A21" i="2"/>
  <c r="A22" i="2" s="1"/>
  <c r="A23" i="2" s="1"/>
  <c r="A24" i="2" s="1"/>
  <c r="B100" i="1" l="1"/>
  <c r="G100" i="1"/>
  <c r="B12" i="2"/>
  <c r="B7" i="2"/>
  <c r="B15" i="2"/>
  <c r="B5" i="2"/>
  <c r="B13" i="2"/>
  <c r="B10" i="2"/>
  <c r="B9" i="2"/>
  <c r="B17" i="2"/>
  <c r="B6" i="2"/>
  <c r="B14" i="2"/>
  <c r="B11" i="2"/>
  <c r="B19" i="2"/>
  <c r="B4" i="2"/>
  <c r="B8" i="2"/>
  <c r="B16" i="2"/>
  <c r="B18" i="2"/>
  <c r="BS12" i="5"/>
  <c r="X12" i="5" s="1"/>
  <c r="BS26" i="5"/>
  <c r="X26" i="5" s="1"/>
  <c r="BS20" i="5"/>
  <c r="X20" i="5" s="1"/>
  <c r="BS14" i="5"/>
  <c r="X14" i="5" s="1"/>
  <c r="BS13" i="5"/>
  <c r="X13" i="5" s="1"/>
  <c r="G106" i="1" s="1"/>
  <c r="BS22" i="5"/>
  <c r="X22" i="5" s="1"/>
  <c r="BS24" i="5"/>
  <c r="X24" i="5" s="1"/>
  <c r="BS18" i="5"/>
  <c r="X18" i="5" s="1"/>
  <c r="BS10" i="5"/>
  <c r="X10" i="5" s="1"/>
  <c r="BS16" i="5"/>
  <c r="X16" i="5" s="1"/>
  <c r="BS28" i="5"/>
  <c r="X28" i="5" s="1"/>
  <c r="BS6" i="5"/>
  <c r="X6" i="5" s="1"/>
  <c r="BS25" i="5"/>
  <c r="X25" i="5" s="1"/>
  <c r="BS29" i="5"/>
  <c r="X29" i="5" s="1"/>
  <c r="BS17" i="5"/>
  <c r="X17" i="5" s="1"/>
  <c r="BS19" i="5"/>
  <c r="X19" i="5" s="1"/>
  <c r="BS4" i="5"/>
  <c r="X4" i="5" s="1"/>
  <c r="BS15" i="5"/>
  <c r="X15" i="5" s="1"/>
  <c r="BS23" i="5"/>
  <c r="X23" i="5" s="1"/>
  <c r="BS9" i="5"/>
  <c r="X9" i="5" s="1"/>
  <c r="BS8" i="5"/>
  <c r="X8" i="5" s="1"/>
  <c r="BS30" i="5"/>
  <c r="X30" i="5" s="1"/>
  <c r="BS5" i="5"/>
  <c r="X5" i="5" s="1"/>
  <c r="BS27" i="5"/>
  <c r="X27" i="5" s="1"/>
  <c r="BS21" i="5"/>
  <c r="X21" i="5" s="1"/>
  <c r="BS11" i="5"/>
  <c r="X11" i="5" s="1"/>
  <c r="BS7" i="5"/>
  <c r="X7" i="5" s="1"/>
  <c r="BS3" i="5"/>
  <c r="X3" i="5" s="1"/>
  <c r="B106" i="1" s="1"/>
  <c r="G98" i="1"/>
  <c r="B98" i="1"/>
  <c r="L14" i="3"/>
  <c r="L4" i="3"/>
  <c r="L8" i="3"/>
  <c r="J3" i="2"/>
  <c r="L15" i="2"/>
  <c r="C15" i="2" s="1"/>
  <c r="A57" i="2"/>
  <c r="A79" i="2"/>
  <c r="A80" i="2" s="1"/>
  <c r="A25" i="2"/>
  <c r="A26" i="2" s="1"/>
  <c r="G104" i="1" l="1"/>
  <c r="B104" i="1"/>
  <c r="K3" i="2"/>
  <c r="L3" i="2" s="1"/>
  <c r="C3" i="2" s="1"/>
  <c r="L7" i="2"/>
  <c r="C7" i="2" s="1"/>
  <c r="L19" i="2"/>
  <c r="C19" i="2" s="1"/>
  <c r="L12" i="2"/>
  <c r="C12" i="2" s="1"/>
  <c r="L16" i="2"/>
  <c r="C16" i="2" s="1"/>
  <c r="L13" i="2"/>
  <c r="C13" i="2" s="1"/>
  <c r="L8" i="2"/>
  <c r="C8" i="2" s="1"/>
  <c r="L14" i="2"/>
  <c r="C14" i="2" s="1"/>
  <c r="L18" i="2"/>
  <c r="C18" i="2" s="1"/>
  <c r="L5" i="2"/>
  <c r="C5" i="2" s="1"/>
  <c r="L4" i="2"/>
  <c r="C4" i="2" s="1"/>
  <c r="L10" i="2"/>
  <c r="C10" i="2" s="1"/>
  <c r="L11" i="2"/>
  <c r="C11" i="2" s="1"/>
  <c r="L9" i="2"/>
  <c r="C9" i="2" s="1"/>
  <c r="L6" i="2"/>
  <c r="C6" i="2" s="1"/>
  <c r="L17" i="2"/>
  <c r="C17" i="2" s="1"/>
  <c r="BD21" i="5"/>
  <c r="BD7" i="5"/>
  <c r="BD24" i="5"/>
  <c r="BD4" i="5"/>
  <c r="BD30" i="5"/>
  <c r="BD23" i="5"/>
  <c r="BD12" i="5"/>
  <c r="BD26" i="5"/>
  <c r="BD29" i="5"/>
  <c r="BD16" i="5"/>
  <c r="BD19" i="5"/>
  <c r="BD28" i="5"/>
  <c r="BD14" i="5"/>
  <c r="BD15" i="5"/>
  <c r="BD13" i="5"/>
  <c r="BD27" i="5"/>
  <c r="BD6" i="5"/>
  <c r="BD11" i="5"/>
  <c r="BD25" i="5"/>
  <c r="BD9" i="5"/>
  <c r="BD5" i="5"/>
  <c r="BD18" i="5"/>
  <c r="BD17" i="5"/>
  <c r="BD10" i="5"/>
  <c r="BD20" i="5"/>
  <c r="BD8" i="5"/>
  <c r="BD22" i="5"/>
  <c r="BD3" i="5"/>
  <c r="A58" i="2"/>
  <c r="C26" i="2" l="1"/>
  <c r="I70" i="1" s="1"/>
  <c r="C23" i="2"/>
  <c r="I68" i="1" s="1"/>
  <c r="B3" i="2"/>
  <c r="C25" i="2"/>
  <c r="B57" i="2"/>
  <c r="C13" i="1" s="1"/>
  <c r="C57" i="2"/>
  <c r="C76" i="1" s="1"/>
  <c r="C56" i="2"/>
  <c r="G74" i="1" s="1"/>
  <c r="B55" i="2"/>
  <c r="C11" i="1" s="1"/>
  <c r="C24" i="2"/>
  <c r="C70" i="1" s="1"/>
  <c r="C21" i="2"/>
  <c r="C68" i="1" s="1"/>
  <c r="B21" i="2"/>
  <c r="C5" i="1" s="1"/>
  <c r="B56" i="2"/>
  <c r="G11" i="1" s="1"/>
  <c r="C55" i="2"/>
  <c r="C74" i="1" s="1"/>
  <c r="C22" i="2"/>
  <c r="F68" i="1" s="1"/>
  <c r="C58" i="2"/>
  <c r="G76" i="1" s="1"/>
  <c r="A59" i="2"/>
  <c r="B58" i="2"/>
  <c r="G13" i="1" s="1"/>
  <c r="B25" i="2" l="1"/>
  <c r="F7" i="1" s="1"/>
  <c r="B26" i="2"/>
  <c r="I7" i="1" s="1"/>
  <c r="F70" i="1"/>
  <c r="B23" i="2"/>
  <c r="I5" i="1" s="1"/>
  <c r="B22" i="2"/>
  <c r="F5" i="1" s="1"/>
  <c r="B24" i="2"/>
  <c r="C7" i="1" s="1"/>
  <c r="C59" i="2"/>
  <c r="A60" i="2"/>
  <c r="B59" i="2"/>
  <c r="B60" i="2" l="1"/>
  <c r="C60" i="2"/>
  <c r="A83" i="2"/>
  <c r="C83" i="2" l="1"/>
  <c r="C80" i="1" s="1"/>
  <c r="A84" i="2"/>
  <c r="B83" i="2"/>
  <c r="C17" i="1" s="1"/>
  <c r="C84" i="2" l="1"/>
  <c r="G80" i="1" s="1"/>
  <c r="A85" i="2"/>
  <c r="B84" i="2"/>
  <c r="G17" i="1" s="1"/>
  <c r="C85" i="2" l="1"/>
  <c r="C82" i="1" s="1"/>
  <c r="A86" i="2"/>
  <c r="B85" i="2"/>
  <c r="C19" i="1" s="1"/>
  <c r="A87" i="2" l="1"/>
  <c r="C86" i="2"/>
  <c r="G82" i="1" s="1"/>
  <c r="B86" i="2"/>
  <c r="G19" i="1" s="1"/>
  <c r="B87" i="2" l="1"/>
  <c r="A88" i="2"/>
  <c r="A109" i="2" s="1"/>
  <c r="C87" i="2"/>
  <c r="C109" i="2" l="1"/>
  <c r="B86" i="1" s="1"/>
  <c r="A110" i="2"/>
  <c r="B109" i="2"/>
  <c r="B23" i="1" s="1"/>
  <c r="C88" i="2"/>
  <c r="B88" i="2"/>
  <c r="B110" i="2" l="1"/>
  <c r="G23" i="1" s="1"/>
  <c r="A111" i="2"/>
  <c r="C110" i="2"/>
  <c r="G86" i="1" s="1"/>
  <c r="B111" i="2" l="1"/>
  <c r="B25" i="1" s="1"/>
  <c r="C111" i="2"/>
  <c r="B88" i="1" s="1"/>
  <c r="A112" i="2"/>
  <c r="B112" i="2" l="1"/>
  <c r="G25" i="1" s="1"/>
  <c r="A113" i="2"/>
  <c r="C112" i="2"/>
  <c r="G88" i="1" s="1"/>
  <c r="C113" i="2" l="1"/>
  <c r="B113" i="2"/>
  <c r="A114" i="2"/>
  <c r="C139" i="2" l="1"/>
  <c r="B116" i="1" s="1"/>
  <c r="B139" i="2"/>
  <c r="B114" i="2"/>
  <c r="C114" i="2"/>
  <c r="B140" i="2" l="1"/>
  <c r="C140" i="2"/>
  <c r="G116" i="1" s="1"/>
  <c r="G53" i="1" l="1"/>
  <c r="B141" i="2"/>
  <c r="C141" i="2"/>
  <c r="B118" i="1" s="1"/>
  <c r="B55" i="1" l="1"/>
  <c r="B142" i="2"/>
  <c r="C142" i="2"/>
  <c r="G118" i="1" s="1"/>
  <c r="G55" i="1" l="1"/>
  <c r="B143" i="2"/>
  <c r="C143" i="2"/>
  <c r="B144" i="2" l="1"/>
  <c r="C144" i="2"/>
  <c r="B53" i="1" l="1"/>
</calcChain>
</file>

<file path=xl/sharedStrings.xml><?xml version="1.0" encoding="utf-8"?>
<sst xmlns="http://schemas.openxmlformats.org/spreadsheetml/2006/main" count="294" uniqueCount="90">
  <si>
    <t>Aufgabe</t>
  </si>
  <si>
    <t>Lösung</t>
  </si>
  <si>
    <t>Zufallszahl</t>
  </si>
  <si>
    <t>Für neue Zufallswerte</t>
  </si>
  <si>
    <t>F9 drücken</t>
  </si>
  <si>
    <t>a)</t>
  </si>
  <si>
    <t>b)</t>
  </si>
  <si>
    <t>c)</t>
  </si>
  <si>
    <t>d)</t>
  </si>
  <si>
    <t>e)</t>
  </si>
  <si>
    <t xml:space="preserve">Lösung: </t>
  </si>
  <si>
    <t>Aufgabe 1.</t>
  </si>
  <si>
    <t>Aufgabe 2.</t>
  </si>
  <si>
    <t>Aufgabe 1 (Produkte): Vereinfache die Terme</t>
  </si>
  <si>
    <t>Aufgabe 2 (Summen): Vereinfache die Terme</t>
  </si>
  <si>
    <t>Aufgabe 3.</t>
  </si>
  <si>
    <t>a</t>
  </si>
  <si>
    <t>b</t>
  </si>
  <si>
    <t>c</t>
  </si>
  <si>
    <t>d</t>
  </si>
  <si>
    <t>x</t>
  </si>
  <si>
    <t>y</t>
  </si>
  <si>
    <t>z</t>
  </si>
  <si>
    <t>Aufgabe 4.</t>
  </si>
  <si>
    <t>Distributivgesetz</t>
  </si>
  <si>
    <t>Z1</t>
  </si>
  <si>
    <t>Z2</t>
  </si>
  <si>
    <t>Z3</t>
  </si>
  <si>
    <t>Z4</t>
  </si>
  <si>
    <t>Aufg</t>
  </si>
  <si>
    <t>Aufgabe 5 (Multiplizieren von Summen): Multipliziere aus</t>
  </si>
  <si>
    <t>Aufgabe 5.</t>
  </si>
  <si>
    <t>Multiplikation von Summen</t>
  </si>
  <si>
    <t>a²</t>
  </si>
  <si>
    <t>a³</t>
  </si>
  <si>
    <t>b²</t>
  </si>
  <si>
    <t>b³</t>
  </si>
  <si>
    <t>ab</t>
  </si>
  <si>
    <t>a²b</t>
  </si>
  <si>
    <t>a³b</t>
  </si>
  <si>
    <t>ab²</t>
  </si>
  <si>
    <t>a²b²</t>
  </si>
  <si>
    <t>a³b²</t>
  </si>
  <si>
    <t>aa</t>
  </si>
  <si>
    <t>aa²</t>
  </si>
  <si>
    <t>aab</t>
  </si>
  <si>
    <t>ba</t>
  </si>
  <si>
    <t xml:space="preserve"> </t>
  </si>
  <si>
    <t>ba²</t>
  </si>
  <si>
    <t>bab</t>
  </si>
  <si>
    <t>bb</t>
  </si>
  <si>
    <t>bb²</t>
  </si>
  <si>
    <t>aba</t>
  </si>
  <si>
    <t>aba²</t>
  </si>
  <si>
    <t>abab</t>
  </si>
  <si>
    <t>abb</t>
  </si>
  <si>
    <t>abb²</t>
  </si>
  <si>
    <t>ab³</t>
  </si>
  <si>
    <t>abba</t>
  </si>
  <si>
    <t>baa</t>
  </si>
  <si>
    <t>baa²</t>
  </si>
  <si>
    <t>baba</t>
  </si>
  <si>
    <t>bab²</t>
  </si>
  <si>
    <t>baab</t>
  </si>
  <si>
    <t>bba</t>
  </si>
  <si>
    <t>Binomische Formeln</t>
  </si>
  <si>
    <t>Aufgabe 6.</t>
  </si>
  <si>
    <t>www.schlauistwow.de</t>
  </si>
  <si>
    <t>Produkt</t>
  </si>
  <si>
    <t>V1</t>
  </si>
  <si>
    <t>V2</t>
  </si>
  <si>
    <t>V3</t>
  </si>
  <si>
    <t>V</t>
  </si>
  <si>
    <t>a1</t>
  </si>
  <si>
    <t>a2</t>
  </si>
  <si>
    <t>Faktor</t>
  </si>
  <si>
    <t>Aufgabe 3 (Klammerregeln): Schreibe ohne Klammer</t>
  </si>
  <si>
    <t>Aufgabe 4 (Summen): Vereinfache die Terme</t>
  </si>
  <si>
    <t>f)</t>
  </si>
  <si>
    <t>Aufgabe 6 (Distributivgesetz): Klammere gleiche Faktoren aus</t>
  </si>
  <si>
    <t>v3</t>
  </si>
  <si>
    <t>z3</t>
  </si>
  <si>
    <t>Aufgabe 8.</t>
  </si>
  <si>
    <t>Aufgabe 9.</t>
  </si>
  <si>
    <t>Klassenarbeitstrainer Terme (mit Binomischen Formeln)</t>
  </si>
  <si>
    <t>Aufgabe 8 (Binomische Formeln): Vereinfache den Term</t>
  </si>
  <si>
    <t>Aufgabe 9: Vereinfache die Terme</t>
  </si>
  <si>
    <t>Aufgabe 10.</t>
  </si>
  <si>
    <t>Aufgabe 7 (Multiplizieren von Summen mit Summen): Vereinfache den Term</t>
  </si>
  <si>
    <t>Aufgabe 10 (Rekonstruktion Bin. Formeln): Fülle die Lücken 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</si>
</sst>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5" borderId="0" xfId="0" applyFill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423864</xdr:colOff>
      <xdr:row>2</xdr:row>
      <xdr:rowOff>57151</xdr:rowOff>
    </xdr:from>
    <xdr:to>
      <xdr:col>9</xdr:col>
      <xdr:colOff>1261959</xdr:colOff>
      <xdr:row>8</xdr:row>
      <xdr:rowOff>37996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0BA6AA-3415-3D22-B2A9-F93CC2814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3514" y="400051"/>
          <a:ext cx="838095" cy="838095"/>
        </a:xfrm>
        <a:prstGeom prst="rect">
          <a:avLst/>
        </a:prstGeom>
      </xdr:spPr>
    </xdr:pic>
    <xdr:clientData/>
  </xdr:twoCellAnchor>
  <xdr:twoCellAnchor editAs="oneCell">
    <xdr:from>
      <xdr:col>9</xdr:col>
      <xdr:colOff>423864</xdr:colOff>
      <xdr:row>9</xdr:row>
      <xdr:rowOff>25401</xdr:rowOff>
    </xdr:from>
    <xdr:to>
      <xdr:col>9</xdr:col>
      <xdr:colOff>1261959</xdr:colOff>
      <xdr:row>15</xdr:row>
      <xdr:rowOff>6246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C2903AC-A0ED-E599-91DE-7CFCFC18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3514" y="1422401"/>
          <a:ext cx="838095" cy="838095"/>
        </a:xfrm>
        <a:prstGeom prst="rect">
          <a:avLst/>
        </a:prstGeom>
      </xdr:spPr>
    </xdr:pic>
    <xdr:clientData/>
  </xdr:twoCellAnchor>
  <xdr:twoCellAnchor editAs="oneCell">
    <xdr:from>
      <xdr:col>9</xdr:col>
      <xdr:colOff>423864</xdr:colOff>
      <xdr:row>18</xdr:row>
      <xdr:rowOff>12701</xdr:rowOff>
    </xdr:from>
    <xdr:to>
      <xdr:col>9</xdr:col>
      <xdr:colOff>1261959</xdr:colOff>
      <xdr:row>23</xdr:row>
      <xdr:rowOff>82446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0F7DBB0-4D69-3150-104D-C981DC539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43514" y="2641601"/>
          <a:ext cx="838095" cy="838095"/>
        </a:xfrm>
        <a:prstGeom prst="rect">
          <a:avLst/>
        </a:prstGeom>
      </xdr:spPr>
    </xdr:pic>
    <xdr:clientData/>
  </xdr:twoCellAnchor>
  <xdr:twoCellAnchor editAs="oneCell">
    <xdr:from>
      <xdr:col>9</xdr:col>
      <xdr:colOff>423864</xdr:colOff>
      <xdr:row>26</xdr:row>
      <xdr:rowOff>6351</xdr:rowOff>
    </xdr:from>
    <xdr:to>
      <xdr:col>9</xdr:col>
      <xdr:colOff>1261959</xdr:colOff>
      <xdr:row>31</xdr:row>
      <xdr:rowOff>76096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4827913-3ECA-DF2A-E11E-44355C696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43514" y="3778251"/>
          <a:ext cx="838095" cy="838095"/>
        </a:xfrm>
        <a:prstGeom prst="rect">
          <a:avLst/>
        </a:prstGeom>
      </xdr:spPr>
    </xdr:pic>
    <xdr:clientData/>
  </xdr:twoCellAnchor>
  <xdr:twoCellAnchor editAs="oneCell">
    <xdr:from>
      <xdr:col>9</xdr:col>
      <xdr:colOff>423864</xdr:colOff>
      <xdr:row>32</xdr:row>
      <xdr:rowOff>44450</xdr:rowOff>
    </xdr:from>
    <xdr:to>
      <xdr:col>9</xdr:col>
      <xdr:colOff>1261959</xdr:colOff>
      <xdr:row>38</xdr:row>
      <xdr:rowOff>25295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8DF9BAD0-4D14-35B5-7ABD-8F650D13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43514" y="4673600"/>
          <a:ext cx="838095" cy="838095"/>
        </a:xfrm>
        <a:prstGeom prst="rect">
          <a:avLst/>
        </a:prstGeom>
      </xdr:spPr>
    </xdr:pic>
    <xdr:clientData/>
  </xdr:twoCellAnchor>
  <xdr:twoCellAnchor>
    <xdr:from>
      <xdr:col>8</xdr:col>
      <xdr:colOff>723900</xdr:colOff>
      <xdr:row>15</xdr:row>
      <xdr:rowOff>95250</xdr:rowOff>
    </xdr:from>
    <xdr:to>
      <xdr:col>9</xdr:col>
      <xdr:colOff>177800</xdr:colOff>
      <xdr:row>26</xdr:row>
      <xdr:rowOff>0</xdr:rowOff>
    </xdr:to>
    <xdr:sp macro="" textlink="">
      <xdr:nvSpPr>
        <xdr:cNvPr id="8" name="Geschweifte Klammer rechts 7">
          <a:extLst>
            <a:ext uri="{FF2B5EF4-FFF2-40B4-BE49-F238E27FC236}">
              <a16:creationId xmlns:a16="http://schemas.microsoft.com/office/drawing/2014/main" id="{4F49837E-B512-7EC2-DEC4-7C4D2D62ACD3}"/>
            </a:ext>
          </a:extLst>
        </xdr:cNvPr>
        <xdr:cNvSpPr/>
      </xdr:nvSpPr>
      <xdr:spPr>
        <a:xfrm>
          <a:off x="4749800" y="2927350"/>
          <a:ext cx="215900" cy="2114550"/>
        </a:xfrm>
        <a:prstGeom prst="rightBrace">
          <a:avLst>
            <a:gd name="adj1" fmla="val 49509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9</xdr:col>
      <xdr:colOff>423864</xdr:colOff>
      <xdr:row>44</xdr:row>
      <xdr:rowOff>0</xdr:rowOff>
    </xdr:from>
    <xdr:to>
      <xdr:col>9</xdr:col>
      <xdr:colOff>1261959</xdr:colOff>
      <xdr:row>49</xdr:row>
      <xdr:rowOff>69745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8B6765-4228-C202-B84A-787F0588D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43514" y="6057900"/>
          <a:ext cx="838095" cy="838095"/>
        </a:xfrm>
        <a:prstGeom prst="rect">
          <a:avLst/>
        </a:prstGeom>
      </xdr:spPr>
    </xdr:pic>
    <xdr:clientData/>
  </xdr:twoCellAnchor>
  <xdr:twoCellAnchor editAs="oneCell">
    <xdr:from>
      <xdr:col>9</xdr:col>
      <xdr:colOff>423864</xdr:colOff>
      <xdr:row>56</xdr:row>
      <xdr:rowOff>0</xdr:rowOff>
    </xdr:from>
    <xdr:to>
      <xdr:col>9</xdr:col>
      <xdr:colOff>1261959</xdr:colOff>
      <xdr:row>61</xdr:row>
      <xdr:rowOff>69745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5E905427-0B40-FB56-6EFA-25F3008F8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43514" y="8051801"/>
          <a:ext cx="838095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4"/>
  <sheetViews>
    <sheetView tabSelected="1" topLeftCell="A16" zoomScaleNormal="100" workbookViewId="0">
      <selection activeCell="M27" sqref="M27"/>
    </sheetView>
  </sheetViews>
  <sheetFormatPr baseColWidth="10" defaultRowHeight="15.5" x14ac:dyDescent="0.35"/>
  <cols>
    <col min="1" max="1" width="3.81640625" style="1" customWidth="1"/>
    <col min="2" max="2" width="4.08984375" style="1" customWidth="1"/>
    <col min="3" max="3" width="10.90625" style="1"/>
    <col min="4" max="4" width="8.36328125" style="1" customWidth="1"/>
    <col min="5" max="5" width="5.1796875" style="1" customWidth="1"/>
    <col min="6" max="6" width="8.26953125" style="1" customWidth="1"/>
    <col min="7" max="7" width="8.36328125" style="1" customWidth="1"/>
    <col min="8" max="8" width="6" style="1" customWidth="1"/>
    <col min="9" max="9" width="14" style="1" customWidth="1"/>
    <col min="10" max="10" width="18.6328125" style="1" customWidth="1"/>
    <col min="11" max="11" width="3" style="1" customWidth="1"/>
    <col min="12" max="12" width="3.54296875" style="1" customWidth="1"/>
    <col min="13" max="13" width="28.1796875" style="1" customWidth="1"/>
    <col min="14" max="14" width="4.90625" style="1" customWidth="1"/>
    <col min="15" max="16" width="10.90625" style="1"/>
    <col min="17" max="17" width="12.54296875" style="1" customWidth="1"/>
    <col min="18" max="16384" width="10.90625" style="1"/>
  </cols>
  <sheetData>
    <row r="1" spans="1:17" ht="20" customHeight="1" x14ac:dyDescent="0.35">
      <c r="A1" s="8" t="s">
        <v>84</v>
      </c>
      <c r="B1" s="8"/>
      <c r="C1" s="8"/>
      <c r="D1" s="8"/>
      <c r="E1" s="8"/>
      <c r="F1" s="8"/>
      <c r="G1" s="8"/>
      <c r="H1" s="8"/>
      <c r="I1" s="8"/>
      <c r="J1" s="8"/>
    </row>
    <row r="2" spans="1:17" ht="7" customHeight="1" x14ac:dyDescent="0.35"/>
    <row r="3" spans="1:17" x14ac:dyDescent="0.35">
      <c r="A3" s="4" t="s">
        <v>13</v>
      </c>
      <c r="P3" s="7" t="s">
        <v>3</v>
      </c>
      <c r="Q3" s="7"/>
    </row>
    <row r="4" spans="1:17" ht="7" customHeight="1" x14ac:dyDescent="0.35"/>
    <row r="5" spans="1:17" x14ac:dyDescent="0.35">
      <c r="B5" s="1" t="s">
        <v>5</v>
      </c>
      <c r="C5" s="1" t="str">
        <f ca="1">Daten1!B21</f>
        <v>3 · 4x · 4x</v>
      </c>
      <c r="E5" s="1" t="s">
        <v>6</v>
      </c>
      <c r="F5" s="1" t="str">
        <f ca="1">Daten1!B22</f>
        <v>4 · 3x · 2y</v>
      </c>
      <c r="H5" s="1" t="s">
        <v>7</v>
      </c>
      <c r="I5" s="1" t="str">
        <f ca="1">Daten1!B23</f>
        <v>3 · 3a · 4b</v>
      </c>
      <c r="P5" s="7" t="s">
        <v>4</v>
      </c>
      <c r="Q5" s="7"/>
    </row>
    <row r="6" spans="1:17" ht="7" customHeight="1" x14ac:dyDescent="0.35"/>
    <row r="7" spans="1:17" x14ac:dyDescent="0.35">
      <c r="B7" s="1" t="s">
        <v>8</v>
      </c>
      <c r="C7" s="1" t="str">
        <f ca="1">Daten1!B24</f>
        <v>5 · 3a · 5a</v>
      </c>
      <c r="E7" s="1" t="s">
        <v>9</v>
      </c>
      <c r="F7" s="1" t="str">
        <f ca="1">Daten1!B25</f>
        <v>4 · 5a · 4a</v>
      </c>
      <c r="H7" s="1" t="s">
        <v>78</v>
      </c>
      <c r="I7" s="1" t="str">
        <f ca="1">Daten1!B26</f>
        <v>2 · 3a · 3b</v>
      </c>
    </row>
    <row r="8" spans="1:17" ht="7" customHeight="1" x14ac:dyDescent="0.35"/>
    <row r="9" spans="1:17" x14ac:dyDescent="0.35">
      <c r="A9" s="4" t="s">
        <v>14</v>
      </c>
    </row>
    <row r="10" spans="1:17" ht="7" customHeight="1" x14ac:dyDescent="0.35"/>
    <row r="11" spans="1:17" x14ac:dyDescent="0.35">
      <c r="B11" s="1" t="s">
        <v>5</v>
      </c>
      <c r="C11" s="1" t="str">
        <f ca="1">Daten1!B55</f>
        <v>4b + 1 - 4 + 1b</v>
      </c>
      <c r="G11" s="1" t="str">
        <f ca="1">"b) "&amp;Daten1!B56</f>
        <v>b) -3y - 1 - 4y + 4 + 3y - 3</v>
      </c>
    </row>
    <row r="12" spans="1:17" ht="7" customHeight="1" x14ac:dyDescent="0.35"/>
    <row r="13" spans="1:17" x14ac:dyDescent="0.35">
      <c r="B13" s="1" t="s">
        <v>7</v>
      </c>
      <c r="C13" s="1" t="str">
        <f ca="1">Daten1!B57</f>
        <v>3x + 4 - 1x + 1 - 4x - 4</v>
      </c>
      <c r="G13" s="1" t="str">
        <f ca="1">"d) "&amp;Daten1!B58</f>
        <v>d) -4a + 1 - 2a - 1 - 2a + 2</v>
      </c>
    </row>
    <row r="14" spans="1:17" ht="7" customHeight="1" x14ac:dyDescent="0.35"/>
    <row r="15" spans="1:17" x14ac:dyDescent="0.35">
      <c r="A15" s="4" t="s">
        <v>76</v>
      </c>
    </row>
    <row r="16" spans="1:17" ht="7" customHeight="1" x14ac:dyDescent="0.35"/>
    <row r="17" spans="1:7" x14ac:dyDescent="0.35">
      <c r="B17" s="1" t="s">
        <v>5</v>
      </c>
      <c r="C17" s="1" t="str">
        <f ca="1">Daten1!B83</f>
        <v>- (-2b - 4) + (2b - 1)</v>
      </c>
      <c r="G17" s="1" t="str">
        <f ca="1">"b) "&amp;Daten1!B84</f>
        <v>b) (2a + 1) - (-4a + 2)</v>
      </c>
    </row>
    <row r="18" spans="1:7" ht="7" customHeight="1" x14ac:dyDescent="0.35"/>
    <row r="19" spans="1:7" x14ac:dyDescent="0.35">
      <c r="B19" s="1" t="s">
        <v>7</v>
      </c>
      <c r="C19" s="1" t="str">
        <f ca="1">Daten1!B85</f>
        <v>(1x - 2) - (-2x + 1)</v>
      </c>
      <c r="G19" s="1" t="str">
        <f ca="1">"d) "&amp;Daten1!B86</f>
        <v>d) - (1b - 1) + (-2b + 4)</v>
      </c>
    </row>
    <row r="20" spans="1:7" ht="7" customHeight="1" x14ac:dyDescent="0.35"/>
    <row r="21" spans="1:7" x14ac:dyDescent="0.35">
      <c r="A21" s="4" t="s">
        <v>77</v>
      </c>
    </row>
    <row r="22" spans="1:7" ht="7" customHeight="1" x14ac:dyDescent="0.35"/>
    <row r="23" spans="1:7" x14ac:dyDescent="0.35">
      <c r="B23" s="1" t="str">
        <f ca="1">"a) "&amp;Daten1!B109</f>
        <v>a) - (1a - 3) - (-1a - 1)</v>
      </c>
      <c r="G23" s="1" t="str">
        <f ca="1">"b) "&amp;Daten1!B110</f>
        <v>b) - (1a - 4) - (-4a - 2)</v>
      </c>
    </row>
    <row r="24" spans="1:7" ht="7" customHeight="1" x14ac:dyDescent="0.35"/>
    <row r="25" spans="1:7" x14ac:dyDescent="0.35">
      <c r="B25" s="1" t="str">
        <f ca="1">"c) "&amp;Daten1!B111</f>
        <v>c) - (2b + 2) + (4b - 2)</v>
      </c>
      <c r="G25" s="1" t="str">
        <f ca="1">"d) "&amp;Daten1!B112</f>
        <v>d) (2a + 4) + (-1a - 2)</v>
      </c>
    </row>
    <row r="26" spans="1:7" ht="7" customHeight="1" x14ac:dyDescent="0.35"/>
    <row r="27" spans="1:7" x14ac:dyDescent="0.35">
      <c r="A27" s="4" t="s">
        <v>30</v>
      </c>
    </row>
    <row r="28" spans="1:7" ht="7" customHeight="1" x14ac:dyDescent="0.35"/>
    <row r="29" spans="1:7" x14ac:dyDescent="0.35">
      <c r="A29" s="5">
        <v>1</v>
      </c>
      <c r="B29" s="1" t="str">
        <f ca="1">CHAR(A29+96)&amp;") "&amp;VLOOKUP(A29,Distributiv!$A$3:$K$30,10,FALSE)</f>
        <v>a) 3x · (6y + 7x) =</v>
      </c>
      <c r="F29" s="5">
        <v>2</v>
      </c>
      <c r="G29" s="1" t="str">
        <f ca="1">CHAR(F29+96)&amp;") "&amp;VLOOKUP(F29,Distributiv!$A$3:$K$30,10,FALSE)</f>
        <v>b) 7y · (3y + 2z) =</v>
      </c>
    </row>
    <row r="30" spans="1:7" ht="7" customHeight="1" x14ac:dyDescent="0.35"/>
    <row r="31" spans="1:7" x14ac:dyDescent="0.35">
      <c r="A31" s="5">
        <v>3</v>
      </c>
      <c r="B31" s="1" t="str">
        <f ca="1">CHAR(A31+96)&amp;") "&amp;VLOOKUP(A31,Distributiv!$A$3:$K$30,10,FALSE)</f>
        <v>c) 5x · (2 - 9x) =</v>
      </c>
      <c r="F31" s="5">
        <v>4</v>
      </c>
      <c r="G31" s="1" t="str">
        <f ca="1">CHAR(F31+96)&amp;") "&amp;VLOOKUP(F31,Distributiv!$A$3:$K$30,10,FALSE)</f>
        <v>d) 5y · (6z - 6y) =</v>
      </c>
    </row>
    <row r="32" spans="1:7" ht="7" customHeight="1" x14ac:dyDescent="0.35"/>
    <row r="33" spans="1:7" x14ac:dyDescent="0.35">
      <c r="A33" s="4" t="s">
        <v>79</v>
      </c>
      <c r="F33" s="5"/>
    </row>
    <row r="34" spans="1:7" ht="7" customHeight="1" x14ac:dyDescent="0.35"/>
    <row r="35" spans="1:7" x14ac:dyDescent="0.35">
      <c r="A35" s="5">
        <v>1</v>
      </c>
      <c r="B35" s="1" t="str">
        <f ca="1">CHAR(A35+96)&amp;") "&amp;VLOOKUP(A35,Tabelle3b!$B$3:$L$21,10,FALSE)</f>
        <v>a) 32 y² + 20 y</v>
      </c>
      <c r="F35" s="5">
        <v>2</v>
      </c>
      <c r="G35" s="1" t="str">
        <f ca="1">CHAR(F35+96)&amp;") "&amp;VLOOKUP(F35,Tabelle3b!$B$3:$L$21,10,FALSE)</f>
        <v xml:space="preserve">b) 18 d - 72 </v>
      </c>
    </row>
    <row r="36" spans="1:7" ht="7" customHeight="1" x14ac:dyDescent="0.35"/>
    <row r="37" spans="1:7" x14ac:dyDescent="0.35">
      <c r="A37" s="5">
        <v>3</v>
      </c>
      <c r="B37" s="1" t="str">
        <f ca="1">CHAR(A37+96)&amp;") "&amp;VLOOKUP(A37,Tabelle3b!$B$3:$L$21,10,FALSE)</f>
        <v xml:space="preserve">c) 24 d - 66 </v>
      </c>
      <c r="F37" s="5">
        <v>4</v>
      </c>
      <c r="G37" s="1" t="str">
        <f ca="1">CHAR(F37+96)&amp;") "&amp;VLOOKUP(F37,Tabelle3b!$B$3:$L$21,10,FALSE)</f>
        <v>d) 36 z² + 6 z</v>
      </c>
    </row>
    <row r="38" spans="1:7" ht="7" customHeight="1" x14ac:dyDescent="0.35"/>
    <row r="39" spans="1:7" x14ac:dyDescent="0.35">
      <c r="A39" s="4" t="s">
        <v>88</v>
      </c>
      <c r="F39" s="5"/>
    </row>
    <row r="40" spans="1:7" ht="7" customHeight="1" x14ac:dyDescent="0.35"/>
    <row r="41" spans="1:7" x14ac:dyDescent="0.35">
      <c r="A41" s="5">
        <v>1</v>
      </c>
      <c r="B41" s="1" t="str">
        <f ca="1">CHAR(A41+96)&amp;") "&amp;VLOOKUP(A41,Zweisum!$A$3:$BC$30,23,FALSE)</f>
        <v>a) (8b - 5ab) · (6ab + 5b²) =</v>
      </c>
      <c r="F41" s="5">
        <v>2</v>
      </c>
      <c r="G41" s="1" t="str">
        <f ca="1">CHAR(F41+96)&amp;") "&amp;VLOOKUP(F41,Zweisum!$A$3:$BC$30,23,FALSE)</f>
        <v>b) (-8ab + 8b) · (-5a + 4ab) =</v>
      </c>
    </row>
    <row r="42" spans="1:7" ht="8" customHeight="1" x14ac:dyDescent="0.35">
      <c r="A42" s="5"/>
      <c r="F42" s="5"/>
    </row>
    <row r="43" spans="1:7" x14ac:dyDescent="0.35">
      <c r="A43" s="5">
        <v>3</v>
      </c>
      <c r="B43" s="1" t="str">
        <f ca="1">CHAR(A43+96)&amp;") "&amp;VLOOKUP(A43,Zweisum!$A$3:$BC$30,23,FALSE)</f>
        <v>c) (7a - 5b) · (6  - 8ab) =</v>
      </c>
      <c r="F43" s="5">
        <v>4</v>
      </c>
      <c r="G43" s="1" t="str">
        <f ca="1">CHAR(F43+96)&amp;") "&amp;VLOOKUP(F43,Zweisum!$A$3:$BC$30,23,FALSE)</f>
        <v>d) (-7ab - 3ba) · (6  + 8a²) =</v>
      </c>
    </row>
    <row r="44" spans="1:7" x14ac:dyDescent="0.35">
      <c r="A44" s="5"/>
      <c r="F44" s="5"/>
    </row>
    <row r="45" spans="1:7" x14ac:dyDescent="0.35">
      <c r="A45" s="4" t="s">
        <v>85</v>
      </c>
      <c r="F45" s="5"/>
    </row>
    <row r="46" spans="1:7" ht="7" customHeight="1" x14ac:dyDescent="0.35"/>
    <row r="47" spans="1:7" x14ac:dyDescent="0.35">
      <c r="A47" s="5">
        <v>1</v>
      </c>
      <c r="B47" s="1" t="str">
        <f ca="1">CHAR(A47+96)&amp;") "&amp;VLOOKUP(A47,Binomisch!$A$3:$K$29,10,FALSE)</f>
        <v>a) (3c + 2d) · (3c - 2d) =</v>
      </c>
      <c r="F47" s="5">
        <v>2</v>
      </c>
      <c r="G47" s="1" t="str">
        <f ca="1">CHAR(F47+96)&amp;") "&amp;VLOOKUP(F47,Binomisch!$A$3:$K$29,10,FALSE)</f>
        <v>b) (c - 3)² =</v>
      </c>
    </row>
    <row r="48" spans="1:7" ht="7" customHeight="1" x14ac:dyDescent="0.35"/>
    <row r="49" spans="1:11" x14ac:dyDescent="0.35">
      <c r="A49" s="5">
        <v>3</v>
      </c>
      <c r="B49" s="1" t="str">
        <f ca="1">CHAR(A49+96)&amp;") "&amp;VLOOKUP(A49,Binomisch!$A$3:$K$29,10,FALSE)</f>
        <v>c) (c - 4d)² =</v>
      </c>
      <c r="F49" s="5">
        <v>4</v>
      </c>
      <c r="G49" s="1" t="str">
        <f ca="1">CHAR(F49+96)&amp;") "&amp;VLOOKUP(F49,Binomisch!$A$3:$K$29,10,FALSE)</f>
        <v>d) (c - 5d)² =</v>
      </c>
    </row>
    <row r="50" spans="1:11" ht="7" customHeight="1" x14ac:dyDescent="0.35"/>
    <row r="51" spans="1:11" x14ac:dyDescent="0.35">
      <c r="A51" s="4" t="s">
        <v>86</v>
      </c>
      <c r="F51" s="5"/>
    </row>
    <row r="52" spans="1:11" ht="7" customHeight="1" x14ac:dyDescent="0.35">
      <c r="B52" s="5">
        <v>1</v>
      </c>
      <c r="G52" s="5">
        <v>2</v>
      </c>
    </row>
    <row r="53" spans="1:11" x14ac:dyDescent="0.35">
      <c r="B53" s="1" t="str">
        <f ca="1">CHAR(B52+96)&amp;") "&amp;VLOOKUP(B52,Daten1!$A$139:$C$144,2,FALSE)</f>
        <v>a) -2 ∙ (-4x - 1) + 3 ∙ (2x + 1) - 2x + 2</v>
      </c>
      <c r="F53" s="5"/>
      <c r="G53" s="1" t="str">
        <f ca="1">CHAR(G52+96)&amp;") "&amp;VLOOKUP(G52,Daten1!$A$139:$C$144,2,FALSE)</f>
        <v>b) 2 ∙ (4b - 2) +  (2b + 2) + 2b - 1</v>
      </c>
    </row>
    <row r="54" spans="1:11" ht="7" customHeight="1" x14ac:dyDescent="0.35">
      <c r="B54" s="5">
        <v>3</v>
      </c>
      <c r="G54" s="5">
        <v>4</v>
      </c>
    </row>
    <row r="55" spans="1:11" x14ac:dyDescent="0.35">
      <c r="B55" s="1" t="str">
        <f ca="1">CHAR(B54+96)&amp;") "&amp;VLOOKUP(B54,Daten1!$A$139:$C$144,2,FALSE)</f>
        <v>c) 3 ∙ (4x - 3) + 3 ∙ (-1x + 4)</v>
      </c>
      <c r="F55" s="5"/>
      <c r="G55" s="1" t="str">
        <f ca="1">CHAR(G54+96)&amp;") "&amp;VLOOKUP(G54,Daten1!$A$139:$C$144,2,FALSE)</f>
        <v>d) 3 ∙ (4x + 3) - 2 ∙ (1x + 5) + 3</v>
      </c>
    </row>
    <row r="56" spans="1:11" ht="7" customHeight="1" x14ac:dyDescent="0.35">
      <c r="B56" s="5">
        <v>5</v>
      </c>
      <c r="G56" s="5">
        <v>6</v>
      </c>
    </row>
    <row r="57" spans="1:11" x14ac:dyDescent="0.35">
      <c r="A57" s="4" t="s">
        <v>89</v>
      </c>
      <c r="F57" s="5"/>
    </row>
    <row r="58" spans="1:11" ht="7" customHeight="1" x14ac:dyDescent="0.35"/>
    <row r="59" spans="1:11" x14ac:dyDescent="0.35">
      <c r="A59" s="5">
        <v>1</v>
      </c>
      <c r="B59" s="1" t="str">
        <f ca="1">CHAR(A59+96)&amp;") "&amp;VLOOKUP(A59,Binomisch2!$A$3:$K$29,10,FALSE)</f>
        <v>a) (___ + ___)² = c² + 6c + 9</v>
      </c>
      <c r="G59" s="1" t="str">
        <f ca="1">CHAR(K59+96)&amp;") "&amp;VLOOKUP(K59,Binomisch2!$A$3:$K$29,10,FALSE)</f>
        <v>b) (a - ___)² = ___ - 8a + ___</v>
      </c>
      <c r="K59" s="5">
        <v>2</v>
      </c>
    </row>
    <row r="60" spans="1:11" ht="7" customHeight="1" x14ac:dyDescent="0.35"/>
    <row r="61" spans="1:11" x14ac:dyDescent="0.35">
      <c r="A61" s="5">
        <v>3</v>
      </c>
      <c r="B61" s="1" t="str">
        <f ca="1">CHAR(A61+96)&amp;") "&amp;VLOOKUP(A61,Binomisch2!$A$3:$K$29,10,FALSE)</f>
        <v>c) (b + ___)² = ___ + ___ + 4</v>
      </c>
      <c r="G61" s="1" t="str">
        <f ca="1">CHAR(K61+96)&amp;") "&amp;VLOOKUP(K61,Binomisch2!$A$3:$K$29,10,FALSE)</f>
        <v>d) (___ - 2)² = ___ - 4b + ___</v>
      </c>
      <c r="K61" s="5">
        <v>4</v>
      </c>
    </row>
    <row r="62" spans="1:11" ht="9" customHeight="1" x14ac:dyDescent="0.35"/>
    <row r="63" spans="1:11" x14ac:dyDescent="0.35">
      <c r="A63" s="9" t="s">
        <v>67</v>
      </c>
      <c r="B63" s="10"/>
      <c r="C63" s="10"/>
      <c r="D63" s="10"/>
      <c r="E63" s="10"/>
      <c r="F63" s="10"/>
      <c r="G63" s="10"/>
      <c r="H63" s="10"/>
      <c r="I63" s="10"/>
      <c r="J63" s="10"/>
    </row>
    <row r="64" spans="1:11" x14ac:dyDescent="0.35">
      <c r="A64" s="4" t="s">
        <v>10</v>
      </c>
    </row>
    <row r="65" spans="1:9" ht="8" customHeight="1" x14ac:dyDescent="0.35">
      <c r="A65" s="5"/>
      <c r="F65" s="5"/>
    </row>
    <row r="66" spans="1:9" x14ac:dyDescent="0.35">
      <c r="A66" s="4" t="s">
        <v>11</v>
      </c>
    </row>
    <row r="67" spans="1:9" ht="8" customHeight="1" x14ac:dyDescent="0.35">
      <c r="A67" s="5"/>
      <c r="F67" s="5"/>
    </row>
    <row r="68" spans="1:9" x14ac:dyDescent="0.35">
      <c r="B68" s="1" t="s">
        <v>5</v>
      </c>
      <c r="C68" s="1" t="str">
        <f ca="1">Daten1!C21</f>
        <v>48x²</v>
      </c>
      <c r="E68" s="1" t="s">
        <v>6</v>
      </c>
      <c r="F68" s="1" t="str">
        <f ca="1">Daten1!C22</f>
        <v>24xy</v>
      </c>
      <c r="H68" s="1" t="s">
        <v>7</v>
      </c>
      <c r="I68" s="1" t="str">
        <f ca="1">Daten1!C23</f>
        <v>36ab</v>
      </c>
    </row>
    <row r="69" spans="1:9" ht="8" customHeight="1" x14ac:dyDescent="0.35">
      <c r="A69" s="5"/>
      <c r="F69" s="5"/>
    </row>
    <row r="70" spans="1:9" x14ac:dyDescent="0.35">
      <c r="B70" s="1" t="s">
        <v>8</v>
      </c>
      <c r="C70" s="1" t="str">
        <f ca="1">Daten1!C24</f>
        <v>75a²</v>
      </c>
      <c r="E70" s="1" t="s">
        <v>9</v>
      </c>
      <c r="F70" s="1" t="str">
        <f ca="1">Daten1!C25</f>
        <v>80a²</v>
      </c>
      <c r="H70" s="1" t="s">
        <v>78</v>
      </c>
      <c r="I70" s="1" t="str">
        <f ca="1">Daten1!C26</f>
        <v>18ab</v>
      </c>
    </row>
    <row r="71" spans="1:9" ht="8" customHeight="1" x14ac:dyDescent="0.35">
      <c r="A71" s="5"/>
      <c r="F71" s="5"/>
    </row>
    <row r="72" spans="1:9" x14ac:dyDescent="0.35">
      <c r="A72" s="4" t="s">
        <v>12</v>
      </c>
    </row>
    <row r="73" spans="1:9" ht="8" customHeight="1" x14ac:dyDescent="0.35">
      <c r="A73" s="5"/>
      <c r="F73" s="5"/>
    </row>
    <row r="74" spans="1:9" x14ac:dyDescent="0.35">
      <c r="B74" s="1" t="s">
        <v>5</v>
      </c>
      <c r="C74" s="1" t="str">
        <f ca="1">Daten1!C55</f>
        <v>5b - 3</v>
      </c>
      <c r="G74" s="1" t="str">
        <f ca="1">"b) "&amp;Daten1!C56</f>
        <v>b) -4y</v>
      </c>
    </row>
    <row r="75" spans="1:9" ht="8" customHeight="1" x14ac:dyDescent="0.35">
      <c r="A75" s="5"/>
      <c r="F75" s="5"/>
    </row>
    <row r="76" spans="1:9" x14ac:dyDescent="0.35">
      <c r="B76" s="1" t="s">
        <v>7</v>
      </c>
      <c r="C76" s="1" t="str">
        <f ca="1">Daten1!C57</f>
        <v>-2x + 1</v>
      </c>
      <c r="G76" s="1" t="str">
        <f ca="1">"d) "&amp;Daten1!C58</f>
        <v>d) -8a + 2</v>
      </c>
    </row>
    <row r="77" spans="1:9" ht="8" customHeight="1" x14ac:dyDescent="0.35">
      <c r="A77" s="5"/>
      <c r="F77" s="5"/>
    </row>
    <row r="78" spans="1:9" x14ac:dyDescent="0.35">
      <c r="A78" s="4" t="s">
        <v>15</v>
      </c>
    </row>
    <row r="79" spans="1:9" ht="8" customHeight="1" x14ac:dyDescent="0.35">
      <c r="A79" s="5"/>
      <c r="F79" s="5"/>
    </row>
    <row r="80" spans="1:9" x14ac:dyDescent="0.35">
      <c r="B80" s="1" t="s">
        <v>5</v>
      </c>
      <c r="C80" s="1" t="str">
        <f ca="1">Daten1!C83</f>
        <v>2b + 4 + 2b - 1</v>
      </c>
      <c r="G80" s="1" t="str">
        <f ca="1">"b) "&amp;Daten1!C84</f>
        <v>b) 2a + 1 + 4a - 2</v>
      </c>
    </row>
    <row r="81" spans="1:7" ht="8" customHeight="1" x14ac:dyDescent="0.35">
      <c r="A81" s="5"/>
      <c r="F81" s="5"/>
    </row>
    <row r="82" spans="1:7" x14ac:dyDescent="0.35">
      <c r="B82" s="1" t="s">
        <v>7</v>
      </c>
      <c r="C82" s="1" t="str">
        <f ca="1">Daten1!C85</f>
        <v>1x - 2 + 2x - 1</v>
      </c>
      <c r="G82" s="1" t="str">
        <f ca="1">"d) "&amp;Daten1!C86</f>
        <v>d) -1b + 1 - 2b + 4</v>
      </c>
    </row>
    <row r="83" spans="1:7" ht="8" customHeight="1" x14ac:dyDescent="0.35">
      <c r="A83" s="5"/>
      <c r="F83" s="5"/>
    </row>
    <row r="84" spans="1:7" x14ac:dyDescent="0.35">
      <c r="A84" s="4" t="s">
        <v>23</v>
      </c>
    </row>
    <row r="85" spans="1:7" ht="8" customHeight="1" x14ac:dyDescent="0.35">
      <c r="A85" s="5"/>
      <c r="F85" s="5"/>
    </row>
    <row r="86" spans="1:7" x14ac:dyDescent="0.35">
      <c r="B86" s="1" t="str">
        <f ca="1">"a) "&amp;Daten1!C109</f>
        <v>a) 4</v>
      </c>
      <c r="G86" s="1" t="str">
        <f ca="1">"b) "&amp;Daten1!C110</f>
        <v>b) 3a + 6</v>
      </c>
    </row>
    <row r="87" spans="1:7" ht="8" customHeight="1" x14ac:dyDescent="0.35">
      <c r="A87" s="5"/>
      <c r="F87" s="5"/>
    </row>
    <row r="88" spans="1:7" x14ac:dyDescent="0.35">
      <c r="B88" s="1" t="str">
        <f ca="1">"c) "&amp;Daten1!C111</f>
        <v>c) 2b - 4</v>
      </c>
      <c r="G88" s="1" t="str">
        <f ca="1">"d) "&amp;Daten1!C112</f>
        <v>d) 1a + 2</v>
      </c>
    </row>
    <row r="89" spans="1:7" ht="8" customHeight="1" x14ac:dyDescent="0.35">
      <c r="A89" s="5"/>
      <c r="F89" s="5"/>
    </row>
    <row r="90" spans="1:7" x14ac:dyDescent="0.35">
      <c r="A90" s="4" t="s">
        <v>31</v>
      </c>
    </row>
    <row r="91" spans="1:7" ht="8" customHeight="1" x14ac:dyDescent="0.35">
      <c r="A91" s="5"/>
      <c r="F91" s="5"/>
    </row>
    <row r="92" spans="1:7" x14ac:dyDescent="0.35">
      <c r="A92" s="5">
        <v>1</v>
      </c>
      <c r="B92" s="1" t="str">
        <f ca="1">CHAR(A92+96)&amp;") "&amp;VLOOKUP(A92,Distributiv!$A$3:$K$30,11,FALSE)</f>
        <v>a) 18xy + 21x²</v>
      </c>
      <c r="F92" s="5">
        <v>2</v>
      </c>
      <c r="G92" s="1" t="str">
        <f ca="1">CHAR(F92+96)&amp;") "&amp;VLOOKUP(F92,Distributiv!$A$3:$K$30,11,FALSE)</f>
        <v>b) 21y² + 14yz</v>
      </c>
    </row>
    <row r="93" spans="1:7" ht="8" customHeight="1" x14ac:dyDescent="0.35">
      <c r="A93" s="5"/>
      <c r="F93" s="5"/>
    </row>
    <row r="94" spans="1:7" x14ac:dyDescent="0.35">
      <c r="A94" s="5">
        <v>3</v>
      </c>
      <c r="B94" s="1" t="str">
        <f ca="1">CHAR(A94+96)&amp;") "&amp;VLOOKUP(A94,Distributiv!$A$3:$K$30,11,FALSE)</f>
        <v>c) 10x - 45x²</v>
      </c>
      <c r="F94" s="5">
        <v>4</v>
      </c>
      <c r="G94" s="1" t="str">
        <f ca="1">CHAR(F94+96)&amp;") "&amp;VLOOKUP(F94,Distributiv!$A$3:$K$30,11,FALSE)</f>
        <v>d) 30yz - 30y²</v>
      </c>
    </row>
    <row r="95" spans="1:7" ht="8" customHeight="1" x14ac:dyDescent="0.35">
      <c r="A95" s="5"/>
      <c r="F95" s="5"/>
    </row>
    <row r="96" spans="1:7" x14ac:dyDescent="0.35">
      <c r="A96" s="4" t="s">
        <v>66</v>
      </c>
    </row>
    <row r="97" spans="1:12" ht="8" customHeight="1" x14ac:dyDescent="0.35">
      <c r="A97" s="5"/>
      <c r="F97" s="5"/>
    </row>
    <row r="98" spans="1:12" x14ac:dyDescent="0.35">
      <c r="A98" s="5">
        <v>1</v>
      </c>
      <c r="B98" s="1" t="str">
        <f ca="1">CHAR(A98+96)&amp;") "&amp;VLOOKUP(A98,Tabelle3b!$B$3:$L$21,11,FALSE)</f>
        <v>a) 4 y · (8y + 5)</v>
      </c>
      <c r="F98" s="5">
        <v>2</v>
      </c>
      <c r="G98" s="1" t="str">
        <f ca="1">CHAR(F98+96)&amp;") "&amp;VLOOKUP(F98,Tabelle3b!$B$3:$L$21,11,FALSE)</f>
        <v>b) 18  · (d - 4)</v>
      </c>
    </row>
    <row r="99" spans="1:12" ht="8" customHeight="1" x14ac:dyDescent="0.35">
      <c r="A99" s="5"/>
      <c r="F99" s="5"/>
    </row>
    <row r="100" spans="1:12" x14ac:dyDescent="0.35">
      <c r="A100" s="5">
        <v>3</v>
      </c>
      <c r="B100" s="1" t="str">
        <f ca="1">CHAR(A100+96)&amp;") "&amp;VLOOKUP(A100,Tabelle3b!$B$3:$L$21,11,FALSE)</f>
        <v>c) 6  · (4d - 11)</v>
      </c>
      <c r="F100" s="5">
        <v>4</v>
      </c>
      <c r="G100" s="1" t="str">
        <f ca="1">CHAR(F100+96)&amp;") "&amp;VLOOKUP(F100,Tabelle3b!$B$3:$L$21,11,FALSE)</f>
        <v>d) 6 z · (6z + 1)</v>
      </c>
    </row>
    <row r="101" spans="1:12" ht="8" customHeight="1" x14ac:dyDescent="0.35">
      <c r="A101" s="5"/>
      <c r="F101" s="5"/>
    </row>
    <row r="102" spans="1:12" x14ac:dyDescent="0.35">
      <c r="A102" s="4" t="s">
        <v>66</v>
      </c>
    </row>
    <row r="103" spans="1:12" ht="8" customHeight="1" x14ac:dyDescent="0.35">
      <c r="A103" s="5"/>
      <c r="F103" s="5"/>
    </row>
    <row r="104" spans="1:12" x14ac:dyDescent="0.35">
      <c r="A104" s="5">
        <v>1</v>
      </c>
      <c r="B104" s="1" t="str">
        <f ca="1">CHAR(A104+96)&amp;") "&amp;VLOOKUP(A104,Zweisum!$A$3:$BD$30,24,FALSE)</f>
        <v>a)  + 40b³ + 48ab² - 25ab³ - 30a²b²</v>
      </c>
      <c r="G104" s="1" t="str">
        <f ca="1">CHAR(L104+96)&amp;") "&amp;VLOOKUP(L104,Zweisum!$A$3:$BD$30,24,FALSE)</f>
        <v>b)  - 40ab + 40a²b + 32ab² - 32a²b²</v>
      </c>
      <c r="L104" s="5">
        <v>2</v>
      </c>
    </row>
    <row r="105" spans="1:12" ht="8" customHeight="1" x14ac:dyDescent="0.35">
      <c r="A105" s="5"/>
      <c r="F105" s="5"/>
    </row>
    <row r="106" spans="1:12" x14ac:dyDescent="0.35">
      <c r="A106" s="5">
        <v>3</v>
      </c>
      <c r="B106" s="1" t="str">
        <f ca="1">CHAR(A106+96)&amp;") "&amp;VLOOKUP(A106,Zweisum!$A$3:$BD$30,24,FALSE)</f>
        <v>c)  + 42a - 30b - 56a²b + 40ab²</v>
      </c>
      <c r="G106" s="1" t="str">
        <f ca="1">CHAR(L106+96)&amp;") "&amp;VLOOKUP(L106,Zweisum!$A$3:$BD$30,24,FALSE)</f>
        <v>d)  - 60ab - 80a³b</v>
      </c>
      <c r="L106" s="5">
        <v>4</v>
      </c>
    </row>
    <row r="107" spans="1:12" ht="8" customHeight="1" x14ac:dyDescent="0.35">
      <c r="A107" s="5"/>
      <c r="F107" s="5"/>
    </row>
    <row r="108" spans="1:12" x14ac:dyDescent="0.35">
      <c r="A108" s="4" t="s">
        <v>82</v>
      </c>
    </row>
    <row r="109" spans="1:12" ht="8" customHeight="1" x14ac:dyDescent="0.35">
      <c r="A109" s="5"/>
      <c r="F109" s="5"/>
    </row>
    <row r="110" spans="1:12" x14ac:dyDescent="0.35">
      <c r="A110" s="5">
        <v>1</v>
      </c>
      <c r="B110" s="1" t="str">
        <f ca="1">CHAR(A110+96)&amp;") "&amp;VLOOKUP(A110,Binomisch!$A$3:$K$29,11,FALSE)</f>
        <v>a) 9c² - 4d²</v>
      </c>
      <c r="F110" s="5">
        <v>2</v>
      </c>
      <c r="G110" s="1" t="str">
        <f ca="1">CHAR(F110+96)&amp;") "&amp;VLOOKUP(F110,Binomisch!$A$3:$K$29,11,FALSE)</f>
        <v>b) c² - 6c + 9</v>
      </c>
    </row>
    <row r="111" spans="1:12" ht="8" customHeight="1" x14ac:dyDescent="0.35">
      <c r="A111" s="5"/>
      <c r="F111" s="5"/>
    </row>
    <row r="112" spans="1:12" x14ac:dyDescent="0.35">
      <c r="A112" s="5">
        <v>3</v>
      </c>
      <c r="B112" s="1" t="str">
        <f ca="1">CHAR(A112+96)&amp;") "&amp;VLOOKUP(A112,Binomisch!$A$3:$K$29,11,FALSE)</f>
        <v>c) c² - 8cd + 16d²</v>
      </c>
      <c r="F112" s="5">
        <v>4</v>
      </c>
      <c r="G112" s="1" t="str">
        <f ca="1">CHAR(F112+96)&amp;") "&amp;VLOOKUP(F112,Binomisch!$A$3:$K$29,11,FALSE)</f>
        <v>d) c² - 10cd + 25d²</v>
      </c>
    </row>
    <row r="113" spans="1:7" ht="8" customHeight="1" x14ac:dyDescent="0.35">
      <c r="A113" s="5"/>
      <c r="F113" s="5"/>
    </row>
    <row r="114" spans="1:7" x14ac:dyDescent="0.35">
      <c r="A114" s="4" t="s">
        <v>83</v>
      </c>
    </row>
    <row r="115" spans="1:7" s="5" customFormat="1" ht="8" customHeight="1" x14ac:dyDescent="0.35">
      <c r="B115" s="5">
        <v>1</v>
      </c>
      <c r="G115" s="5">
        <v>2</v>
      </c>
    </row>
    <row r="116" spans="1:7" x14ac:dyDescent="0.35">
      <c r="B116" s="1" t="str">
        <f ca="1">CHAR(B115+96)&amp;") "&amp;VLOOKUP(B115,Daten1!$A$139:$C$144,3,FALSE)</f>
        <v>a) 14x + 5</v>
      </c>
      <c r="F116" s="5"/>
      <c r="G116" s="1" t="str">
        <f ca="1">CHAR(G115+96)&amp;") "&amp;VLOOKUP(G115,Daten1!$A$139:$C$144,3,FALSE)</f>
        <v>b) 10b - 2</v>
      </c>
    </row>
    <row r="117" spans="1:7" s="5" customFormat="1" ht="8" customHeight="1" x14ac:dyDescent="0.35">
      <c r="B117" s="5">
        <v>3</v>
      </c>
      <c r="G117" s="5">
        <v>4</v>
      </c>
    </row>
    <row r="118" spans="1:7" x14ac:dyDescent="0.35">
      <c r="B118" s="1" t="str">
        <f ca="1">CHAR(B117+96)&amp;") "&amp;VLOOKUP(B117,Daten1!$A$139:$C$144,3,FALSE)</f>
        <v>c) 9x + 3</v>
      </c>
      <c r="F118" s="5"/>
      <c r="G118" s="1" t="str">
        <f ca="1">CHAR(G117+96)&amp;") "&amp;VLOOKUP(G117,Daten1!$A$139:$C$144,3,FALSE)</f>
        <v>d) 10x - 1</v>
      </c>
    </row>
    <row r="119" spans="1:7" s="5" customFormat="1" ht="8" customHeight="1" x14ac:dyDescent="0.35"/>
    <row r="120" spans="1:7" x14ac:dyDescent="0.35">
      <c r="A120" s="4" t="s">
        <v>87</v>
      </c>
    </row>
    <row r="121" spans="1:7" s="5" customFormat="1" ht="8" customHeight="1" x14ac:dyDescent="0.35">
      <c r="B121" s="5">
        <v>1</v>
      </c>
      <c r="G121" s="5">
        <v>2</v>
      </c>
    </row>
    <row r="122" spans="1:7" x14ac:dyDescent="0.35">
      <c r="A122" s="5">
        <v>1</v>
      </c>
      <c r="B122" s="1" t="str">
        <f ca="1">CHAR(A122+96)&amp;") "&amp;VLOOKUP(A122,Binomisch2!$A$3:$K$29,11,FALSE)</f>
        <v>a) (c + 3)² = c² + 6c + 9</v>
      </c>
      <c r="F122" s="5">
        <v>2</v>
      </c>
      <c r="G122" s="1" t="str">
        <f ca="1">CHAR(F122+96)&amp;") "&amp;VLOOKUP(F122,Binomisch2!$A$3:$K$29,11,FALSE)</f>
        <v>b) (a - 4)² = a² - 8a + 16</v>
      </c>
    </row>
    <row r="123" spans="1:7" ht="8" customHeight="1" x14ac:dyDescent="0.35">
      <c r="A123" s="5"/>
      <c r="F123" s="5"/>
    </row>
    <row r="124" spans="1:7" x14ac:dyDescent="0.35">
      <c r="A124" s="5">
        <v>3</v>
      </c>
      <c r="B124" s="1" t="str">
        <f ca="1">CHAR(A124+96)&amp;") "&amp;VLOOKUP(A124,Binomisch2!$A$3:$K$29,11,FALSE)</f>
        <v>c) (b + 2)² = b² + 4b + 4</v>
      </c>
      <c r="F124" s="5">
        <v>4</v>
      </c>
      <c r="G124" s="1" t="str">
        <f ca="1">CHAR(F124+96)&amp;") "&amp;VLOOKUP(F124,Binomisch2!$A$3:$K$29,11,FALSE)</f>
        <v>d) (b - 2)² = b² - 4b + 4</v>
      </c>
    </row>
  </sheetData>
  <mergeCells count="4">
    <mergeCell ref="P5:Q5"/>
    <mergeCell ref="A1:J1"/>
    <mergeCell ref="A63:J63"/>
    <mergeCell ref="P3:Q3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sqref="A1:IV65536"/>
    </sheetView>
  </sheetViews>
  <sheetFormatPr baseColWidth="10" defaultRowHeight="12.5" x14ac:dyDescent="0.25"/>
  <cols>
    <col min="10" max="10" width="19" customWidth="1"/>
    <col min="11" max="11" width="26.54296875" customWidth="1"/>
    <col min="13" max="13" width="5" customWidth="1"/>
  </cols>
  <sheetData>
    <row r="1" spans="1:18" x14ac:dyDescent="0.25">
      <c r="B1" s="3" t="s">
        <v>65</v>
      </c>
    </row>
    <row r="2" spans="1:18" x14ac:dyDescent="0.25">
      <c r="C2" t="s">
        <v>25</v>
      </c>
      <c r="D2" t="s">
        <v>26</v>
      </c>
      <c r="E2" t="s">
        <v>27</v>
      </c>
      <c r="F2" t="s">
        <v>28</v>
      </c>
      <c r="J2" t="s">
        <v>29</v>
      </c>
      <c r="K2" t="s">
        <v>1</v>
      </c>
    </row>
    <row r="3" spans="1:18" x14ac:dyDescent="0.25">
      <c r="A3">
        <f ca="1">RANK(B3,$B$3:$B$29)</f>
        <v>7</v>
      </c>
      <c r="B3">
        <f t="shared" ref="B3:B29" ca="1" si="0">RAND()</f>
        <v>0.82012658762685797</v>
      </c>
      <c r="C3">
        <f ca="1">ROUND(RAND()*4+1,0)</f>
        <v>2</v>
      </c>
      <c r="D3">
        <f ca="1">ROUND(RAND()*4+1,0)</f>
        <v>4</v>
      </c>
      <c r="E3">
        <f ca="1">ROUND(RAND()*4+1,0)</f>
        <v>2</v>
      </c>
      <c r="F3">
        <f ca="1">ROUND(RAND()*4+1,0)</f>
        <v>3</v>
      </c>
      <c r="G3">
        <f t="shared" ref="G3:G29" ca="1" si="1">ROUND(RAND()*9+1,0)</f>
        <v>3</v>
      </c>
      <c r="H3" t="str">
        <f t="shared" ref="H3:H29" ca="1" si="2">IF(VLOOKUP($G3,$P$3:$R$12,2)=0,"",VLOOKUP($G3,$P$3:$R$12,2))</f>
        <v>c</v>
      </c>
      <c r="I3" t="str">
        <f t="shared" ref="I3:I29" ca="1" si="3">IF(VLOOKUP($G3,$P$3:$R$12,3)=0,"",VLOOKUP($G3,$P$3:$R$12,3))</f>
        <v>d</v>
      </c>
      <c r="J3" t="str">
        <f ca="1">"("&amp;H3&amp;" + "&amp;D3&amp;")² ="</f>
        <v>(c + 4)² =</v>
      </c>
      <c r="K3" t="str">
        <f ca="1">H3&amp;"² + "&amp;2*D3&amp;H3&amp;" + "&amp;D3^2</f>
        <v>c² + 8c + 16</v>
      </c>
      <c r="P3">
        <v>1</v>
      </c>
      <c r="Q3" t="s">
        <v>16</v>
      </c>
      <c r="R3" t="s">
        <v>17</v>
      </c>
    </row>
    <row r="4" spans="1:18" x14ac:dyDescent="0.25">
      <c r="A4">
        <f t="shared" ref="A4:A29" ca="1" si="4">RANK(B4,$B$3:$B$29)</f>
        <v>8</v>
      </c>
      <c r="B4">
        <f t="shared" ca="1" si="0"/>
        <v>0.81511283180108574</v>
      </c>
      <c r="C4">
        <f t="shared" ref="C4:F29" ca="1" si="5">ROUND(RAND()*4+1,0)</f>
        <v>2</v>
      </c>
      <c r="D4">
        <f t="shared" ca="1" si="5"/>
        <v>3</v>
      </c>
      <c r="E4">
        <f t="shared" ca="1" si="5"/>
        <v>1</v>
      </c>
      <c r="F4">
        <f t="shared" ca="1" si="5"/>
        <v>4</v>
      </c>
      <c r="G4">
        <f t="shared" ca="1" si="1"/>
        <v>9</v>
      </c>
      <c r="H4" t="str">
        <f t="shared" ca="1" si="2"/>
        <v>y</v>
      </c>
      <c r="I4" t="str">
        <f t="shared" ca="1" si="3"/>
        <v>z</v>
      </c>
      <c r="J4" t="str">
        <f ca="1">"("&amp;H4&amp;" - "&amp;D4&amp;")² ="</f>
        <v>(y - 3)² =</v>
      </c>
      <c r="K4" t="str">
        <f ca="1">H4&amp;"² - "&amp;2*D4&amp;H4&amp;" + "&amp;D4^2</f>
        <v>y² - 6y + 9</v>
      </c>
      <c r="P4">
        <v>2</v>
      </c>
      <c r="Q4" t="s">
        <v>20</v>
      </c>
      <c r="R4" t="s">
        <v>21</v>
      </c>
    </row>
    <row r="5" spans="1:18" x14ac:dyDescent="0.25">
      <c r="A5">
        <f t="shared" ca="1" si="4"/>
        <v>13</v>
      </c>
      <c r="B5">
        <f t="shared" ca="1" si="0"/>
        <v>0.73124535564776083</v>
      </c>
      <c r="C5">
        <f t="shared" ca="1" si="5"/>
        <v>1</v>
      </c>
      <c r="D5">
        <f t="shared" ca="1" si="5"/>
        <v>2</v>
      </c>
      <c r="E5">
        <f t="shared" ca="1" si="5"/>
        <v>3</v>
      </c>
      <c r="F5">
        <f t="shared" ca="1" si="5"/>
        <v>2</v>
      </c>
      <c r="G5">
        <f t="shared" ca="1" si="1"/>
        <v>7</v>
      </c>
      <c r="H5" t="str">
        <f t="shared" ca="1" si="2"/>
        <v>x</v>
      </c>
      <c r="I5" t="str">
        <f t="shared" ca="1" si="3"/>
        <v>y</v>
      </c>
      <c r="J5" t="str">
        <f ca="1">"("&amp;H5&amp;" + "&amp;D5&amp;") · ("&amp;H5&amp;" - "&amp;D5&amp;") ="</f>
        <v>(x + 2) · (x - 2) =</v>
      </c>
      <c r="K5" t="str">
        <f ca="1">H5&amp;"² - "&amp;D5^2</f>
        <v>x² - 4</v>
      </c>
      <c r="P5">
        <v>3</v>
      </c>
      <c r="Q5" s="3" t="s">
        <v>18</v>
      </c>
      <c r="R5" s="3" t="s">
        <v>19</v>
      </c>
    </row>
    <row r="6" spans="1:18" x14ac:dyDescent="0.25">
      <c r="A6">
        <f t="shared" ca="1" si="4"/>
        <v>21</v>
      </c>
      <c r="B6">
        <f t="shared" ca="1" si="0"/>
        <v>0.22983596054663225</v>
      </c>
      <c r="C6">
        <f t="shared" ca="1" si="5"/>
        <v>2</v>
      </c>
      <c r="D6">
        <f t="shared" ca="1" si="5"/>
        <v>2</v>
      </c>
      <c r="E6">
        <f t="shared" ca="1" si="5"/>
        <v>2</v>
      </c>
      <c r="F6">
        <f t="shared" ca="1" si="5"/>
        <v>3</v>
      </c>
      <c r="G6">
        <f t="shared" ca="1" si="1"/>
        <v>1</v>
      </c>
      <c r="H6" t="str">
        <f t="shared" ca="1" si="2"/>
        <v>a</v>
      </c>
      <c r="I6" t="str">
        <f t="shared" ca="1" si="3"/>
        <v>b</v>
      </c>
      <c r="J6" t="str">
        <f ca="1">"("&amp;H6&amp;" + "&amp;D6&amp;I6&amp;")² ="</f>
        <v>(a + 2b)² =</v>
      </c>
      <c r="K6" t="str">
        <f ca="1">H6&amp;"² + "&amp;2*D6&amp;H6&amp;I6&amp;" + "&amp;D6^2&amp;I6&amp;"²"</f>
        <v>a² + 4ab + 4b²</v>
      </c>
      <c r="P6">
        <v>4</v>
      </c>
      <c r="Q6" s="3" t="s">
        <v>21</v>
      </c>
      <c r="R6" s="3" t="s">
        <v>22</v>
      </c>
    </row>
    <row r="7" spans="1:18" x14ac:dyDescent="0.25">
      <c r="A7">
        <f t="shared" ca="1" si="4"/>
        <v>3</v>
      </c>
      <c r="B7">
        <f t="shared" ca="1" si="0"/>
        <v>0.93182961616945414</v>
      </c>
      <c r="C7">
        <f t="shared" ca="1" si="5"/>
        <v>4</v>
      </c>
      <c r="D7">
        <f t="shared" ca="1" si="5"/>
        <v>4</v>
      </c>
      <c r="E7">
        <f t="shared" ca="1" si="5"/>
        <v>5</v>
      </c>
      <c r="F7">
        <f t="shared" ca="1" si="5"/>
        <v>2</v>
      </c>
      <c r="G7">
        <f t="shared" ca="1" si="1"/>
        <v>3</v>
      </c>
      <c r="H7" t="str">
        <f t="shared" ca="1" si="2"/>
        <v>c</v>
      </c>
      <c r="I7" t="str">
        <f t="shared" ca="1" si="3"/>
        <v>d</v>
      </c>
      <c r="J7" t="str">
        <f ca="1">"("&amp;H7&amp;" - "&amp;D7&amp;I7&amp;")² ="</f>
        <v>(c - 4d)² =</v>
      </c>
      <c r="K7" t="str">
        <f ca="1">H7&amp;"² - "&amp;2*D7&amp;H7&amp;I7&amp;" + "&amp;D7^2&amp;I7&amp;"²"</f>
        <v>c² - 8cd + 16d²</v>
      </c>
      <c r="P7">
        <v>5</v>
      </c>
      <c r="Q7" s="3" t="s">
        <v>17</v>
      </c>
      <c r="R7" s="3" t="s">
        <v>18</v>
      </c>
    </row>
    <row r="8" spans="1:18" x14ac:dyDescent="0.25">
      <c r="A8">
        <f t="shared" ca="1" si="4"/>
        <v>18</v>
      </c>
      <c r="B8">
        <f t="shared" ca="1" si="0"/>
        <v>0.37174908898700199</v>
      </c>
      <c r="C8">
        <f t="shared" ca="1" si="5"/>
        <v>4</v>
      </c>
      <c r="D8">
        <f t="shared" ca="1" si="5"/>
        <v>4</v>
      </c>
      <c r="E8">
        <f t="shared" ca="1" si="5"/>
        <v>5</v>
      </c>
      <c r="F8">
        <f t="shared" ca="1" si="5"/>
        <v>5</v>
      </c>
      <c r="G8">
        <f t="shared" ca="1" si="1"/>
        <v>5</v>
      </c>
      <c r="H8" t="str">
        <f t="shared" ca="1" si="2"/>
        <v>b</v>
      </c>
      <c r="I8" t="str">
        <f t="shared" ca="1" si="3"/>
        <v>c</v>
      </c>
      <c r="J8" t="str">
        <f ca="1">"("&amp;H8&amp;" + "&amp;D8&amp;I8&amp;") · ("&amp;H8&amp;" - "&amp;D8&amp;I8&amp;") ="</f>
        <v>(b + 4c) · (b - 4c) =</v>
      </c>
      <c r="K8" t="str">
        <f ca="1">H8&amp;"² - "&amp;D8^2&amp;I8&amp;"²"</f>
        <v>b² - 16c²</v>
      </c>
      <c r="P8">
        <v>6</v>
      </c>
      <c r="Q8" t="s">
        <v>16</v>
      </c>
      <c r="R8" t="s">
        <v>17</v>
      </c>
    </row>
    <row r="9" spans="1:18" x14ac:dyDescent="0.25">
      <c r="A9">
        <f t="shared" ca="1" si="4"/>
        <v>24</v>
      </c>
      <c r="B9">
        <f t="shared" ca="1" si="0"/>
        <v>0.15466922066808619</v>
      </c>
      <c r="C9">
        <f t="shared" ca="1" si="5"/>
        <v>2</v>
      </c>
      <c r="D9">
        <f t="shared" ca="1" si="5"/>
        <v>2</v>
      </c>
      <c r="E9">
        <f t="shared" ca="1" si="5"/>
        <v>3</v>
      </c>
      <c r="F9">
        <f t="shared" ca="1" si="5"/>
        <v>2</v>
      </c>
      <c r="G9">
        <f t="shared" ca="1" si="1"/>
        <v>1</v>
      </c>
      <c r="H9" t="str">
        <f t="shared" ca="1" si="2"/>
        <v>a</v>
      </c>
      <c r="I9" t="str">
        <f t="shared" ca="1" si="3"/>
        <v>b</v>
      </c>
      <c r="J9" t="str">
        <f ca="1">"("&amp;C9&amp;H9&amp;" + "&amp;D9&amp;I9&amp;")² ="</f>
        <v>(2a + 2b)² =</v>
      </c>
      <c r="K9" t="str">
        <f ca="1">C9^2&amp;H9&amp;"² + "&amp;2*C9*D9&amp;H9&amp;I9&amp;" + "&amp;D9^2&amp;I9&amp;"²"</f>
        <v>4a² + 8ab + 4b²</v>
      </c>
      <c r="P9">
        <v>7</v>
      </c>
      <c r="Q9" t="s">
        <v>20</v>
      </c>
      <c r="R9" t="s">
        <v>21</v>
      </c>
    </row>
    <row r="10" spans="1:18" x14ac:dyDescent="0.25">
      <c r="A10">
        <f t="shared" ca="1" si="4"/>
        <v>12</v>
      </c>
      <c r="B10">
        <f t="shared" ca="1" si="0"/>
        <v>0.7381184470691774</v>
      </c>
      <c r="C10">
        <f t="shared" ca="1" si="5"/>
        <v>2</v>
      </c>
      <c r="D10">
        <f t="shared" ca="1" si="5"/>
        <v>4</v>
      </c>
      <c r="E10">
        <f t="shared" ca="1" si="5"/>
        <v>3</v>
      </c>
      <c r="F10">
        <f t="shared" ca="1" si="5"/>
        <v>3</v>
      </c>
      <c r="G10">
        <f t="shared" ca="1" si="1"/>
        <v>8</v>
      </c>
      <c r="H10" t="str">
        <f t="shared" ca="1" si="2"/>
        <v>c</v>
      </c>
      <c r="I10" t="str">
        <f t="shared" ca="1" si="3"/>
        <v>d</v>
      </c>
      <c r="J10" t="str">
        <f ca="1">"("&amp;C10&amp;H10&amp;" - "&amp;D10&amp;I10&amp;")² ="</f>
        <v>(2c - 4d)² =</v>
      </c>
      <c r="K10" t="str">
        <f ca="1">C10^2&amp;H10&amp;"² - "&amp;2*C10*D10&amp;H10&amp;I10&amp;" + "&amp;D10^2&amp;I10&amp;"²"</f>
        <v>4c² - 16cd + 16d²</v>
      </c>
      <c r="P10">
        <v>8</v>
      </c>
      <c r="Q10" s="3" t="s">
        <v>18</v>
      </c>
      <c r="R10" s="3" t="s">
        <v>19</v>
      </c>
    </row>
    <row r="11" spans="1:18" x14ac:dyDescent="0.25">
      <c r="A11">
        <f t="shared" ca="1" si="4"/>
        <v>6</v>
      </c>
      <c r="B11">
        <f t="shared" ca="1" si="0"/>
        <v>0.83267687878814756</v>
      </c>
      <c r="C11">
        <f t="shared" ca="1" si="5"/>
        <v>4</v>
      </c>
      <c r="D11">
        <f t="shared" ca="1" si="5"/>
        <v>1</v>
      </c>
      <c r="E11">
        <f t="shared" ca="1" si="5"/>
        <v>1</v>
      </c>
      <c r="F11">
        <f t="shared" ca="1" si="5"/>
        <v>4</v>
      </c>
      <c r="G11">
        <f t="shared" ca="1" si="1"/>
        <v>4</v>
      </c>
      <c r="H11" t="str">
        <f t="shared" ca="1" si="2"/>
        <v>y</v>
      </c>
      <c r="I11" t="str">
        <f t="shared" ca="1" si="3"/>
        <v>z</v>
      </c>
      <c r="J11" t="str">
        <f ca="1">"("&amp;C11&amp;H11&amp;" + "&amp;D11&amp;I11&amp;") · ("&amp;C11&amp;H11&amp;" - "&amp;D11&amp;I11&amp;") ="</f>
        <v>(4y + 1z) · (4y - 1z) =</v>
      </c>
      <c r="K11" t="str">
        <f ca="1">C11^2&amp;H11&amp;"² - "&amp;D11^2&amp;I11&amp;"²"</f>
        <v>16y² - 1z²</v>
      </c>
      <c r="P11">
        <v>9</v>
      </c>
      <c r="Q11" s="3" t="s">
        <v>21</v>
      </c>
      <c r="R11" s="3" t="s">
        <v>22</v>
      </c>
    </row>
    <row r="12" spans="1:18" x14ac:dyDescent="0.25">
      <c r="A12">
        <f t="shared" ca="1" si="4"/>
        <v>19</v>
      </c>
      <c r="B12">
        <f t="shared" ca="1" si="0"/>
        <v>0.32856818980823976</v>
      </c>
      <c r="C12">
        <f t="shared" ca="1" si="5"/>
        <v>5</v>
      </c>
      <c r="D12">
        <f t="shared" ca="1" si="5"/>
        <v>5</v>
      </c>
      <c r="E12">
        <f t="shared" ca="1" si="5"/>
        <v>2</v>
      </c>
      <c r="F12">
        <f t="shared" ca="1" si="5"/>
        <v>3</v>
      </c>
      <c r="G12">
        <f t="shared" ca="1" si="1"/>
        <v>3</v>
      </c>
      <c r="H12" t="str">
        <f t="shared" ca="1" si="2"/>
        <v>c</v>
      </c>
      <c r="I12" t="str">
        <f t="shared" ca="1" si="3"/>
        <v>d</v>
      </c>
      <c r="J12" t="str">
        <f ca="1">"("&amp;H12&amp;" + "&amp;D12&amp;")² ="</f>
        <v>(c + 5)² =</v>
      </c>
      <c r="K12" t="str">
        <f ca="1">H12&amp;"² + "&amp;2*D12&amp;H12&amp;" + "&amp;D12^2</f>
        <v>c² + 10c + 25</v>
      </c>
      <c r="P12">
        <v>10</v>
      </c>
      <c r="Q12" s="3" t="s">
        <v>17</v>
      </c>
      <c r="R12" s="3" t="s">
        <v>18</v>
      </c>
    </row>
    <row r="13" spans="1:18" x14ac:dyDescent="0.25">
      <c r="A13">
        <f t="shared" ca="1" si="4"/>
        <v>11</v>
      </c>
      <c r="B13">
        <f t="shared" ca="1" si="0"/>
        <v>0.77129926050341258</v>
      </c>
      <c r="C13">
        <f t="shared" ca="1" si="5"/>
        <v>4</v>
      </c>
      <c r="D13">
        <f t="shared" ca="1" si="5"/>
        <v>5</v>
      </c>
      <c r="E13">
        <f t="shared" ca="1" si="5"/>
        <v>3</v>
      </c>
      <c r="F13">
        <f t="shared" ca="1" si="5"/>
        <v>3</v>
      </c>
      <c r="G13">
        <f t="shared" ca="1" si="1"/>
        <v>2</v>
      </c>
      <c r="H13" t="str">
        <f t="shared" ca="1" si="2"/>
        <v>x</v>
      </c>
      <c r="I13" t="str">
        <f t="shared" ca="1" si="3"/>
        <v>y</v>
      </c>
      <c r="J13" t="str">
        <f ca="1">"("&amp;H13&amp;" - "&amp;D13&amp;")² ="</f>
        <v>(x - 5)² =</v>
      </c>
      <c r="K13" t="str">
        <f ca="1">H13&amp;"² - "&amp;2*D13&amp;H13&amp;" + "&amp;D13^2</f>
        <v>x² - 10x + 25</v>
      </c>
    </row>
    <row r="14" spans="1:18" x14ac:dyDescent="0.25">
      <c r="A14">
        <f t="shared" ca="1" si="4"/>
        <v>25</v>
      </c>
      <c r="B14">
        <f t="shared" ca="1" si="0"/>
        <v>7.612416310483261E-2</v>
      </c>
      <c r="C14">
        <f t="shared" ca="1" si="5"/>
        <v>4</v>
      </c>
      <c r="D14">
        <f t="shared" ca="1" si="5"/>
        <v>4</v>
      </c>
      <c r="E14">
        <f t="shared" ca="1" si="5"/>
        <v>1</v>
      </c>
      <c r="F14">
        <f t="shared" ca="1" si="5"/>
        <v>3</v>
      </c>
      <c r="G14">
        <f t="shared" ca="1" si="1"/>
        <v>6</v>
      </c>
      <c r="H14" t="str">
        <f t="shared" ca="1" si="2"/>
        <v>a</v>
      </c>
      <c r="I14" t="str">
        <f t="shared" ca="1" si="3"/>
        <v>b</v>
      </c>
      <c r="J14" t="str">
        <f ca="1">"("&amp;H14&amp;" + "&amp;D14&amp;") · ("&amp;H14&amp;" - "&amp;D14&amp;") ="</f>
        <v>(a + 4) · (a - 4) =</v>
      </c>
      <c r="K14" t="str">
        <f ca="1">H14&amp;"² - "&amp;D14^2</f>
        <v>a² - 16</v>
      </c>
    </row>
    <row r="15" spans="1:18" x14ac:dyDescent="0.25">
      <c r="A15">
        <f t="shared" ca="1" si="4"/>
        <v>22</v>
      </c>
      <c r="B15">
        <f t="shared" ca="1" si="0"/>
        <v>0.16673048574369265</v>
      </c>
      <c r="C15">
        <f t="shared" ca="1" si="5"/>
        <v>4</v>
      </c>
      <c r="D15">
        <f t="shared" ca="1" si="5"/>
        <v>2</v>
      </c>
      <c r="E15">
        <f t="shared" ca="1" si="5"/>
        <v>1</v>
      </c>
      <c r="F15">
        <f t="shared" ca="1" si="5"/>
        <v>4</v>
      </c>
      <c r="G15">
        <f t="shared" ca="1" si="1"/>
        <v>8</v>
      </c>
      <c r="H15" t="str">
        <f t="shared" ca="1" si="2"/>
        <v>c</v>
      </c>
      <c r="I15" t="str">
        <f t="shared" ca="1" si="3"/>
        <v>d</v>
      </c>
      <c r="J15" t="str">
        <f ca="1">"("&amp;H15&amp;" + "&amp;D15&amp;I15&amp;")² ="</f>
        <v>(c + 2d)² =</v>
      </c>
      <c r="K15" t="str">
        <f ca="1">H15&amp;"² + "&amp;2*D15&amp;H15&amp;I15&amp;" + "&amp;D15^2&amp;I15&amp;"²"</f>
        <v>c² + 4cd + 4d²</v>
      </c>
    </row>
    <row r="16" spans="1:18" x14ac:dyDescent="0.25">
      <c r="A16">
        <f t="shared" ca="1" si="4"/>
        <v>14</v>
      </c>
      <c r="B16">
        <f t="shared" ca="1" si="0"/>
        <v>0.65796351915317974</v>
      </c>
      <c r="C16">
        <f t="shared" ca="1" si="5"/>
        <v>4</v>
      </c>
      <c r="D16">
        <f t="shared" ca="1" si="5"/>
        <v>1</v>
      </c>
      <c r="E16">
        <f t="shared" ca="1" si="5"/>
        <v>2</v>
      </c>
      <c r="F16">
        <f t="shared" ca="1" si="5"/>
        <v>2</v>
      </c>
      <c r="G16">
        <f t="shared" ca="1" si="1"/>
        <v>7</v>
      </c>
      <c r="H16" t="str">
        <f t="shared" ca="1" si="2"/>
        <v>x</v>
      </c>
      <c r="I16" t="str">
        <f t="shared" ca="1" si="3"/>
        <v>y</v>
      </c>
      <c r="J16" t="str">
        <f ca="1">"("&amp;H16&amp;" - "&amp;D16&amp;I16&amp;")² ="</f>
        <v>(x - 1y)² =</v>
      </c>
      <c r="K16" t="str">
        <f ca="1">H16&amp;"² - "&amp;2*D16&amp;H16&amp;I16&amp;" + "&amp;D16^2&amp;I16&amp;"²"</f>
        <v>x² - 2xy + 1y²</v>
      </c>
    </row>
    <row r="17" spans="1:11" x14ac:dyDescent="0.25">
      <c r="A17">
        <f t="shared" ca="1" si="4"/>
        <v>20</v>
      </c>
      <c r="B17">
        <f t="shared" ca="1" si="0"/>
        <v>0.23655700720031103</v>
      </c>
      <c r="C17">
        <f t="shared" ca="1" si="5"/>
        <v>3</v>
      </c>
      <c r="D17">
        <f t="shared" ca="1" si="5"/>
        <v>3</v>
      </c>
      <c r="E17">
        <f t="shared" ca="1" si="5"/>
        <v>4</v>
      </c>
      <c r="F17">
        <f t="shared" ca="1" si="5"/>
        <v>3</v>
      </c>
      <c r="G17">
        <f t="shared" ca="1" si="1"/>
        <v>2</v>
      </c>
      <c r="H17" t="str">
        <f t="shared" ca="1" si="2"/>
        <v>x</v>
      </c>
      <c r="I17" t="str">
        <f t="shared" ca="1" si="3"/>
        <v>y</v>
      </c>
      <c r="J17" t="str">
        <f ca="1">"("&amp;H17&amp;" + "&amp;D17&amp;I17&amp;") · ("&amp;H17&amp;" - "&amp;D17&amp;I17&amp;") ="</f>
        <v>(x + 3y) · (x - 3y) =</v>
      </c>
      <c r="K17" t="str">
        <f ca="1">H17&amp;"² - "&amp;D17^2&amp;I17&amp;"²"</f>
        <v>x² - 9y²</v>
      </c>
    </row>
    <row r="18" spans="1:11" x14ac:dyDescent="0.25">
      <c r="A18">
        <f t="shared" ca="1" si="4"/>
        <v>26</v>
      </c>
      <c r="B18">
        <f t="shared" ca="1" si="0"/>
        <v>5.9675314700881832E-2</v>
      </c>
      <c r="C18">
        <f t="shared" ca="1" si="5"/>
        <v>2</v>
      </c>
      <c r="D18">
        <f t="shared" ca="1" si="5"/>
        <v>2</v>
      </c>
      <c r="E18">
        <f t="shared" ca="1" si="5"/>
        <v>3</v>
      </c>
      <c r="F18">
        <f t="shared" ca="1" si="5"/>
        <v>2</v>
      </c>
      <c r="G18">
        <f t="shared" ca="1" si="1"/>
        <v>9</v>
      </c>
      <c r="H18" t="str">
        <f t="shared" ca="1" si="2"/>
        <v>y</v>
      </c>
      <c r="I18" t="str">
        <f t="shared" ca="1" si="3"/>
        <v>z</v>
      </c>
      <c r="J18" t="str">
        <f ca="1">"("&amp;C18&amp;H18&amp;" + "&amp;D18&amp;I18&amp;")² ="</f>
        <v>(2y + 2z)² =</v>
      </c>
      <c r="K18" t="str">
        <f ca="1">C18^2&amp;H18&amp;"² + "&amp;2*C18*D18&amp;H18&amp;I18&amp;" + "&amp;D18^2&amp;I18&amp;"²"</f>
        <v>4y² + 8yz + 4z²</v>
      </c>
    </row>
    <row r="19" spans="1:11" x14ac:dyDescent="0.25">
      <c r="A19">
        <f t="shared" ca="1" si="4"/>
        <v>9</v>
      </c>
      <c r="B19">
        <f t="shared" ca="1" si="0"/>
        <v>0.79640930000179577</v>
      </c>
      <c r="C19">
        <f t="shared" ca="1" si="5"/>
        <v>2</v>
      </c>
      <c r="D19">
        <f t="shared" ca="1" si="5"/>
        <v>4</v>
      </c>
      <c r="E19">
        <f t="shared" ca="1" si="5"/>
        <v>4</v>
      </c>
      <c r="F19">
        <f t="shared" ca="1" si="5"/>
        <v>3</v>
      </c>
      <c r="G19">
        <f t="shared" ca="1" si="1"/>
        <v>5</v>
      </c>
      <c r="H19" t="str">
        <f t="shared" ca="1" si="2"/>
        <v>b</v>
      </c>
      <c r="I19" t="str">
        <f t="shared" ca="1" si="3"/>
        <v>c</v>
      </c>
      <c r="J19" t="str">
        <f ca="1">"("&amp;C19&amp;H19&amp;" - "&amp;D19&amp;I19&amp;")² ="</f>
        <v>(2b - 4c)² =</v>
      </c>
      <c r="K19" t="str">
        <f ca="1">C19^2&amp;H19&amp;"² - "&amp;2*C19*D19&amp;H19&amp;I19&amp;" + "&amp;D19^2&amp;I19&amp;"²"</f>
        <v>4b² - 16bc + 16c²</v>
      </c>
    </row>
    <row r="20" spans="1:11" x14ac:dyDescent="0.25">
      <c r="A20">
        <f t="shared" ca="1" si="4"/>
        <v>23</v>
      </c>
      <c r="B20">
        <f t="shared" ca="1" si="0"/>
        <v>0.16166489464197586</v>
      </c>
      <c r="C20">
        <f t="shared" ca="1" si="5"/>
        <v>2</v>
      </c>
      <c r="D20">
        <f t="shared" ca="1" si="5"/>
        <v>1</v>
      </c>
      <c r="E20">
        <f t="shared" ca="1" si="5"/>
        <v>4</v>
      </c>
      <c r="F20">
        <f t="shared" ca="1" si="5"/>
        <v>2</v>
      </c>
      <c r="G20">
        <f t="shared" ca="1" si="1"/>
        <v>3</v>
      </c>
      <c r="H20" t="str">
        <f t="shared" ca="1" si="2"/>
        <v>c</v>
      </c>
      <c r="I20" t="str">
        <f t="shared" ca="1" si="3"/>
        <v>d</v>
      </c>
      <c r="J20" t="str">
        <f ca="1">"("&amp;C20&amp;H20&amp;" + "&amp;D20&amp;I20&amp;") · ("&amp;C20&amp;H20&amp;" - "&amp;D20&amp;I20&amp;") ="</f>
        <v>(2c + 1d) · (2c - 1d) =</v>
      </c>
      <c r="K20" t="str">
        <f ca="1">C20^2&amp;H20&amp;"² - "&amp;D20^2&amp;I20&amp;"²"</f>
        <v>4c² - 1d²</v>
      </c>
    </row>
    <row r="21" spans="1:11" x14ac:dyDescent="0.25">
      <c r="A21">
        <f t="shared" ca="1" si="4"/>
        <v>27</v>
      </c>
      <c r="B21">
        <f t="shared" ca="1" si="0"/>
        <v>4.2999877057555369E-2</v>
      </c>
      <c r="C21">
        <f t="shared" ca="1" si="5"/>
        <v>4</v>
      </c>
      <c r="D21">
        <f t="shared" ca="1" si="5"/>
        <v>2</v>
      </c>
      <c r="E21">
        <f t="shared" ca="1" si="5"/>
        <v>4</v>
      </c>
      <c r="F21">
        <f t="shared" ca="1" si="5"/>
        <v>1</v>
      </c>
      <c r="G21">
        <f t="shared" ca="1" si="1"/>
        <v>9</v>
      </c>
      <c r="H21" t="str">
        <f t="shared" ca="1" si="2"/>
        <v>y</v>
      </c>
      <c r="I21" t="str">
        <f t="shared" ca="1" si="3"/>
        <v>z</v>
      </c>
      <c r="J21" t="str">
        <f ca="1">"("&amp;H21&amp;" + "&amp;D21&amp;")² ="</f>
        <v>(y + 2)² =</v>
      </c>
      <c r="K21" t="str">
        <f ca="1">H21&amp;"² + "&amp;2*D21&amp;H21&amp;" + "&amp;D21^2</f>
        <v>y² + 4y + 4</v>
      </c>
    </row>
    <row r="22" spans="1:11" x14ac:dyDescent="0.25">
      <c r="A22">
        <f t="shared" ca="1" si="4"/>
        <v>2</v>
      </c>
      <c r="B22">
        <f t="shared" ca="1" si="0"/>
        <v>0.93187375136967199</v>
      </c>
      <c r="C22">
        <f t="shared" ca="1" si="5"/>
        <v>4</v>
      </c>
      <c r="D22">
        <f t="shared" ca="1" si="5"/>
        <v>3</v>
      </c>
      <c r="E22">
        <f t="shared" ca="1" si="5"/>
        <v>4</v>
      </c>
      <c r="F22">
        <f t="shared" ca="1" si="5"/>
        <v>4</v>
      </c>
      <c r="G22">
        <f t="shared" ca="1" si="1"/>
        <v>8</v>
      </c>
      <c r="H22" t="str">
        <f t="shared" ca="1" si="2"/>
        <v>c</v>
      </c>
      <c r="I22" t="str">
        <f t="shared" ca="1" si="3"/>
        <v>d</v>
      </c>
      <c r="J22" t="str">
        <f ca="1">"("&amp;H22&amp;" - "&amp;D22&amp;")² ="</f>
        <v>(c - 3)² =</v>
      </c>
      <c r="K22" t="str">
        <f ca="1">H22&amp;"² - "&amp;2*D22&amp;H22&amp;" + "&amp;D22^2</f>
        <v>c² - 6c + 9</v>
      </c>
    </row>
    <row r="23" spans="1:11" x14ac:dyDescent="0.25">
      <c r="A23">
        <f t="shared" ca="1" si="4"/>
        <v>15</v>
      </c>
      <c r="B23">
        <f t="shared" ca="1" si="0"/>
        <v>0.50730998300154606</v>
      </c>
      <c r="C23">
        <f t="shared" ca="1" si="5"/>
        <v>3</v>
      </c>
      <c r="D23">
        <f t="shared" ca="1" si="5"/>
        <v>4</v>
      </c>
      <c r="E23">
        <f t="shared" ca="1" si="5"/>
        <v>1</v>
      </c>
      <c r="F23">
        <f t="shared" ca="1" si="5"/>
        <v>4</v>
      </c>
      <c r="G23">
        <f t="shared" ca="1" si="1"/>
        <v>7</v>
      </c>
      <c r="H23" t="str">
        <f t="shared" ca="1" si="2"/>
        <v>x</v>
      </c>
      <c r="I23" t="str">
        <f t="shared" ca="1" si="3"/>
        <v>y</v>
      </c>
      <c r="J23" t="str">
        <f ca="1">"("&amp;H23&amp;" + "&amp;D23&amp;") · ("&amp;H23&amp;" - "&amp;D23&amp;") ="</f>
        <v>(x + 4) · (x - 4) =</v>
      </c>
      <c r="K23" t="str">
        <f ca="1">H23&amp;"² - "&amp;D23^2</f>
        <v>x² - 16</v>
      </c>
    </row>
    <row r="24" spans="1:11" x14ac:dyDescent="0.25">
      <c r="A24">
        <f t="shared" ca="1" si="4"/>
        <v>5</v>
      </c>
      <c r="B24">
        <f t="shared" ca="1" si="0"/>
        <v>0.86234731403134479</v>
      </c>
      <c r="C24">
        <f t="shared" ca="1" si="5"/>
        <v>2</v>
      </c>
      <c r="D24">
        <f t="shared" ca="1" si="5"/>
        <v>3</v>
      </c>
      <c r="E24">
        <f t="shared" ca="1" si="5"/>
        <v>2</v>
      </c>
      <c r="F24">
        <f t="shared" ca="1" si="5"/>
        <v>2</v>
      </c>
      <c r="G24">
        <f t="shared" ca="1" si="1"/>
        <v>9</v>
      </c>
      <c r="H24" t="str">
        <f t="shared" ca="1" si="2"/>
        <v>y</v>
      </c>
      <c r="I24" t="str">
        <f t="shared" ca="1" si="3"/>
        <v>z</v>
      </c>
      <c r="J24" t="str">
        <f ca="1">"("&amp;H24&amp;" + "&amp;D24&amp;I24&amp;")² ="</f>
        <v>(y + 3z)² =</v>
      </c>
      <c r="K24" t="str">
        <f ca="1">H24&amp;"² + "&amp;2*D24&amp;H24&amp;I24&amp;" + "&amp;D24^2&amp;I24&amp;"²"</f>
        <v>y² + 6yz + 9z²</v>
      </c>
    </row>
    <row r="25" spans="1:11" x14ac:dyDescent="0.25">
      <c r="A25">
        <f t="shared" ca="1" si="4"/>
        <v>4</v>
      </c>
      <c r="B25">
        <f t="shared" ca="1" si="0"/>
        <v>0.88298856880894772</v>
      </c>
      <c r="C25">
        <f t="shared" ca="1" si="5"/>
        <v>2</v>
      </c>
      <c r="D25">
        <f t="shared" ca="1" si="5"/>
        <v>5</v>
      </c>
      <c r="E25">
        <f t="shared" ca="1" si="5"/>
        <v>2</v>
      </c>
      <c r="F25">
        <f t="shared" ca="1" si="5"/>
        <v>1</v>
      </c>
      <c r="G25">
        <f t="shared" ca="1" si="1"/>
        <v>3</v>
      </c>
      <c r="H25" t="str">
        <f t="shared" ca="1" si="2"/>
        <v>c</v>
      </c>
      <c r="I25" t="str">
        <f t="shared" ca="1" si="3"/>
        <v>d</v>
      </c>
      <c r="J25" t="str">
        <f ca="1">"("&amp;H25&amp;" - "&amp;D25&amp;I25&amp;")² ="</f>
        <v>(c - 5d)² =</v>
      </c>
      <c r="K25" t="str">
        <f ca="1">H25&amp;"² - "&amp;2*D25&amp;H25&amp;I25&amp;" + "&amp;D25^2&amp;I25&amp;"²"</f>
        <v>c² - 10cd + 25d²</v>
      </c>
    </row>
    <row r="26" spans="1:11" x14ac:dyDescent="0.25">
      <c r="A26">
        <f t="shared" ca="1" si="4"/>
        <v>10</v>
      </c>
      <c r="B26">
        <f t="shared" ca="1" si="0"/>
        <v>0.78005571033677157</v>
      </c>
      <c r="C26">
        <f t="shared" ca="1" si="5"/>
        <v>5</v>
      </c>
      <c r="D26">
        <f t="shared" ca="1" si="5"/>
        <v>2</v>
      </c>
      <c r="E26">
        <f t="shared" ca="1" si="5"/>
        <v>4</v>
      </c>
      <c r="F26">
        <f t="shared" ca="1" si="5"/>
        <v>2</v>
      </c>
      <c r="G26">
        <f t="shared" ca="1" si="1"/>
        <v>10</v>
      </c>
      <c r="H26" t="str">
        <f t="shared" ca="1" si="2"/>
        <v>b</v>
      </c>
      <c r="I26" t="str">
        <f t="shared" ca="1" si="3"/>
        <v>c</v>
      </c>
      <c r="J26" t="str">
        <f ca="1">"("&amp;H26&amp;" + "&amp;D26&amp;I26&amp;") · ("&amp;H26&amp;" - "&amp;D26&amp;I26&amp;") ="</f>
        <v>(b + 2c) · (b - 2c) =</v>
      </c>
      <c r="K26" t="str">
        <f ca="1">H26&amp;"² - "&amp;D26^2&amp;I26&amp;"²"</f>
        <v>b² - 4c²</v>
      </c>
    </row>
    <row r="27" spans="1:11" x14ac:dyDescent="0.25">
      <c r="A27">
        <f ca="1">RANK(B27,$B$3:$B$29)</f>
        <v>16</v>
      </c>
      <c r="B27">
        <f t="shared" ca="1" si="0"/>
        <v>0.43026837311575661</v>
      </c>
      <c r="C27">
        <f t="shared" ca="1" si="5"/>
        <v>3</v>
      </c>
      <c r="D27">
        <f t="shared" ca="1" si="5"/>
        <v>4</v>
      </c>
      <c r="E27">
        <f t="shared" ca="1" si="5"/>
        <v>3</v>
      </c>
      <c r="F27">
        <f t="shared" ca="1" si="5"/>
        <v>4</v>
      </c>
      <c r="G27">
        <f t="shared" ca="1" si="1"/>
        <v>2</v>
      </c>
      <c r="H27" t="str">
        <f t="shared" ca="1" si="2"/>
        <v>x</v>
      </c>
      <c r="I27" t="str">
        <f t="shared" ca="1" si="3"/>
        <v>y</v>
      </c>
      <c r="J27" t="str">
        <f ca="1">"("&amp;C27&amp;H27&amp;" + "&amp;D27&amp;I27&amp;")² ="</f>
        <v>(3x + 4y)² =</v>
      </c>
      <c r="K27" t="str">
        <f ca="1">C27^2&amp;H27&amp;"² + "&amp;2*C27*D27&amp;H27&amp;I27&amp;" + "&amp;D27^2&amp;I27&amp;"²"</f>
        <v>9x² + 24xy + 16y²</v>
      </c>
    </row>
    <row r="28" spans="1:11" x14ac:dyDescent="0.25">
      <c r="A28">
        <f t="shared" ca="1" si="4"/>
        <v>17</v>
      </c>
      <c r="B28">
        <f t="shared" ca="1" si="0"/>
        <v>0.37721570220891965</v>
      </c>
      <c r="C28">
        <f t="shared" ca="1" si="5"/>
        <v>4</v>
      </c>
      <c r="D28">
        <f t="shared" ca="1" si="5"/>
        <v>1</v>
      </c>
      <c r="E28">
        <f t="shared" ca="1" si="5"/>
        <v>5</v>
      </c>
      <c r="F28">
        <f t="shared" ca="1" si="5"/>
        <v>1</v>
      </c>
      <c r="G28">
        <f t="shared" ca="1" si="1"/>
        <v>8</v>
      </c>
      <c r="H28" t="str">
        <f t="shared" ca="1" si="2"/>
        <v>c</v>
      </c>
      <c r="I28" t="str">
        <f t="shared" ca="1" si="3"/>
        <v>d</v>
      </c>
      <c r="J28" t="str">
        <f ca="1">"("&amp;C28&amp;H28&amp;" - "&amp;D28&amp;I28&amp;")² ="</f>
        <v>(4c - 1d)² =</v>
      </c>
      <c r="K28" t="str">
        <f ca="1">C28^2&amp;H28&amp;"² - "&amp;2*C28*D28&amp;H28&amp;I28&amp;" + "&amp;D28^2&amp;I28&amp;"²"</f>
        <v>16c² - 8cd + 1d²</v>
      </c>
    </row>
    <row r="29" spans="1:11" x14ac:dyDescent="0.25">
      <c r="A29">
        <f t="shared" ca="1" si="4"/>
        <v>1</v>
      </c>
      <c r="B29">
        <f t="shared" ca="1" si="0"/>
        <v>0.97528885864207426</v>
      </c>
      <c r="C29">
        <f t="shared" ca="1" si="5"/>
        <v>3</v>
      </c>
      <c r="D29">
        <f t="shared" ca="1" si="5"/>
        <v>2</v>
      </c>
      <c r="E29">
        <f t="shared" ca="1" si="5"/>
        <v>5</v>
      </c>
      <c r="F29">
        <f t="shared" ca="1" si="5"/>
        <v>4</v>
      </c>
      <c r="G29">
        <f t="shared" ca="1" si="1"/>
        <v>8</v>
      </c>
      <c r="H29" t="str">
        <f t="shared" ca="1" si="2"/>
        <v>c</v>
      </c>
      <c r="I29" t="str">
        <f t="shared" ca="1" si="3"/>
        <v>d</v>
      </c>
      <c r="J29" t="str">
        <f ca="1">"("&amp;C29&amp;H29&amp;" + "&amp;D29&amp;I29&amp;") · ("&amp;C29&amp;H29&amp;" - "&amp;D29&amp;I29&amp;") ="</f>
        <v>(3c + 2d) · (3c - 2d) =</v>
      </c>
      <c r="K29" t="str">
        <f ca="1">C29^2&amp;H29&amp;"² - "&amp;D29^2&amp;I29&amp;"²"</f>
        <v>9c² - 4d²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5016-FC0B-40B8-906E-39474AE10978}">
  <dimension ref="A1:R29"/>
  <sheetViews>
    <sheetView topLeftCell="A13" workbookViewId="0">
      <selection activeCell="J33" sqref="J30:J33"/>
    </sheetView>
  </sheetViews>
  <sheetFormatPr baseColWidth="10" defaultRowHeight="12.5" x14ac:dyDescent="0.25"/>
  <cols>
    <col min="10" max="10" width="27.1796875" customWidth="1"/>
    <col min="11" max="11" width="26.54296875" customWidth="1"/>
    <col min="13" max="13" width="5" customWidth="1"/>
  </cols>
  <sheetData>
    <row r="1" spans="1:18" x14ac:dyDescent="0.25">
      <c r="B1" s="3" t="s">
        <v>65</v>
      </c>
    </row>
    <row r="2" spans="1:18" x14ac:dyDescent="0.25">
      <c r="C2" t="s">
        <v>25</v>
      </c>
      <c r="D2" t="s">
        <v>26</v>
      </c>
      <c r="E2" t="s">
        <v>27</v>
      </c>
      <c r="F2" t="s">
        <v>28</v>
      </c>
      <c r="J2" t="s">
        <v>29</v>
      </c>
      <c r="K2" t="s">
        <v>1</v>
      </c>
    </row>
    <row r="3" spans="1:18" x14ac:dyDescent="0.25">
      <c r="A3">
        <f ca="1">RANK(B3,$B$3:$B$29)</f>
        <v>14</v>
      </c>
      <c r="B3">
        <f t="shared" ref="B3:B29" ca="1" si="0">RAND()</f>
        <v>0.51556412501423621</v>
      </c>
      <c r="C3">
        <f ca="1">ROUND(RAND()*4+1,0)</f>
        <v>3</v>
      </c>
      <c r="D3">
        <f ca="1">ROUND(RAND()*4+1,0)</f>
        <v>5</v>
      </c>
      <c r="E3">
        <f ca="1">ROUND(RAND()*4+1,0)</f>
        <v>4</v>
      </c>
      <c r="F3">
        <f ca="1">ROUND(RAND()*4+1,0)</f>
        <v>5</v>
      </c>
      <c r="G3">
        <f t="shared" ref="G3:G29" ca="1" si="1">ROUND(RAND()*9+1,0)</f>
        <v>4</v>
      </c>
      <c r="H3" t="str">
        <f t="shared" ref="H3:H29" ca="1" si="2">IF(VLOOKUP($G3,$P$3:$R$12,2)=0,"",VLOOKUP($G3,$P$3:$R$12,2))</f>
        <v>y</v>
      </c>
      <c r="I3" t="str">
        <f t="shared" ref="I3:I29" ca="1" si="3">IF(VLOOKUP($G3,$P$3:$R$12,3)=0,"",VLOOKUP($G3,$P$3:$R$12,3))</f>
        <v>z</v>
      </c>
      <c r="J3" t="str">
        <f ca="1">"("&amp;H3&amp;" + ___)² = ___ + ___ + "&amp;D3^2</f>
        <v>(y + ___)² = ___ + ___ + 25</v>
      </c>
      <c r="K3" t="str">
        <f ca="1">"("&amp;H3&amp;" + "&amp;D3&amp;")² = "&amp;H3&amp;"² + "&amp;2*D3&amp;H3&amp;" + "&amp;D3^2</f>
        <v>(y + 5)² = y² + 10y + 25</v>
      </c>
      <c r="P3">
        <v>1</v>
      </c>
      <c r="Q3" t="s">
        <v>16</v>
      </c>
      <c r="R3" t="s">
        <v>17</v>
      </c>
    </row>
    <row r="4" spans="1:18" x14ac:dyDescent="0.25">
      <c r="A4">
        <f t="shared" ref="A4:A29" ca="1" si="4">RANK(B4,$B$3:$B$29)</f>
        <v>13</v>
      </c>
      <c r="B4">
        <f t="shared" ca="1" si="0"/>
        <v>0.52192490438445338</v>
      </c>
      <c r="C4">
        <f t="shared" ref="C4:F29" ca="1" si="5">ROUND(RAND()*4+1,0)</f>
        <v>3</v>
      </c>
      <c r="D4">
        <f t="shared" ca="1" si="5"/>
        <v>2</v>
      </c>
      <c r="E4">
        <f t="shared" ca="1" si="5"/>
        <v>3</v>
      </c>
      <c r="F4">
        <f t="shared" ca="1" si="5"/>
        <v>3</v>
      </c>
      <c r="G4">
        <f t="shared" ca="1" si="1"/>
        <v>9</v>
      </c>
      <c r="H4" t="str">
        <f t="shared" ca="1" si="2"/>
        <v>y</v>
      </c>
      <c r="I4" t="str">
        <f t="shared" ca="1" si="3"/>
        <v>z</v>
      </c>
      <c r="J4" t="str">
        <f ca="1">"("&amp;H4&amp;" - ___)² = ___ - ___ + "&amp;D4^2</f>
        <v>(y - ___)² = ___ - ___ + 4</v>
      </c>
      <c r="K4" t="str">
        <f ca="1">"("&amp;H4&amp;" - "&amp;D4&amp;")² = "&amp;H4&amp;"² - "&amp;2*D4&amp;H4&amp;" + "&amp;D4^2</f>
        <v>(y - 2)² = y² - 4y + 4</v>
      </c>
      <c r="P4">
        <v>2</v>
      </c>
      <c r="Q4" t="s">
        <v>20</v>
      </c>
      <c r="R4" t="s">
        <v>21</v>
      </c>
    </row>
    <row r="5" spans="1:18" x14ac:dyDescent="0.25">
      <c r="A5">
        <f t="shared" ca="1" si="4"/>
        <v>11</v>
      </c>
      <c r="B5">
        <f t="shared" ca="1" si="0"/>
        <v>0.55479723112556045</v>
      </c>
      <c r="C5">
        <f ca="1">ROUND(RAND()*4+1,0)</f>
        <v>3</v>
      </c>
      <c r="D5">
        <f ca="1">ROUND(RAND()*4+1,0)</f>
        <v>2</v>
      </c>
      <c r="E5">
        <f ca="1">ROUND(RAND()*4+1,0)</f>
        <v>3</v>
      </c>
      <c r="F5">
        <f ca="1">ROUND(RAND()*4+1,0)</f>
        <v>4</v>
      </c>
      <c r="G5">
        <f t="shared" ca="1" si="1"/>
        <v>10</v>
      </c>
      <c r="H5" t="str">
        <f t="shared" ca="1" si="2"/>
        <v>b</v>
      </c>
      <c r="I5" t="str">
        <f t="shared" ca="1" si="3"/>
        <v>c</v>
      </c>
      <c r="J5" t="str">
        <f ca="1">"(___ + ___)² = "&amp;H5&amp;"² + "&amp;2*D5&amp;H5&amp;" + "&amp;D5^2</f>
        <v>(___ + ___)² = b² + 4b + 4</v>
      </c>
      <c r="K5" t="str">
        <f ca="1">"("&amp;H5&amp;" + "&amp;D5&amp;")² = "&amp;H5&amp;"² + "&amp;2*D5&amp;H5&amp;" + "&amp;D5^2</f>
        <v>(b + 2)² = b² + 4b + 4</v>
      </c>
      <c r="P5">
        <v>3</v>
      </c>
      <c r="Q5" s="3" t="s">
        <v>18</v>
      </c>
      <c r="R5" s="3" t="s">
        <v>19</v>
      </c>
    </row>
    <row r="6" spans="1:18" x14ac:dyDescent="0.25">
      <c r="A6">
        <f t="shared" ca="1" si="4"/>
        <v>26</v>
      </c>
      <c r="B6">
        <f t="shared" ca="1" si="0"/>
        <v>0.14660617851365709</v>
      </c>
      <c r="C6">
        <f t="shared" ca="1" si="5"/>
        <v>4</v>
      </c>
      <c r="D6">
        <f t="shared" ca="1" si="5"/>
        <v>4</v>
      </c>
      <c r="E6">
        <f t="shared" ca="1" si="5"/>
        <v>2</v>
      </c>
      <c r="F6">
        <f t="shared" ca="1" si="5"/>
        <v>4</v>
      </c>
      <c r="G6">
        <f t="shared" ca="1" si="1"/>
        <v>1</v>
      </c>
      <c r="H6" t="str">
        <f t="shared" ca="1" si="2"/>
        <v>a</v>
      </c>
      <c r="I6" t="str">
        <f t="shared" ca="1" si="3"/>
        <v>b</v>
      </c>
      <c r="J6" t="str">
        <f ca="1">"(___ - ___)² = "&amp;H6&amp;"² - "&amp;2*D6&amp;H6&amp;" + "&amp;D6^2</f>
        <v>(___ - ___)² = a² - 8a + 16</v>
      </c>
      <c r="K6" t="str">
        <f ca="1">"("&amp;H6&amp;" - "&amp;D6&amp;")² = "&amp;H6&amp;"² - "&amp;2*D6&amp;H6&amp;" + "&amp;D6^2</f>
        <v>(a - 4)² = a² - 8a + 16</v>
      </c>
      <c r="P6">
        <v>4</v>
      </c>
      <c r="Q6" s="3" t="s">
        <v>21</v>
      </c>
      <c r="R6" s="3" t="s">
        <v>22</v>
      </c>
    </row>
    <row r="7" spans="1:18" x14ac:dyDescent="0.25">
      <c r="A7">
        <f t="shared" ca="1" si="4"/>
        <v>12</v>
      </c>
      <c r="B7">
        <f t="shared" ca="1" si="0"/>
        <v>0.55278075880216349</v>
      </c>
      <c r="C7">
        <f t="shared" ca="1" si="5"/>
        <v>4</v>
      </c>
      <c r="D7">
        <f t="shared" ca="1" si="5"/>
        <v>2</v>
      </c>
      <c r="E7">
        <f t="shared" ca="1" si="5"/>
        <v>2</v>
      </c>
      <c r="F7">
        <f t="shared" ca="1" si="5"/>
        <v>2</v>
      </c>
      <c r="G7">
        <f t="shared" ca="1" si="1"/>
        <v>6</v>
      </c>
      <c r="H7" t="str">
        <f t="shared" ca="1" si="2"/>
        <v>a</v>
      </c>
      <c r="I7" t="str">
        <f t="shared" ca="1" si="3"/>
        <v>b</v>
      </c>
      <c r="J7" t="str">
        <f ca="1">"(___ + "&amp;D7&amp;")² = "&amp;H7&amp;"² + ___ + ___"</f>
        <v>(___ + 2)² = a² + ___ + ___</v>
      </c>
      <c r="K7" t="str">
        <f ca="1">"("&amp;H7&amp;" + "&amp;D7&amp;")² = "&amp;H7&amp;"² + "&amp;2*D7&amp;H7&amp;" + "&amp;D7^2</f>
        <v>(a + 2)² = a² + 4a + 4</v>
      </c>
      <c r="P7">
        <v>5</v>
      </c>
      <c r="Q7" s="3" t="s">
        <v>17</v>
      </c>
      <c r="R7" s="3" t="s">
        <v>18</v>
      </c>
    </row>
    <row r="8" spans="1:18" x14ac:dyDescent="0.25">
      <c r="A8">
        <f t="shared" ca="1" si="4"/>
        <v>23</v>
      </c>
      <c r="B8">
        <f t="shared" ca="1" si="0"/>
        <v>0.2094779133887833</v>
      </c>
      <c r="C8">
        <f t="shared" ca="1" si="5"/>
        <v>3</v>
      </c>
      <c r="D8">
        <f t="shared" ca="1" si="5"/>
        <v>3</v>
      </c>
      <c r="E8">
        <f t="shared" ca="1" si="5"/>
        <v>3</v>
      </c>
      <c r="F8">
        <f t="shared" ca="1" si="5"/>
        <v>2</v>
      </c>
      <c r="G8">
        <f t="shared" ca="1" si="1"/>
        <v>7</v>
      </c>
      <c r="H8" t="str">
        <f t="shared" ca="1" si="2"/>
        <v>x</v>
      </c>
      <c r="I8" t="str">
        <f t="shared" ca="1" si="3"/>
        <v>y</v>
      </c>
      <c r="J8" t="str">
        <f ca="1">"(___ - "&amp;D8&amp;")² = "&amp;H8&amp;"² - ___ + ___"</f>
        <v>(___ - 3)² = x² - ___ + ___</v>
      </c>
      <c r="K8" t="str">
        <f ca="1">"("&amp;H8&amp;" - "&amp;D8&amp;")² = "&amp;H8&amp;"² - "&amp;2*D8&amp;H8&amp;" + "&amp;D8^2</f>
        <v>(x - 3)² = x² - 6x + 9</v>
      </c>
      <c r="P8">
        <v>6</v>
      </c>
      <c r="Q8" t="s">
        <v>16</v>
      </c>
      <c r="R8" t="s">
        <v>17</v>
      </c>
    </row>
    <row r="9" spans="1:18" x14ac:dyDescent="0.25">
      <c r="A9">
        <f t="shared" ca="1" si="4"/>
        <v>5</v>
      </c>
      <c r="B9">
        <f t="shared" ca="1" si="0"/>
        <v>0.8933535932747958</v>
      </c>
      <c r="C9">
        <f ca="1">ROUND(RAND()*4+1,0)</f>
        <v>3</v>
      </c>
      <c r="D9">
        <f ca="1">ROUND(RAND()*4+1,0)</f>
        <v>3</v>
      </c>
      <c r="E9">
        <f ca="1">ROUND(RAND()*4+1,0)</f>
        <v>5</v>
      </c>
      <c r="F9">
        <f ca="1">ROUND(RAND()*4+1,0)</f>
        <v>3</v>
      </c>
      <c r="G9">
        <f t="shared" ca="1" si="1"/>
        <v>1</v>
      </c>
      <c r="H9" t="str">
        <f t="shared" ca="1" si="2"/>
        <v>a</v>
      </c>
      <c r="I9" t="str">
        <f t="shared" ca="1" si="3"/>
        <v>b</v>
      </c>
      <c r="J9" t="str">
        <f ca="1">"("&amp;H9&amp;" + ___)² = ___ + "&amp;2*D9&amp;H9&amp;" + ___"</f>
        <v>(a + ___)² = ___ + 6a + ___</v>
      </c>
      <c r="K9" t="str">
        <f ca="1">"("&amp;H9&amp;" + "&amp;D9&amp;")² = "&amp;H9&amp;"² + "&amp;2*D9&amp;H9&amp;" + "&amp;D9^2</f>
        <v>(a + 3)² = a² + 6a + 9</v>
      </c>
      <c r="P9">
        <v>7</v>
      </c>
      <c r="Q9" t="s">
        <v>20</v>
      </c>
      <c r="R9" t="s">
        <v>21</v>
      </c>
    </row>
    <row r="10" spans="1:18" x14ac:dyDescent="0.25">
      <c r="A10">
        <f t="shared" ca="1" si="4"/>
        <v>2</v>
      </c>
      <c r="B10">
        <f t="shared" ca="1" si="0"/>
        <v>0.90803687370001296</v>
      </c>
      <c r="C10">
        <f t="shared" ca="1" si="5"/>
        <v>3</v>
      </c>
      <c r="D10">
        <f t="shared" ca="1" si="5"/>
        <v>4</v>
      </c>
      <c r="E10">
        <f t="shared" ca="1" si="5"/>
        <v>3</v>
      </c>
      <c r="F10">
        <f t="shared" ca="1" si="5"/>
        <v>2</v>
      </c>
      <c r="G10">
        <f t="shared" ca="1" si="1"/>
        <v>1</v>
      </c>
      <c r="H10" t="str">
        <f t="shared" ca="1" si="2"/>
        <v>a</v>
      </c>
      <c r="I10" t="str">
        <f t="shared" ca="1" si="3"/>
        <v>b</v>
      </c>
      <c r="J10" t="str">
        <f ca="1">"("&amp;H10&amp;" - ___)² = ___ - "&amp;2*D10&amp;H10&amp;" + ___"</f>
        <v>(a - ___)² = ___ - 8a + ___</v>
      </c>
      <c r="K10" t="str">
        <f ca="1">"("&amp;H10&amp;" - "&amp;D10&amp;")² = "&amp;H10&amp;"² - "&amp;2*D10&amp;H10&amp;" + "&amp;D10^2</f>
        <v>(a - 4)² = a² - 8a + 16</v>
      </c>
      <c r="P10">
        <v>8</v>
      </c>
      <c r="Q10" s="3" t="s">
        <v>18</v>
      </c>
      <c r="R10" s="3" t="s">
        <v>19</v>
      </c>
    </row>
    <row r="11" spans="1:18" x14ac:dyDescent="0.25">
      <c r="A11">
        <f t="shared" ca="1" si="4"/>
        <v>17</v>
      </c>
      <c r="B11">
        <f t="shared" ca="1" si="0"/>
        <v>0.42690601943298911</v>
      </c>
      <c r="C11">
        <f t="shared" ca="1" si="5"/>
        <v>3</v>
      </c>
      <c r="D11">
        <f t="shared" ca="1" si="5"/>
        <v>3</v>
      </c>
      <c r="E11">
        <f t="shared" ca="1" si="5"/>
        <v>1</v>
      </c>
      <c r="F11">
        <f t="shared" ca="1" si="5"/>
        <v>4</v>
      </c>
      <c r="G11">
        <f t="shared" ca="1" si="1"/>
        <v>3</v>
      </c>
      <c r="H11" t="str">
        <f t="shared" ca="1" si="2"/>
        <v>c</v>
      </c>
      <c r="I11" t="str">
        <f t="shared" ca="1" si="3"/>
        <v>d</v>
      </c>
      <c r="J11" t="str">
        <f ca="1">"(___ + "&amp;D11&amp;")² = ___ + "&amp;2*D11&amp;H11&amp;" + ___"</f>
        <v>(___ + 3)² = ___ + 6c + ___</v>
      </c>
      <c r="K11" t="str">
        <f ca="1">"("&amp;H11&amp;" + "&amp;D11&amp;")² = "&amp;H11&amp;"² + "&amp;2*D11&amp;H11&amp;" + "&amp;D11^2</f>
        <v>(c + 3)² = c² + 6c + 9</v>
      </c>
      <c r="P11">
        <v>9</v>
      </c>
      <c r="Q11" s="3" t="s">
        <v>21</v>
      </c>
      <c r="R11" s="3" t="s">
        <v>22</v>
      </c>
    </row>
    <row r="12" spans="1:18" x14ac:dyDescent="0.25">
      <c r="A12">
        <f t="shared" ca="1" si="4"/>
        <v>4</v>
      </c>
      <c r="B12">
        <f t="shared" ca="1" si="0"/>
        <v>0.89827329705039416</v>
      </c>
      <c r="C12">
        <f ca="1">ROUND(RAND()*4+1,0)</f>
        <v>4</v>
      </c>
      <c r="D12">
        <f ca="1">ROUND(RAND()*4+1,0)</f>
        <v>2</v>
      </c>
      <c r="E12">
        <f ca="1">ROUND(RAND()*4+1,0)</f>
        <v>3</v>
      </c>
      <c r="F12">
        <f ca="1">ROUND(RAND()*4+1,0)</f>
        <v>3</v>
      </c>
      <c r="G12">
        <f t="shared" ca="1" si="1"/>
        <v>5</v>
      </c>
      <c r="H12" t="str">
        <f t="shared" ca="1" si="2"/>
        <v>b</v>
      </c>
      <c r="I12" t="str">
        <f t="shared" ca="1" si="3"/>
        <v>c</v>
      </c>
      <c r="J12" t="str">
        <f ca="1">"(___ - "&amp;D12&amp;")² = ___ - "&amp;2*D12&amp;H12&amp;" + ___"</f>
        <v>(___ - 2)² = ___ - 4b + ___</v>
      </c>
      <c r="K12" t="str">
        <f ca="1">"("&amp;H12&amp;" - "&amp;D12&amp;")² = "&amp;H12&amp;"² - "&amp;2*D12&amp;H12&amp;" + "&amp;D12^2</f>
        <v>(b - 2)² = b² - 4b + 4</v>
      </c>
      <c r="P12">
        <v>10</v>
      </c>
      <c r="Q12" s="3" t="s">
        <v>17</v>
      </c>
      <c r="R12" s="3" t="s">
        <v>18</v>
      </c>
    </row>
    <row r="13" spans="1:18" x14ac:dyDescent="0.25">
      <c r="A13">
        <f t="shared" ca="1" si="4"/>
        <v>16</v>
      </c>
      <c r="B13">
        <f t="shared" ca="1" si="0"/>
        <v>0.43475188678616172</v>
      </c>
      <c r="C13">
        <f t="shared" ca="1" si="5"/>
        <v>3</v>
      </c>
      <c r="D13">
        <f t="shared" ca="1" si="5"/>
        <v>4</v>
      </c>
      <c r="E13">
        <f t="shared" ca="1" si="5"/>
        <v>3</v>
      </c>
      <c r="F13">
        <f t="shared" ca="1" si="5"/>
        <v>3</v>
      </c>
      <c r="G13">
        <f t="shared" ca="1" si="1"/>
        <v>3</v>
      </c>
      <c r="H13" t="str">
        <f t="shared" ca="1" si="2"/>
        <v>c</v>
      </c>
      <c r="I13" t="str">
        <f t="shared" ca="1" si="3"/>
        <v>d</v>
      </c>
      <c r="J13" t="str">
        <f ca="1">"("&amp;H13&amp;" + ___)² = ___ + ___ + "&amp;D13^2</f>
        <v>(c + ___)² = ___ + ___ + 16</v>
      </c>
      <c r="K13" t="str">
        <f ca="1">"("&amp;H13&amp;" + "&amp;D13&amp;")² = "&amp;H13&amp;"² + "&amp;2*D13&amp;H13&amp;" + "&amp;D13^2</f>
        <v>(c + 4)² = c² + 8c + 16</v>
      </c>
    </row>
    <row r="14" spans="1:18" x14ac:dyDescent="0.25">
      <c r="A14">
        <f t="shared" ca="1" si="4"/>
        <v>19</v>
      </c>
      <c r="B14">
        <f t="shared" ca="1" si="0"/>
        <v>0.40524039763447051</v>
      </c>
      <c r="C14">
        <f t="shared" ca="1" si="5"/>
        <v>4</v>
      </c>
      <c r="D14">
        <f t="shared" ca="1" si="5"/>
        <v>2</v>
      </c>
      <c r="E14">
        <f t="shared" ca="1" si="5"/>
        <v>5</v>
      </c>
      <c r="F14">
        <f t="shared" ca="1" si="5"/>
        <v>5</v>
      </c>
      <c r="G14">
        <f t="shared" ca="1" si="1"/>
        <v>9</v>
      </c>
      <c r="H14" t="str">
        <f t="shared" ca="1" si="2"/>
        <v>y</v>
      </c>
      <c r="I14" t="str">
        <f t="shared" ca="1" si="3"/>
        <v>z</v>
      </c>
      <c r="J14" t="str">
        <f ca="1">"("&amp;H14&amp;" - ___)² = ___ - ___ + "&amp;D14^2</f>
        <v>(y - ___)² = ___ - ___ + 4</v>
      </c>
      <c r="K14" t="str">
        <f ca="1">"("&amp;H14&amp;" - "&amp;D14&amp;")² = "&amp;H14&amp;"² - "&amp;2*D14&amp;H14&amp;" + "&amp;D14^2</f>
        <v>(y - 2)² = y² - 4y + 4</v>
      </c>
    </row>
    <row r="15" spans="1:18" x14ac:dyDescent="0.25">
      <c r="A15">
        <f t="shared" ca="1" si="4"/>
        <v>1</v>
      </c>
      <c r="B15">
        <f t="shared" ca="1" si="0"/>
        <v>0.99226593180380762</v>
      </c>
      <c r="C15">
        <f ca="1">ROUND(RAND()*4+1,0)</f>
        <v>3</v>
      </c>
      <c r="D15">
        <f ca="1">ROUND(RAND()*4+1,0)</f>
        <v>3</v>
      </c>
      <c r="E15">
        <f ca="1">ROUND(RAND()*4+1,0)</f>
        <v>5</v>
      </c>
      <c r="F15">
        <f ca="1">ROUND(RAND()*4+1,0)</f>
        <v>2</v>
      </c>
      <c r="G15">
        <f t="shared" ca="1" si="1"/>
        <v>8</v>
      </c>
      <c r="H15" t="str">
        <f t="shared" ca="1" si="2"/>
        <v>c</v>
      </c>
      <c r="I15" t="str">
        <f t="shared" ca="1" si="3"/>
        <v>d</v>
      </c>
      <c r="J15" t="str">
        <f ca="1">"(___ + ___)² = "&amp;H15&amp;"² + "&amp;2*D15&amp;H15&amp;" + "&amp;D15^2</f>
        <v>(___ + ___)² = c² + 6c + 9</v>
      </c>
      <c r="K15" t="str">
        <f ca="1">"("&amp;H15&amp;" + "&amp;D15&amp;")² = "&amp;H15&amp;"² + "&amp;2*D15&amp;H15&amp;" + "&amp;D15^2</f>
        <v>(c + 3)² = c² + 6c + 9</v>
      </c>
    </row>
    <row r="16" spans="1:18" x14ac:dyDescent="0.25">
      <c r="A16">
        <f t="shared" ca="1" si="4"/>
        <v>6</v>
      </c>
      <c r="B16">
        <f t="shared" ca="1" si="0"/>
        <v>0.88976752937214454</v>
      </c>
      <c r="C16">
        <f t="shared" ca="1" si="5"/>
        <v>5</v>
      </c>
      <c r="D16">
        <f t="shared" ca="1" si="5"/>
        <v>4</v>
      </c>
      <c r="E16">
        <f t="shared" ca="1" si="5"/>
        <v>3</v>
      </c>
      <c r="F16">
        <f t="shared" ca="1" si="5"/>
        <v>1</v>
      </c>
      <c r="G16">
        <f t="shared" ca="1" si="1"/>
        <v>3</v>
      </c>
      <c r="H16" t="str">
        <f t="shared" ca="1" si="2"/>
        <v>c</v>
      </c>
      <c r="I16" t="str">
        <f t="shared" ca="1" si="3"/>
        <v>d</v>
      </c>
      <c r="J16" t="str">
        <f ca="1">"(___ - ___)² = "&amp;H16&amp;"² - "&amp;2*D16&amp;H16&amp;" + "&amp;D16^2</f>
        <v>(___ - ___)² = c² - 8c + 16</v>
      </c>
      <c r="K16" t="str">
        <f ca="1">"("&amp;H16&amp;" - "&amp;D16&amp;")² = "&amp;H16&amp;"² - "&amp;2*D16&amp;H16&amp;" + "&amp;D16^2</f>
        <v>(c - 4)² = c² - 8c + 16</v>
      </c>
    </row>
    <row r="17" spans="1:11" x14ac:dyDescent="0.25">
      <c r="A17">
        <f t="shared" ca="1" si="4"/>
        <v>25</v>
      </c>
      <c r="B17">
        <f t="shared" ca="1" si="0"/>
        <v>0.19666334044170553</v>
      </c>
      <c r="C17">
        <f t="shared" ca="1" si="5"/>
        <v>1</v>
      </c>
      <c r="D17">
        <f t="shared" ca="1" si="5"/>
        <v>3</v>
      </c>
      <c r="E17">
        <f t="shared" ca="1" si="5"/>
        <v>2</v>
      </c>
      <c r="F17">
        <f t="shared" ca="1" si="5"/>
        <v>4</v>
      </c>
      <c r="G17">
        <f t="shared" ca="1" si="1"/>
        <v>8</v>
      </c>
      <c r="H17" t="str">
        <f t="shared" ca="1" si="2"/>
        <v>c</v>
      </c>
      <c r="I17" t="str">
        <f t="shared" ca="1" si="3"/>
        <v>d</v>
      </c>
      <c r="J17" t="str">
        <f ca="1">"(___ + "&amp;D17&amp;")² = "&amp;H17&amp;"² + ___ + ___"</f>
        <v>(___ + 3)² = c² + ___ + ___</v>
      </c>
      <c r="K17" t="str">
        <f ca="1">"("&amp;H17&amp;" + "&amp;D17&amp;")² = "&amp;H17&amp;"² + "&amp;2*D17&amp;H17&amp;" + "&amp;D17^2</f>
        <v>(c + 3)² = c² + 6c + 9</v>
      </c>
    </row>
    <row r="18" spans="1:11" x14ac:dyDescent="0.25">
      <c r="A18">
        <f t="shared" ca="1" si="4"/>
        <v>8</v>
      </c>
      <c r="B18">
        <f t="shared" ca="1" si="0"/>
        <v>0.7806530782695833</v>
      </c>
      <c r="C18">
        <f ca="1">ROUND(RAND()*4+1,0)</f>
        <v>4</v>
      </c>
      <c r="D18">
        <f ca="1">ROUND(RAND()*4+1,0)</f>
        <v>3</v>
      </c>
      <c r="E18">
        <f ca="1">ROUND(RAND()*4+1,0)</f>
        <v>2</v>
      </c>
      <c r="F18">
        <f ca="1">ROUND(RAND()*4+1,0)</f>
        <v>1</v>
      </c>
      <c r="G18">
        <f t="shared" ca="1" si="1"/>
        <v>9</v>
      </c>
      <c r="H18" t="str">
        <f t="shared" ca="1" si="2"/>
        <v>y</v>
      </c>
      <c r="I18" t="str">
        <f t="shared" ca="1" si="3"/>
        <v>z</v>
      </c>
      <c r="J18" t="str">
        <f ca="1">"(___ - "&amp;D18&amp;")² = "&amp;H18&amp;"² - ___ + ___"</f>
        <v>(___ - 3)² = y² - ___ + ___</v>
      </c>
      <c r="K18" t="str">
        <f ca="1">"("&amp;H18&amp;" - "&amp;D18&amp;")² = "&amp;H18&amp;"² - "&amp;2*D18&amp;H18&amp;" + "&amp;D18^2</f>
        <v>(y - 3)² = y² - 6y + 9</v>
      </c>
    </row>
    <row r="19" spans="1:11" x14ac:dyDescent="0.25">
      <c r="A19">
        <f t="shared" ca="1" si="4"/>
        <v>20</v>
      </c>
      <c r="B19">
        <f t="shared" ca="1" si="0"/>
        <v>0.35238518831888754</v>
      </c>
      <c r="C19">
        <f t="shared" ca="1" si="5"/>
        <v>4</v>
      </c>
      <c r="D19">
        <f t="shared" ca="1" si="5"/>
        <v>3</v>
      </c>
      <c r="E19">
        <f t="shared" ca="1" si="5"/>
        <v>4</v>
      </c>
      <c r="F19">
        <f t="shared" ca="1" si="5"/>
        <v>2</v>
      </c>
      <c r="G19">
        <f t="shared" ca="1" si="1"/>
        <v>7</v>
      </c>
      <c r="H19" t="str">
        <f t="shared" ca="1" si="2"/>
        <v>x</v>
      </c>
      <c r="I19" t="str">
        <f t="shared" ca="1" si="3"/>
        <v>y</v>
      </c>
      <c r="J19" t="str">
        <f ca="1">"("&amp;H19&amp;" + ___)² = ___ + "&amp;2*D19&amp;H19&amp;" + ___"</f>
        <v>(x + ___)² = ___ + 6x + ___</v>
      </c>
      <c r="K19" t="str">
        <f ca="1">"("&amp;H19&amp;" + "&amp;D19&amp;")² = "&amp;H19&amp;"² + "&amp;2*D19&amp;H19&amp;" + "&amp;D19^2</f>
        <v>(x + 3)² = x² + 6x + 9</v>
      </c>
    </row>
    <row r="20" spans="1:11" x14ac:dyDescent="0.25">
      <c r="A20">
        <f t="shared" ca="1" si="4"/>
        <v>24</v>
      </c>
      <c r="B20">
        <f t="shared" ca="1" si="0"/>
        <v>0.20034591504138899</v>
      </c>
      <c r="C20">
        <f t="shared" ca="1" si="5"/>
        <v>4</v>
      </c>
      <c r="D20">
        <f t="shared" ca="1" si="5"/>
        <v>5</v>
      </c>
      <c r="E20">
        <f t="shared" ca="1" si="5"/>
        <v>1</v>
      </c>
      <c r="F20">
        <f t="shared" ca="1" si="5"/>
        <v>4</v>
      </c>
      <c r="G20">
        <f t="shared" ca="1" si="1"/>
        <v>4</v>
      </c>
      <c r="H20" t="str">
        <f t="shared" ca="1" si="2"/>
        <v>y</v>
      </c>
      <c r="I20" t="str">
        <f t="shared" ca="1" si="3"/>
        <v>z</v>
      </c>
      <c r="J20" t="str">
        <f ca="1">"("&amp;H20&amp;" - ___)² = ___ - "&amp;2*D20&amp;H20&amp;" + ___"</f>
        <v>(y - ___)² = ___ - 10y + ___</v>
      </c>
      <c r="K20" t="str">
        <f ca="1">"("&amp;H20&amp;" - "&amp;D20&amp;")² = "&amp;H20&amp;"² - "&amp;2*D20&amp;H20&amp;" + "&amp;D20^2</f>
        <v>(y - 5)² = y² - 10y + 25</v>
      </c>
    </row>
    <row r="21" spans="1:11" x14ac:dyDescent="0.25">
      <c r="A21">
        <f t="shared" ca="1" si="4"/>
        <v>27</v>
      </c>
      <c r="B21">
        <f t="shared" ca="1" si="0"/>
        <v>3.264638442068224E-2</v>
      </c>
      <c r="C21">
        <f t="shared" ca="1" si="5"/>
        <v>4</v>
      </c>
      <c r="D21">
        <f t="shared" ca="1" si="5"/>
        <v>2</v>
      </c>
      <c r="E21">
        <f t="shared" ca="1" si="5"/>
        <v>3</v>
      </c>
      <c r="F21">
        <f t="shared" ca="1" si="5"/>
        <v>2</v>
      </c>
      <c r="G21">
        <f t="shared" ca="1" si="1"/>
        <v>1</v>
      </c>
      <c r="H21" t="str">
        <f t="shared" ca="1" si="2"/>
        <v>a</v>
      </c>
      <c r="I21" t="str">
        <f t="shared" ca="1" si="3"/>
        <v>b</v>
      </c>
      <c r="J21" t="str">
        <f ca="1">"(___ + "&amp;D21&amp;")² = ___ + "&amp;2*D21&amp;H21&amp;" + ___"</f>
        <v>(___ + 2)² = ___ + 4a + ___</v>
      </c>
      <c r="K21" t="str">
        <f ca="1">"("&amp;H21&amp;" + "&amp;D21&amp;")² = "&amp;H21&amp;"² + "&amp;2*D21&amp;H21&amp;" + "&amp;D21^2</f>
        <v>(a + 2)² = a² + 4a + 4</v>
      </c>
    </row>
    <row r="22" spans="1:11" x14ac:dyDescent="0.25">
      <c r="A22">
        <f t="shared" ca="1" si="4"/>
        <v>18</v>
      </c>
      <c r="B22">
        <f t="shared" ca="1" si="0"/>
        <v>0.42380321560329526</v>
      </c>
      <c r="C22">
        <f t="shared" ca="1" si="5"/>
        <v>1</v>
      </c>
      <c r="D22">
        <f t="shared" ca="1" si="5"/>
        <v>2</v>
      </c>
      <c r="E22">
        <f t="shared" ca="1" si="5"/>
        <v>2</v>
      </c>
      <c r="F22">
        <f t="shared" ca="1" si="5"/>
        <v>2</v>
      </c>
      <c r="G22">
        <f t="shared" ca="1" si="1"/>
        <v>3</v>
      </c>
      <c r="H22" t="str">
        <f t="shared" ca="1" si="2"/>
        <v>c</v>
      </c>
      <c r="I22" t="str">
        <f t="shared" ca="1" si="3"/>
        <v>d</v>
      </c>
      <c r="J22" t="str">
        <f ca="1">"(___ - "&amp;D22&amp;")² = ___ - "&amp;2*D22&amp;H22&amp;" + ___"</f>
        <v>(___ - 2)² = ___ - 4c + ___</v>
      </c>
      <c r="K22" t="str">
        <f ca="1">"("&amp;H22&amp;" - "&amp;D22&amp;")² = "&amp;H22&amp;"² - "&amp;2*D22&amp;H22&amp;" + "&amp;D22^2</f>
        <v>(c - 2)² = c² - 4c + 4</v>
      </c>
    </row>
    <row r="23" spans="1:11" x14ac:dyDescent="0.25">
      <c r="A23">
        <f t="shared" ca="1" si="4"/>
        <v>3</v>
      </c>
      <c r="B23">
        <f t="shared" ca="1" si="0"/>
        <v>0.90172763122214261</v>
      </c>
      <c r="C23">
        <f t="shared" ca="1" si="5"/>
        <v>4</v>
      </c>
      <c r="D23">
        <f t="shared" ca="1" si="5"/>
        <v>2</v>
      </c>
      <c r="E23">
        <f t="shared" ca="1" si="5"/>
        <v>4</v>
      </c>
      <c r="F23">
        <f t="shared" ca="1" si="5"/>
        <v>3</v>
      </c>
      <c r="G23">
        <f t="shared" ca="1" si="1"/>
        <v>10</v>
      </c>
      <c r="H23" t="str">
        <f t="shared" ca="1" si="2"/>
        <v>b</v>
      </c>
      <c r="I23" t="str">
        <f t="shared" ca="1" si="3"/>
        <v>c</v>
      </c>
      <c r="J23" t="str">
        <f ca="1">"("&amp;H23&amp;" + ___)² = ___ + ___ + "&amp;D23^2</f>
        <v>(b + ___)² = ___ + ___ + 4</v>
      </c>
      <c r="K23" t="str">
        <f ca="1">"("&amp;H23&amp;" + "&amp;D23&amp;")² = "&amp;H23&amp;"² + "&amp;2*D23&amp;H23&amp;" + "&amp;D23^2</f>
        <v>(b + 2)² = b² + 4b + 4</v>
      </c>
    </row>
    <row r="24" spans="1:11" x14ac:dyDescent="0.25">
      <c r="A24">
        <f t="shared" ca="1" si="4"/>
        <v>22</v>
      </c>
      <c r="B24">
        <f t="shared" ca="1" si="0"/>
        <v>0.28845334759343733</v>
      </c>
      <c r="C24">
        <f t="shared" ca="1" si="5"/>
        <v>3</v>
      </c>
      <c r="D24">
        <f t="shared" ca="1" si="5"/>
        <v>3</v>
      </c>
      <c r="E24">
        <f t="shared" ca="1" si="5"/>
        <v>5</v>
      </c>
      <c r="F24">
        <f t="shared" ca="1" si="5"/>
        <v>2</v>
      </c>
      <c r="G24">
        <f t="shared" ca="1" si="1"/>
        <v>8</v>
      </c>
      <c r="H24" t="str">
        <f t="shared" ca="1" si="2"/>
        <v>c</v>
      </c>
      <c r="I24" t="str">
        <f t="shared" ca="1" si="3"/>
        <v>d</v>
      </c>
      <c r="J24" t="str">
        <f ca="1">"("&amp;H24&amp;" - ___)² = ___ - ___ + "&amp;D24^2</f>
        <v>(c - ___)² = ___ - ___ + 9</v>
      </c>
      <c r="K24" t="str">
        <f ca="1">"("&amp;H24&amp;" - "&amp;D24&amp;")² = "&amp;H24&amp;"² - "&amp;2*D24&amp;H24&amp;" + "&amp;D24^2</f>
        <v>(c - 3)² = c² - 6c + 9</v>
      </c>
    </row>
    <row r="25" spans="1:11" x14ac:dyDescent="0.25">
      <c r="A25">
        <f t="shared" ca="1" si="4"/>
        <v>15</v>
      </c>
      <c r="B25">
        <f t="shared" ca="1" si="0"/>
        <v>0.47916166241430336</v>
      </c>
      <c r="C25">
        <f t="shared" ca="1" si="5"/>
        <v>4</v>
      </c>
      <c r="D25">
        <f t="shared" ca="1" si="5"/>
        <v>2</v>
      </c>
      <c r="E25">
        <f t="shared" ca="1" si="5"/>
        <v>4</v>
      </c>
      <c r="F25">
        <f t="shared" ca="1" si="5"/>
        <v>4</v>
      </c>
      <c r="G25">
        <f t="shared" ca="1" si="1"/>
        <v>10</v>
      </c>
      <c r="H25" t="str">
        <f t="shared" ca="1" si="2"/>
        <v>b</v>
      </c>
      <c r="I25" t="str">
        <f t="shared" ca="1" si="3"/>
        <v>c</v>
      </c>
      <c r="J25" t="str">
        <f ca="1">"(___ + ___)² = "&amp;H25&amp;"² + "&amp;2*D25&amp;H25&amp;" + "&amp;D25^2</f>
        <v>(___ + ___)² = b² + 4b + 4</v>
      </c>
      <c r="K25" t="str">
        <f ca="1">"("&amp;H25&amp;" + "&amp;D25&amp;")² = "&amp;H25&amp;"² + "&amp;2*D25&amp;H25&amp;" + "&amp;D25^2</f>
        <v>(b + 2)² = b² + 4b + 4</v>
      </c>
    </row>
    <row r="26" spans="1:11" x14ac:dyDescent="0.25">
      <c r="A26">
        <f t="shared" ca="1" si="4"/>
        <v>21</v>
      </c>
      <c r="B26">
        <f t="shared" ca="1" si="0"/>
        <v>0.33720812547665568</v>
      </c>
      <c r="C26">
        <f t="shared" ca="1" si="5"/>
        <v>2</v>
      </c>
      <c r="D26">
        <f t="shared" ca="1" si="5"/>
        <v>4</v>
      </c>
      <c r="E26">
        <f t="shared" ca="1" si="5"/>
        <v>1</v>
      </c>
      <c r="F26">
        <f t="shared" ca="1" si="5"/>
        <v>2</v>
      </c>
      <c r="G26">
        <f t="shared" ca="1" si="1"/>
        <v>9</v>
      </c>
      <c r="H26" t="str">
        <f t="shared" ca="1" si="2"/>
        <v>y</v>
      </c>
      <c r="I26" t="str">
        <f t="shared" ca="1" si="3"/>
        <v>z</v>
      </c>
      <c r="J26" t="str">
        <f ca="1">"(___ - ___)² = "&amp;H26&amp;"² - "&amp;2*D26&amp;H26&amp;" + "&amp;D26^2</f>
        <v>(___ - ___)² = y² - 8y + 16</v>
      </c>
      <c r="K26" t="str">
        <f ca="1">"("&amp;H26&amp;" - "&amp;D26&amp;")² = "&amp;H26&amp;"² - "&amp;2*D26&amp;H26&amp;" + "&amp;D26^2</f>
        <v>(y - 4)² = y² - 8y + 16</v>
      </c>
    </row>
    <row r="27" spans="1:11" x14ac:dyDescent="0.25">
      <c r="A27">
        <f ca="1">RANK(B27,$B$3:$B$29)</f>
        <v>10</v>
      </c>
      <c r="B27">
        <f t="shared" ca="1" si="0"/>
        <v>0.62539326172070941</v>
      </c>
      <c r="C27">
        <f t="shared" ca="1" si="5"/>
        <v>2</v>
      </c>
      <c r="D27">
        <f t="shared" ca="1" si="5"/>
        <v>2</v>
      </c>
      <c r="E27">
        <f t="shared" ca="1" si="5"/>
        <v>4</v>
      </c>
      <c r="F27">
        <f t="shared" ca="1" si="5"/>
        <v>5</v>
      </c>
      <c r="G27">
        <f t="shared" ca="1" si="1"/>
        <v>6</v>
      </c>
      <c r="H27" t="str">
        <f t="shared" ca="1" si="2"/>
        <v>a</v>
      </c>
      <c r="I27" t="str">
        <f t="shared" ca="1" si="3"/>
        <v>b</v>
      </c>
      <c r="J27" t="str">
        <f ca="1">"(___ + "&amp;D27&amp;")² = "&amp;H27&amp;"² + ___ + ___"</f>
        <v>(___ + 2)² = a² + ___ + ___</v>
      </c>
      <c r="K27" t="str">
        <f ca="1">"("&amp;H27&amp;" + "&amp;D27&amp;")² = "&amp;H27&amp;"² + "&amp;2*D27&amp;H27&amp;" + "&amp;D27^2</f>
        <v>(a + 2)² = a² + 4a + 4</v>
      </c>
    </row>
    <row r="28" spans="1:11" x14ac:dyDescent="0.25">
      <c r="A28">
        <f t="shared" ca="1" si="4"/>
        <v>7</v>
      </c>
      <c r="B28">
        <f t="shared" ca="1" si="0"/>
        <v>0.87434814221853696</v>
      </c>
      <c r="C28">
        <f t="shared" ca="1" si="5"/>
        <v>2</v>
      </c>
      <c r="D28">
        <f t="shared" ca="1" si="5"/>
        <v>3</v>
      </c>
      <c r="E28">
        <f t="shared" ca="1" si="5"/>
        <v>4</v>
      </c>
      <c r="F28">
        <f t="shared" ca="1" si="5"/>
        <v>2</v>
      </c>
      <c r="G28">
        <f t="shared" ca="1" si="1"/>
        <v>8</v>
      </c>
      <c r="H28" t="str">
        <f t="shared" ca="1" si="2"/>
        <v>c</v>
      </c>
      <c r="I28" t="str">
        <f t="shared" ca="1" si="3"/>
        <v>d</v>
      </c>
      <c r="J28" t="str">
        <f ca="1">"(___ - "&amp;D28&amp;")² = "&amp;H28&amp;"² - ___ + ___"</f>
        <v>(___ - 3)² = c² - ___ + ___</v>
      </c>
      <c r="K28" t="str">
        <f ca="1">"("&amp;H28&amp;" - "&amp;D28&amp;")² = "&amp;H28&amp;"² - "&amp;2*D28&amp;H28&amp;" + "&amp;D28^2</f>
        <v>(c - 3)² = c² - 6c + 9</v>
      </c>
    </row>
    <row r="29" spans="1:11" x14ac:dyDescent="0.25">
      <c r="A29">
        <f t="shared" ca="1" si="4"/>
        <v>9</v>
      </c>
      <c r="B29">
        <f t="shared" ca="1" si="0"/>
        <v>0.77657385394560396</v>
      </c>
      <c r="C29">
        <f t="shared" ca="1" si="5"/>
        <v>4</v>
      </c>
      <c r="D29">
        <f t="shared" ca="1" si="5"/>
        <v>5</v>
      </c>
      <c r="E29">
        <f t="shared" ca="1" si="5"/>
        <v>2</v>
      </c>
      <c r="F29">
        <f t="shared" ca="1" si="5"/>
        <v>3</v>
      </c>
      <c r="G29">
        <f t="shared" ca="1" si="1"/>
        <v>6</v>
      </c>
      <c r="H29" t="str">
        <f t="shared" ca="1" si="2"/>
        <v>a</v>
      </c>
      <c r="I29" t="str">
        <f t="shared" ca="1" si="3"/>
        <v>b</v>
      </c>
      <c r="J29" t="str">
        <f ca="1">"("&amp;H29&amp;" + ___)² = ___ + "&amp;2*D29&amp;H29&amp;" + ___"</f>
        <v>(a + ___)² = ___ + 10a + ___</v>
      </c>
      <c r="K29" t="str">
        <f ca="1">"("&amp;H29&amp;" + "&amp;D29&amp;")² = "&amp;H29&amp;"² + "&amp;2*D29&amp;H29&amp;" + "&amp;D29^2</f>
        <v>(a + 5)² = a² + 10a + 25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33"/>
  <sheetViews>
    <sheetView topLeftCell="A12" workbookViewId="0">
      <selection activeCell="D33" sqref="D33"/>
    </sheetView>
  </sheetViews>
  <sheetFormatPr baseColWidth="10" defaultRowHeight="12.5" x14ac:dyDescent="0.25"/>
  <cols>
    <col min="7" max="7" width="3" bestFit="1" customWidth="1"/>
    <col min="8" max="11" width="3" customWidth="1"/>
    <col min="12" max="14" width="2.54296875" bestFit="1" customWidth="1"/>
    <col min="15" max="15" width="2.54296875" customWidth="1"/>
    <col min="16" max="18" width="2.1796875" bestFit="1" customWidth="1"/>
    <col min="23" max="23" width="26.453125" bestFit="1" customWidth="1"/>
    <col min="24" max="24" width="26.54296875" style="6" customWidth="1"/>
    <col min="25" max="28" width="3.54296875" bestFit="1" customWidth="1"/>
    <col min="29" max="29" width="6.26953125" customWidth="1"/>
    <col min="30" max="31" width="5.1796875" customWidth="1"/>
    <col min="32" max="32" width="5.7265625" customWidth="1"/>
    <col min="33" max="33" width="5.54296875" customWidth="1"/>
    <col min="34" max="34" width="6.453125" customWidth="1"/>
    <col min="35" max="36" width="5.54296875" customWidth="1"/>
    <col min="37" max="37" width="5.54296875" bestFit="1" customWidth="1"/>
    <col min="38" max="38" width="6.1796875" bestFit="1" customWidth="1"/>
    <col min="39" max="39" width="7.26953125" bestFit="1" customWidth="1"/>
    <col min="40" max="40" width="6.7265625" bestFit="1" customWidth="1"/>
    <col min="41" max="41" width="27.6328125" bestFit="1" customWidth="1"/>
    <col min="43" max="44" width="5" customWidth="1"/>
    <col min="55" max="55" width="38.81640625" bestFit="1" customWidth="1"/>
    <col min="56" max="56" width="38.81640625" customWidth="1"/>
    <col min="58" max="58" width="4.7265625" bestFit="1" customWidth="1"/>
    <col min="59" max="59" width="5.7265625" bestFit="1" customWidth="1"/>
    <col min="60" max="60" width="6.1796875" bestFit="1" customWidth="1"/>
    <col min="61" max="61" width="4.7265625" bestFit="1" customWidth="1"/>
    <col min="62" max="62" width="6.26953125" bestFit="1" customWidth="1"/>
    <col min="63" max="63" width="7.26953125" bestFit="1" customWidth="1"/>
    <col min="64" max="64" width="6.7265625" bestFit="1" customWidth="1"/>
    <col min="65" max="70" width="6.7265625" customWidth="1"/>
    <col min="71" max="71" width="21.81640625" bestFit="1" customWidth="1"/>
    <col min="72" max="72" width="20.7265625" bestFit="1" customWidth="1"/>
  </cols>
  <sheetData>
    <row r="1" spans="1:84" x14ac:dyDescent="0.25">
      <c r="B1" s="3" t="s">
        <v>32</v>
      </c>
    </row>
    <row r="2" spans="1:84" x14ac:dyDescent="0.25">
      <c r="C2" t="s">
        <v>25</v>
      </c>
      <c r="D2" t="s">
        <v>26</v>
      </c>
      <c r="E2" t="s">
        <v>27</v>
      </c>
      <c r="F2" t="s">
        <v>28</v>
      </c>
      <c r="W2" t="s">
        <v>29</v>
      </c>
      <c r="X2" s="6" t="s">
        <v>1</v>
      </c>
      <c r="AP2" t="s">
        <v>16</v>
      </c>
      <c r="AQ2" s="3" t="s">
        <v>33</v>
      </c>
      <c r="AR2" s="3" t="s">
        <v>34</v>
      </c>
      <c r="AS2" s="3" t="s">
        <v>17</v>
      </c>
      <c r="AT2" s="3" t="s">
        <v>35</v>
      </c>
      <c r="AU2" s="3" t="s">
        <v>36</v>
      </c>
      <c r="AV2" s="3" t="s">
        <v>37</v>
      </c>
      <c r="AW2" s="3" t="s">
        <v>38</v>
      </c>
      <c r="AX2" s="3" t="s">
        <v>39</v>
      </c>
      <c r="AY2" s="3" t="s">
        <v>40</v>
      </c>
      <c r="AZ2" s="3" t="s">
        <v>57</v>
      </c>
      <c r="BA2" s="3" t="s">
        <v>41</v>
      </c>
      <c r="BB2" s="3" t="s">
        <v>42</v>
      </c>
      <c r="BC2" s="3"/>
      <c r="BD2" s="3"/>
      <c r="BE2" s="3"/>
      <c r="BF2" t="s">
        <v>16</v>
      </c>
      <c r="BG2" s="3" t="s">
        <v>33</v>
      </c>
      <c r="BH2" s="3" t="s">
        <v>34</v>
      </c>
      <c r="BI2" s="3" t="s">
        <v>17</v>
      </c>
      <c r="BJ2" s="3" t="s">
        <v>35</v>
      </c>
      <c r="BK2" s="3" t="s">
        <v>36</v>
      </c>
      <c r="BL2" s="3" t="s">
        <v>37</v>
      </c>
      <c r="BM2" s="3" t="s">
        <v>38</v>
      </c>
      <c r="BN2" s="3" t="s">
        <v>39</v>
      </c>
      <c r="BO2" s="3" t="s">
        <v>40</v>
      </c>
      <c r="BP2" s="3" t="s">
        <v>57</v>
      </c>
      <c r="BQ2" s="3" t="s">
        <v>41</v>
      </c>
      <c r="BR2" s="3" t="s">
        <v>42</v>
      </c>
      <c r="BS2" s="3"/>
      <c r="BT2" s="3"/>
    </row>
    <row r="3" spans="1:84" x14ac:dyDescent="0.25">
      <c r="A3">
        <f ca="1">RANK(B3,$B$3:$B$30)</f>
        <v>3</v>
      </c>
      <c r="B3">
        <f t="shared" ref="B3:B30" ca="1" si="0">RAND()</f>
        <v>0.92238544657660715</v>
      </c>
      <c r="C3">
        <f ca="1">ROUND(RAND()*7+2,0)</f>
        <v>7</v>
      </c>
      <c r="D3">
        <f ca="1">ROUND(RAND()*7+2,0)</f>
        <v>5</v>
      </c>
      <c r="E3">
        <f ca="1">ROUND(RAND()*7+2,0)</f>
        <v>6</v>
      </c>
      <c r="F3">
        <f ca="1">ROUND(RAND()*7+2,0)</f>
        <v>8</v>
      </c>
      <c r="G3">
        <f ca="1">ROUND(RAND()*3+1,0)</f>
        <v>1</v>
      </c>
      <c r="H3">
        <f t="shared" ref="H3:H30" ca="1" si="1">IF(CE3=G3,G3+1,CE3)</f>
        <v>2</v>
      </c>
      <c r="I3">
        <f ca="1">ROUND(RAND()*6+1,0)</f>
        <v>6</v>
      </c>
      <c r="J3">
        <f t="shared" ref="J3:J30" ca="1" si="2">IF(CF3=I3,I3+1,CF3)</f>
        <v>3</v>
      </c>
      <c r="K3">
        <f ca="1">-1^ROUND(RAND(),0)</f>
        <v>1</v>
      </c>
      <c r="L3">
        <f ca="1">-1^ROUND(RAND(),0)</f>
        <v>-1</v>
      </c>
      <c r="M3">
        <f ca="1">-1^ROUND(RAND(),0)</f>
        <v>1</v>
      </c>
      <c r="N3">
        <f ca="1">-1^ROUND(RAND(),0)</f>
        <v>-1</v>
      </c>
      <c r="O3" t="str">
        <f t="shared" ref="O3:O30" ca="1" si="3">IF(K3=1,"","-")</f>
        <v/>
      </c>
      <c r="P3" t="str">
        <f t="shared" ref="P3:P30" ca="1" si="4">IF(L3=1,"+","-")</f>
        <v>-</v>
      </c>
      <c r="Q3" t="str">
        <f ca="1">IF(M3=1,"","-")</f>
        <v/>
      </c>
      <c r="R3" t="str">
        <f t="shared" ref="R3:R30" ca="1" si="5">IF(N3=1,"+","-")</f>
        <v>-</v>
      </c>
      <c r="S3" t="str">
        <f t="shared" ref="S3:S30" ca="1" si="6">IF(VLOOKUP(G3,$BU$3:$BW$12,2)=0,"",VLOOKUP(G3,$BU$3:$BW$12,2))</f>
        <v>a</v>
      </c>
      <c r="T3" t="str">
        <f t="shared" ref="T3:T30" ca="1" si="7">IF(VLOOKUP(H3,$BU$3:$BW$12,2)=0,"",VLOOKUP(H3,$BU$3:$BW$12,2))</f>
        <v>b</v>
      </c>
      <c r="U3" t="str">
        <f t="shared" ref="U3:U30" ca="1" si="8">IF(VLOOKUP(I3,$BU$3:$BW$12,3)=0,"",VLOOKUP(I3,$BU$3:$BW$12,3))</f>
        <v xml:space="preserve"> </v>
      </c>
      <c r="V3" t="str">
        <f t="shared" ref="V3:V30" ca="1" si="9">IF(VLOOKUP(J3,$BU$3:$BW$12,3)=0,"",VLOOKUP(J3,$BU$3:$BW$12,3))</f>
        <v>ab</v>
      </c>
      <c r="W3" t="str">
        <f ca="1">"("&amp;O3&amp;C3&amp;S3&amp;" "&amp;P3&amp;" "&amp;D3&amp;T3&amp;") · ("&amp;Q3&amp;E3&amp;U3&amp;" "&amp;R3&amp;" "&amp;F3&amp;V3&amp;") ="</f>
        <v>(7a - 5b) · (6  - 8ab) =</v>
      </c>
      <c r="X3" s="6" t="str">
        <f ca="1">IF(BS3&lt;&gt;"",BS3,0)</f>
        <v xml:space="preserve"> + 42a - 30b - 56a²b + 40ab²</v>
      </c>
      <c r="Y3">
        <f ca="1">C3*K3*E3*M3</f>
        <v>42</v>
      </c>
      <c r="Z3">
        <f ca="1">K3*C3*N3*F3</f>
        <v>-56</v>
      </c>
      <c r="AA3">
        <f ca="1">L3*D3*M3*E3</f>
        <v>-30</v>
      </c>
      <c r="AB3">
        <f ca="1">L3*D3*N3*F3</f>
        <v>40</v>
      </c>
      <c r="AC3" t="str">
        <f ca="1">TRIM(S3&amp;U3)</f>
        <v>a</v>
      </c>
      <c r="AD3" t="str">
        <f ca="1">TRIM(S3&amp;V3)</f>
        <v>aab</v>
      </c>
      <c r="AE3" t="str">
        <f ca="1">TRIM(T3&amp;U3)</f>
        <v>b</v>
      </c>
      <c r="AF3" t="str">
        <f ca="1">TRIM(T3&amp;V3)</f>
        <v>bab</v>
      </c>
      <c r="AG3" t="str">
        <f t="shared" ref="AG3:AG30" ca="1" si="10">IF(AC3="","",VLOOKUP(AC3,$CA$3:$CB$27,2,FALSE))</f>
        <v>a</v>
      </c>
      <c r="AH3" t="str">
        <f t="shared" ref="AH3:AH30" ca="1" si="11">IF(AD3="","",VLOOKUP(AD3,$CA$3:$CB$27,2,FALSE))</f>
        <v>a²b</v>
      </c>
      <c r="AI3" t="str">
        <f t="shared" ref="AI3:AI30" ca="1" si="12">IF(AE3="","",VLOOKUP(AE3,$CA$3:$CB$27,2,FALSE))</f>
        <v>b</v>
      </c>
      <c r="AJ3" t="str">
        <f t="shared" ref="AJ3:AJ30" ca="1" si="13">IF(AF3="","",VLOOKUP(AF3,$CA$3:$CB$27,2,FALSE))</f>
        <v>ab²</v>
      </c>
      <c r="AK3" t="str">
        <f ca="1">Y3&amp;AG3</f>
        <v>42a</v>
      </c>
      <c r="AL3" t="str">
        <f ca="1">IF(Z3&lt;0,"- "&amp;ABS(Z3)&amp;AH3,"+ "&amp;ABS(Z3)&amp;AH3)</f>
        <v>- 56a²b</v>
      </c>
      <c r="AM3" t="str">
        <f ca="1">IF(AA3&lt;0,"- "&amp;ABS(AA3)&amp;AI3,"+ "&amp;ABS(AA3)&amp;AI3)</f>
        <v>- 30b</v>
      </c>
      <c r="AN3" t="str">
        <f ca="1">IF(AB3&lt;0,"- "&amp;ABS(AB3)&amp;AJ3,"+ "&amp;ABS(AB3)&amp;AJ3)</f>
        <v>+ 40ab²</v>
      </c>
      <c r="AO3" t="str">
        <f ca="1">AK3&amp;" "&amp;AL3&amp;" "&amp;AM3&amp;" "&amp;AN3</f>
        <v>42a - 56a²b - 30b + 40ab²</v>
      </c>
      <c r="AP3">
        <f t="shared" ref="AP3:BB19" ca="1" si="14">IF(SUMIF($AG3:$AJ3,AP$2,$Y3:$AB3)&lt;&gt;0,SUMIF($AG3:$AJ3,AP$2,$Y3:$AB3),"")</f>
        <v>42</v>
      </c>
      <c r="AQ3" t="str">
        <f t="shared" ca="1" si="14"/>
        <v/>
      </c>
      <c r="AR3" t="str">
        <f t="shared" ca="1" si="14"/>
        <v/>
      </c>
      <c r="AS3">
        <f t="shared" ca="1" si="14"/>
        <v>-30</v>
      </c>
      <c r="AT3" t="str">
        <f t="shared" ca="1" si="14"/>
        <v/>
      </c>
      <c r="AU3" t="str">
        <f t="shared" ca="1" si="14"/>
        <v/>
      </c>
      <c r="AV3" t="str">
        <f t="shared" ca="1" si="14"/>
        <v/>
      </c>
      <c r="AW3">
        <f t="shared" ca="1" si="14"/>
        <v>-56</v>
      </c>
      <c r="AX3" t="str">
        <f t="shared" ca="1" si="14"/>
        <v/>
      </c>
      <c r="AY3">
        <f t="shared" ca="1" si="14"/>
        <v>40</v>
      </c>
      <c r="AZ3" t="str">
        <f t="shared" ca="1" si="14"/>
        <v/>
      </c>
      <c r="BA3" t="str">
        <f t="shared" ca="1" si="14"/>
        <v/>
      </c>
      <c r="BB3" t="str">
        <f t="shared" ca="1" si="14"/>
        <v/>
      </c>
      <c r="BC3" t="str">
        <f t="shared" ref="BC3:BC30" ca="1" si="15">AO3</f>
        <v>42a - 56a²b - 30b + 40ab²</v>
      </c>
      <c r="BD3" t="str">
        <f t="shared" ref="BD3:BD30" ca="1" si="16">IF(BE3&lt;4,"= "&amp;BS3,"")</f>
        <v/>
      </c>
      <c r="BE3">
        <f t="shared" ref="BE3:BE30" ca="1" si="17">COUNT(AP3:BB3)</f>
        <v>4</v>
      </c>
      <c r="BF3" t="str">
        <f t="shared" ref="BF3:BR3" ca="1" si="18">IF(AP3&lt;&gt;"",IF(AP3&lt;0," - "&amp;ABS(AP3)&amp;AP$2,IF(AP3&gt;0," + "&amp;ABS(AP3)&amp;AP$2,"")),"")</f>
        <v xml:space="preserve"> + 42a</v>
      </c>
      <c r="BG3" t="str">
        <f t="shared" ca="1" si="18"/>
        <v/>
      </c>
      <c r="BH3" t="str">
        <f t="shared" ca="1" si="18"/>
        <v/>
      </c>
      <c r="BI3" t="str">
        <f t="shared" ca="1" si="18"/>
        <v xml:space="preserve"> - 30b</v>
      </c>
      <c r="BJ3" t="str">
        <f t="shared" ca="1" si="18"/>
        <v/>
      </c>
      <c r="BK3" t="str">
        <f t="shared" ca="1" si="18"/>
        <v/>
      </c>
      <c r="BL3" t="str">
        <f t="shared" ca="1" si="18"/>
        <v/>
      </c>
      <c r="BM3" t="str">
        <f t="shared" ca="1" si="18"/>
        <v xml:space="preserve"> - 56a²b</v>
      </c>
      <c r="BN3" t="str">
        <f t="shared" ca="1" si="18"/>
        <v/>
      </c>
      <c r="BO3" t="str">
        <f t="shared" ca="1" si="18"/>
        <v xml:space="preserve"> + 40ab²</v>
      </c>
      <c r="BP3" t="str">
        <f t="shared" ca="1" si="18"/>
        <v/>
      </c>
      <c r="BQ3" t="str">
        <f t="shared" ca="1" si="18"/>
        <v/>
      </c>
      <c r="BR3" t="str">
        <f t="shared" ca="1" si="18"/>
        <v/>
      </c>
      <c r="BS3" t="str">
        <f ca="1">BF3&amp;BG3&amp;BH3&amp;BI3&amp;BJ3&amp;BK3&amp;BL3&amp;BM3&amp;BN3&amp;BO3&amp;BP3&amp;BQ3&amp;BR3</f>
        <v xml:space="preserve"> + 42a - 30b - 56a²b + 40ab²</v>
      </c>
      <c r="BU3">
        <v>1</v>
      </c>
      <c r="BV3" t="s">
        <v>16</v>
      </c>
      <c r="BW3" t="s">
        <v>16</v>
      </c>
      <c r="BX3" s="3" t="s">
        <v>16</v>
      </c>
      <c r="BY3" s="3" t="s">
        <v>17</v>
      </c>
      <c r="CA3" s="3" t="s">
        <v>43</v>
      </c>
      <c r="CB3" s="3" t="s">
        <v>33</v>
      </c>
      <c r="CE3">
        <f ca="1">ROUND(RAND()*3+1,0)</f>
        <v>1</v>
      </c>
      <c r="CF3">
        <f ca="1">ROUND(RAND()*6+1,0)</f>
        <v>3</v>
      </c>
    </row>
    <row r="4" spans="1:84" x14ac:dyDescent="0.25">
      <c r="A4">
        <f t="shared" ref="A4:A29" ca="1" si="19">RANK(B4,$B$3:$B$30)</f>
        <v>11</v>
      </c>
      <c r="B4">
        <f t="shared" ca="1" si="0"/>
        <v>0.62595492489388138</v>
      </c>
      <c r="C4">
        <f t="shared" ref="C4:F30" ca="1" si="20">ROUND(RAND()*7+2,0)</f>
        <v>3</v>
      </c>
      <c r="D4">
        <f t="shared" ca="1" si="20"/>
        <v>4</v>
      </c>
      <c r="E4">
        <f t="shared" ca="1" si="20"/>
        <v>4</v>
      </c>
      <c r="F4">
        <f t="shared" ca="1" si="20"/>
        <v>7</v>
      </c>
      <c r="G4">
        <f t="shared" ref="G4:G30" ca="1" si="21">ROUND(RAND()*3+1,0)</f>
        <v>1</v>
      </c>
      <c r="H4">
        <f t="shared" ca="1" si="1"/>
        <v>2</v>
      </c>
      <c r="I4">
        <f t="shared" ref="I4:I30" ca="1" si="22">ROUND(RAND()*6+1,0)</f>
        <v>2</v>
      </c>
      <c r="J4">
        <f t="shared" ca="1" si="2"/>
        <v>3</v>
      </c>
      <c r="K4">
        <f t="shared" ref="K4:N30" ca="1" si="23">-1^ROUND(RAND(),0)</f>
        <v>-1</v>
      </c>
      <c r="L4">
        <f t="shared" ca="1" si="23"/>
        <v>-1</v>
      </c>
      <c r="M4">
        <f t="shared" ca="1" si="23"/>
        <v>-1</v>
      </c>
      <c r="N4">
        <f t="shared" ca="1" si="23"/>
        <v>1</v>
      </c>
      <c r="O4" t="str">
        <f t="shared" ca="1" si="3"/>
        <v>-</v>
      </c>
      <c r="P4" t="str">
        <f t="shared" ca="1" si="4"/>
        <v>-</v>
      </c>
      <c r="Q4" t="str">
        <f t="shared" ref="Q4:Q30" ca="1" si="24">IF(M4=1,"","-")</f>
        <v>-</v>
      </c>
      <c r="R4" t="str">
        <f t="shared" ca="1" si="5"/>
        <v>+</v>
      </c>
      <c r="S4" t="str">
        <f t="shared" ca="1" si="6"/>
        <v>a</v>
      </c>
      <c r="T4" t="str">
        <f t="shared" ca="1" si="7"/>
        <v>b</v>
      </c>
      <c r="U4" t="str">
        <f t="shared" ca="1" si="8"/>
        <v>a²</v>
      </c>
      <c r="V4" t="str">
        <f t="shared" ca="1" si="9"/>
        <v>ab</v>
      </c>
      <c r="W4" t="str">
        <f t="shared" ref="W4:W30" ca="1" si="25">"("&amp;O4&amp;C4&amp;S4&amp;" "&amp;P4&amp;" "&amp;D4&amp;T4&amp;") · ("&amp;Q4&amp;E4&amp;U4&amp;" "&amp;R4&amp;" "&amp;F4&amp;V4&amp;") ="</f>
        <v>(-3a - 4b) · (-4a² + 7ab) =</v>
      </c>
      <c r="X4" s="6" t="str">
        <f t="shared" ref="X4:X30" ca="1" si="26">IF(BS4&lt;&gt;"",BS4,0)</f>
        <v xml:space="preserve"> + 12a³ - 5a²b - 28ab²</v>
      </c>
      <c r="Y4">
        <f t="shared" ref="Y4:Y30" ca="1" si="27">C4*K4*E4*M4</f>
        <v>12</v>
      </c>
      <c r="Z4">
        <f t="shared" ref="Z4:Z30" ca="1" si="28">K4*C4*N4*F4</f>
        <v>-21</v>
      </c>
      <c r="AA4">
        <f t="shared" ref="AA4:AA30" ca="1" si="29">L4*D4*M4*E4</f>
        <v>16</v>
      </c>
      <c r="AB4">
        <f t="shared" ref="AB4:AB30" ca="1" si="30">L4*D4*N4*F4</f>
        <v>-28</v>
      </c>
      <c r="AC4" t="str">
        <f t="shared" ref="AC4:AC30" ca="1" si="31">TRIM(S4&amp;U4)</f>
        <v>aa²</v>
      </c>
      <c r="AD4" t="str">
        <f t="shared" ref="AD4:AD30" ca="1" si="32">TRIM(S4&amp;V4)</f>
        <v>aab</v>
      </c>
      <c r="AE4" t="str">
        <f t="shared" ref="AE4:AE30" ca="1" si="33">TRIM(T4&amp;U4)</f>
        <v>ba²</v>
      </c>
      <c r="AF4" t="str">
        <f t="shared" ref="AF4:AF30" ca="1" si="34">TRIM(T4&amp;V4)</f>
        <v>bab</v>
      </c>
      <c r="AG4" t="str">
        <f t="shared" ca="1" si="10"/>
        <v>a³</v>
      </c>
      <c r="AH4" t="str">
        <f t="shared" ca="1" si="11"/>
        <v>a²b</v>
      </c>
      <c r="AI4" t="str">
        <f t="shared" ca="1" si="12"/>
        <v>a²b</v>
      </c>
      <c r="AJ4" t="str">
        <f t="shared" ca="1" si="13"/>
        <v>ab²</v>
      </c>
      <c r="AK4" t="str">
        <f t="shared" ref="AK4:AK30" ca="1" si="35">Y4&amp;AG4</f>
        <v>12a³</v>
      </c>
      <c r="AL4" t="str">
        <f t="shared" ref="AL4:AN30" ca="1" si="36">IF(Z4&lt;0,"- "&amp;ABS(Z4)&amp;AH4,"+ "&amp;ABS(Z4)&amp;AH4)</f>
        <v>- 21a²b</v>
      </c>
      <c r="AM4" t="str">
        <f t="shared" ca="1" si="36"/>
        <v>+ 16a²b</v>
      </c>
      <c r="AN4" t="str">
        <f t="shared" ca="1" si="36"/>
        <v>- 28ab²</v>
      </c>
      <c r="AO4" t="str">
        <f t="shared" ref="AO4:AO30" ca="1" si="37">AK4&amp;" "&amp;AL4&amp;" "&amp;AM4&amp;" "&amp;AN4</f>
        <v>12a³ - 21a²b + 16a²b - 28ab²</v>
      </c>
      <c r="AP4" t="str">
        <f t="shared" ca="1" si="14"/>
        <v/>
      </c>
      <c r="AQ4" t="str">
        <f t="shared" ca="1" si="14"/>
        <v/>
      </c>
      <c r="AR4">
        <f t="shared" ca="1" si="14"/>
        <v>12</v>
      </c>
      <c r="AS4" t="str">
        <f t="shared" ca="1" si="14"/>
        <v/>
      </c>
      <c r="AT4" t="str">
        <f t="shared" ca="1" si="14"/>
        <v/>
      </c>
      <c r="AU4" t="str">
        <f t="shared" ca="1" si="14"/>
        <v/>
      </c>
      <c r="AV4" t="str">
        <f t="shared" ca="1" si="14"/>
        <v/>
      </c>
      <c r="AW4">
        <f t="shared" ca="1" si="14"/>
        <v>-5</v>
      </c>
      <c r="AX4" t="str">
        <f t="shared" ca="1" si="14"/>
        <v/>
      </c>
      <c r="AY4">
        <f t="shared" ca="1" si="14"/>
        <v>-28</v>
      </c>
      <c r="AZ4" t="str">
        <f t="shared" ca="1" si="14"/>
        <v/>
      </c>
      <c r="BA4" t="str">
        <f t="shared" ca="1" si="14"/>
        <v/>
      </c>
      <c r="BB4" t="str">
        <f t="shared" ca="1" si="14"/>
        <v/>
      </c>
      <c r="BC4" t="str">
        <f t="shared" ca="1" si="15"/>
        <v>12a³ - 21a²b + 16a²b - 28ab²</v>
      </c>
      <c r="BD4" t="str">
        <f t="shared" ca="1" si="16"/>
        <v>=  + 12a³ - 5a²b - 28ab²</v>
      </c>
      <c r="BE4">
        <f t="shared" ca="1" si="17"/>
        <v>3</v>
      </c>
      <c r="BF4" t="str">
        <f t="shared" ref="BF4:BF30" ca="1" si="38">IF(AP4&lt;&gt;"",IF(AP4&lt;0," - "&amp;ABS(AP4)&amp;AP$2,IF(AP4&gt;0," + "&amp;ABS(AP4)&amp;AP$2,"")),"")</f>
        <v/>
      </c>
      <c r="BG4" t="str">
        <f t="shared" ref="BG4:BG30" ca="1" si="39">IF(AQ4&lt;&gt;"",IF(AQ4&lt;0," - "&amp;ABS(AQ4)&amp;AQ$2,IF(AQ4&gt;0," + "&amp;ABS(AQ4)&amp;AQ$2,"")),"")</f>
        <v/>
      </c>
      <c r="BH4" t="str">
        <f t="shared" ref="BH4:BH30" ca="1" si="40">IF(AR4&lt;&gt;"",IF(AR4&lt;0," - "&amp;ABS(AR4)&amp;AR$2,IF(AR4&gt;0," + "&amp;ABS(AR4)&amp;AR$2,"")),"")</f>
        <v xml:space="preserve"> + 12a³</v>
      </c>
      <c r="BI4" t="str">
        <f t="shared" ref="BI4:BI30" ca="1" si="41">IF(AS4&lt;&gt;"",IF(AS4&lt;0," - "&amp;ABS(AS4)&amp;AS$2,IF(AS4&gt;0," + "&amp;ABS(AS4)&amp;AS$2,"")),"")</f>
        <v/>
      </c>
      <c r="BJ4" t="str">
        <f t="shared" ref="BJ4:BJ30" ca="1" si="42">IF(AT4&lt;&gt;"",IF(AT4&lt;0," - "&amp;ABS(AT4)&amp;AT$2,IF(AT4&gt;0," + "&amp;ABS(AT4)&amp;AT$2,"")),"")</f>
        <v/>
      </c>
      <c r="BK4" t="str">
        <f t="shared" ref="BK4:BK30" ca="1" si="43">IF(AU4&lt;&gt;"",IF(AU4&lt;0," - "&amp;ABS(AU4)&amp;AU$2,IF(AU4&gt;0," + "&amp;ABS(AU4)&amp;AU$2,"")),"")</f>
        <v/>
      </c>
      <c r="BL4" t="str">
        <f t="shared" ref="BL4:BL30" ca="1" si="44">IF(AV4&lt;&gt;"",IF(AV4&lt;0," - "&amp;ABS(AV4)&amp;AV$2,IF(AV4&gt;0," + "&amp;ABS(AV4)&amp;AV$2,"")),"")</f>
        <v/>
      </c>
      <c r="BM4" t="str">
        <f t="shared" ref="BM4:BM30" ca="1" si="45">IF(AW4&lt;&gt;"",IF(AW4&lt;0," - "&amp;ABS(AW4)&amp;AW$2,IF(AW4&gt;0," + "&amp;ABS(AW4)&amp;AW$2,"")),"")</f>
        <v xml:space="preserve"> - 5a²b</v>
      </c>
      <c r="BN4" t="str">
        <f t="shared" ref="BN4:BN30" ca="1" si="46">IF(AX4&lt;&gt;"",IF(AX4&lt;0," - "&amp;ABS(AX4)&amp;AX$2,IF(AX4&gt;0," + "&amp;ABS(AX4)&amp;AX$2,"")),"")</f>
        <v/>
      </c>
      <c r="BO4" t="str">
        <f t="shared" ref="BO4:BO30" ca="1" si="47">IF(AY4&lt;&gt;"",IF(AY4&lt;0," - "&amp;ABS(AY4)&amp;AY$2,IF(AY4&gt;0," + "&amp;ABS(AY4)&amp;AY$2,"")),"")</f>
        <v xml:space="preserve"> - 28ab²</v>
      </c>
      <c r="BP4" t="str">
        <f t="shared" ref="BP4:BP30" ca="1" si="48">IF(AZ4&lt;&gt;"",IF(AZ4&lt;0," - "&amp;ABS(AZ4)&amp;AZ$2,IF(AZ4&gt;0," + "&amp;ABS(AZ4)&amp;AZ$2,"")),"")</f>
        <v/>
      </c>
      <c r="BQ4" t="str">
        <f t="shared" ref="BQ4:BQ30" ca="1" si="49">IF(BA4&lt;&gt;"",IF(BA4&lt;0," - "&amp;ABS(BA4)&amp;BA$2,IF(BA4&gt;0," + "&amp;ABS(BA4)&amp;BA$2,"")),"")</f>
        <v/>
      </c>
      <c r="BR4" t="str">
        <f t="shared" ref="BR4:BR30" ca="1" si="50">IF(BB4&lt;&gt;"",IF(BB4&lt;0," - "&amp;ABS(BB4)&amp;BB$2,IF(BB4&gt;0," + "&amp;ABS(BB4)&amp;BB$2,"")),"")</f>
        <v/>
      </c>
      <c r="BS4" t="str">
        <f t="shared" ref="BS4:BS30" ca="1" si="51">BF4&amp;BG4&amp;BH4&amp;BI4&amp;BJ4&amp;BK4&amp;BL4&amp;BM4&amp;BN4&amp;BO4&amp;BP4&amp;BQ4&amp;BR4</f>
        <v xml:space="preserve"> + 12a³ - 5a²b - 28ab²</v>
      </c>
      <c r="BU4">
        <v>2</v>
      </c>
      <c r="BV4" s="3" t="s">
        <v>17</v>
      </c>
      <c r="BW4" s="3" t="s">
        <v>33</v>
      </c>
      <c r="CA4" s="3" t="s">
        <v>44</v>
      </c>
      <c r="CB4" s="3" t="s">
        <v>34</v>
      </c>
      <c r="CE4">
        <f t="shared" ref="CE4:CE30" ca="1" si="52">ROUND(RAND()*3+1,0)</f>
        <v>1</v>
      </c>
      <c r="CF4">
        <f t="shared" ref="CF4:CF30" ca="1" si="53">ROUND(RAND()*6+1,0)</f>
        <v>2</v>
      </c>
    </row>
    <row r="5" spans="1:84" x14ac:dyDescent="0.25">
      <c r="A5">
        <f t="shared" ca="1" si="19"/>
        <v>13</v>
      </c>
      <c r="B5">
        <f t="shared" ca="1" si="0"/>
        <v>0.58011447774843461</v>
      </c>
      <c r="C5">
        <f t="shared" ca="1" si="20"/>
        <v>4</v>
      </c>
      <c r="D5">
        <f t="shared" ca="1" si="20"/>
        <v>6</v>
      </c>
      <c r="E5">
        <f t="shared" ca="1" si="20"/>
        <v>9</v>
      </c>
      <c r="F5">
        <f t="shared" ca="1" si="20"/>
        <v>5</v>
      </c>
      <c r="G5">
        <f t="shared" ca="1" si="21"/>
        <v>2</v>
      </c>
      <c r="H5">
        <f t="shared" ca="1" si="1"/>
        <v>3</v>
      </c>
      <c r="I5">
        <f t="shared" ca="1" si="22"/>
        <v>3</v>
      </c>
      <c r="J5">
        <f t="shared" ca="1" si="2"/>
        <v>7</v>
      </c>
      <c r="K5">
        <f t="shared" ca="1" si="23"/>
        <v>-1</v>
      </c>
      <c r="L5">
        <f t="shared" ca="1" si="23"/>
        <v>-1</v>
      </c>
      <c r="M5">
        <f t="shared" ca="1" si="23"/>
        <v>1</v>
      </c>
      <c r="N5">
        <f t="shared" ca="1" si="23"/>
        <v>-1</v>
      </c>
      <c r="O5" t="str">
        <f t="shared" ca="1" si="3"/>
        <v>-</v>
      </c>
      <c r="P5" t="str">
        <f t="shared" ca="1" si="4"/>
        <v>-</v>
      </c>
      <c r="Q5" t="str">
        <f t="shared" ca="1" si="24"/>
        <v/>
      </c>
      <c r="R5" t="str">
        <f t="shared" ca="1" si="5"/>
        <v>-</v>
      </c>
      <c r="S5" t="str">
        <f t="shared" ca="1" si="6"/>
        <v>b</v>
      </c>
      <c r="T5" t="str">
        <f t="shared" ca="1" si="7"/>
        <v>ab</v>
      </c>
      <c r="U5" t="str">
        <f t="shared" ca="1" si="8"/>
        <v>ab</v>
      </c>
      <c r="V5" t="str">
        <f t="shared" ca="1" si="9"/>
        <v>ba</v>
      </c>
      <c r="W5" t="str">
        <f t="shared" ca="1" si="25"/>
        <v>(-4b - 6ab) · (9ab - 5ba) =</v>
      </c>
      <c r="X5" s="6" t="str">
        <f t="shared" ca="1" si="26"/>
        <v xml:space="preserve"> - 16ab² - 24a²b²</v>
      </c>
      <c r="Y5">
        <f t="shared" ca="1" si="27"/>
        <v>-36</v>
      </c>
      <c r="Z5">
        <f t="shared" ca="1" si="28"/>
        <v>20</v>
      </c>
      <c r="AA5">
        <f t="shared" ca="1" si="29"/>
        <v>-54</v>
      </c>
      <c r="AB5">
        <f t="shared" ca="1" si="30"/>
        <v>30</v>
      </c>
      <c r="AC5" t="str">
        <f t="shared" ca="1" si="31"/>
        <v>bab</v>
      </c>
      <c r="AD5" t="str">
        <f t="shared" ca="1" si="32"/>
        <v>bba</v>
      </c>
      <c r="AE5" t="str">
        <f t="shared" ca="1" si="33"/>
        <v>abab</v>
      </c>
      <c r="AF5" t="str">
        <f t="shared" ca="1" si="34"/>
        <v>abba</v>
      </c>
      <c r="AG5" t="str">
        <f t="shared" ca="1" si="10"/>
        <v>ab²</v>
      </c>
      <c r="AH5" t="str">
        <f t="shared" ca="1" si="11"/>
        <v>ab²</v>
      </c>
      <c r="AI5" t="str">
        <f t="shared" ca="1" si="12"/>
        <v>a²b²</v>
      </c>
      <c r="AJ5" t="str">
        <f t="shared" ca="1" si="13"/>
        <v>a²b²</v>
      </c>
      <c r="AK5" t="str">
        <f t="shared" ca="1" si="35"/>
        <v>-36ab²</v>
      </c>
      <c r="AL5" t="str">
        <f t="shared" ca="1" si="36"/>
        <v>+ 20ab²</v>
      </c>
      <c r="AM5" t="str">
        <f t="shared" ca="1" si="36"/>
        <v>- 54a²b²</v>
      </c>
      <c r="AN5" t="str">
        <f t="shared" ca="1" si="36"/>
        <v>+ 30a²b²</v>
      </c>
      <c r="AO5" t="str">
        <f t="shared" ca="1" si="37"/>
        <v>-36ab² + 20ab² - 54a²b² + 30a²b²</v>
      </c>
      <c r="AP5" t="str">
        <f t="shared" ca="1" si="14"/>
        <v/>
      </c>
      <c r="AQ5" t="str">
        <f t="shared" ca="1" si="14"/>
        <v/>
      </c>
      <c r="AR5" t="str">
        <f t="shared" ca="1" si="14"/>
        <v/>
      </c>
      <c r="AS5" t="str">
        <f t="shared" ca="1" si="14"/>
        <v/>
      </c>
      <c r="AT5" t="str">
        <f t="shared" ca="1" si="14"/>
        <v/>
      </c>
      <c r="AU5" t="str">
        <f t="shared" ca="1" si="14"/>
        <v/>
      </c>
      <c r="AV5" t="str">
        <f t="shared" ca="1" si="14"/>
        <v/>
      </c>
      <c r="AW5" t="str">
        <f t="shared" ca="1" si="14"/>
        <v/>
      </c>
      <c r="AX5" t="str">
        <f t="shared" ca="1" si="14"/>
        <v/>
      </c>
      <c r="AY5">
        <f t="shared" ca="1" si="14"/>
        <v>-16</v>
      </c>
      <c r="AZ5" t="str">
        <f t="shared" ca="1" si="14"/>
        <v/>
      </c>
      <c r="BA5">
        <f t="shared" ca="1" si="14"/>
        <v>-24</v>
      </c>
      <c r="BB5" t="str">
        <f t="shared" ca="1" si="14"/>
        <v/>
      </c>
      <c r="BC5" t="str">
        <f t="shared" ca="1" si="15"/>
        <v>-36ab² + 20ab² - 54a²b² + 30a²b²</v>
      </c>
      <c r="BD5" t="str">
        <f t="shared" ca="1" si="16"/>
        <v>=  - 16ab² - 24a²b²</v>
      </c>
      <c r="BE5">
        <f t="shared" ca="1" si="17"/>
        <v>2</v>
      </c>
      <c r="BF5" t="str">
        <f t="shared" ca="1" si="38"/>
        <v/>
      </c>
      <c r="BG5" t="str">
        <f t="shared" ca="1" si="39"/>
        <v/>
      </c>
      <c r="BH5" t="str">
        <f t="shared" ca="1" si="40"/>
        <v/>
      </c>
      <c r="BI5" t="str">
        <f t="shared" ca="1" si="41"/>
        <v/>
      </c>
      <c r="BJ5" t="str">
        <f t="shared" ca="1" si="42"/>
        <v/>
      </c>
      <c r="BK5" t="str">
        <f t="shared" ca="1" si="43"/>
        <v/>
      </c>
      <c r="BL5" t="str">
        <f t="shared" ca="1" si="44"/>
        <v/>
      </c>
      <c r="BM5" t="str">
        <f t="shared" ca="1" si="45"/>
        <v/>
      </c>
      <c r="BN5" t="str">
        <f t="shared" ca="1" si="46"/>
        <v/>
      </c>
      <c r="BO5" t="str">
        <f t="shared" ca="1" si="47"/>
        <v xml:space="preserve"> - 16ab²</v>
      </c>
      <c r="BP5" t="str">
        <f t="shared" ca="1" si="48"/>
        <v/>
      </c>
      <c r="BQ5" t="str">
        <f t="shared" ca="1" si="49"/>
        <v xml:space="preserve"> - 24a²b²</v>
      </c>
      <c r="BR5" t="str">
        <f t="shared" ca="1" si="50"/>
        <v/>
      </c>
      <c r="BS5" t="str">
        <f t="shared" ca="1" si="51"/>
        <v xml:space="preserve"> - 16ab² - 24a²b²</v>
      </c>
      <c r="BU5">
        <v>3</v>
      </c>
      <c r="BV5" s="3" t="s">
        <v>37</v>
      </c>
      <c r="BW5" s="3" t="s">
        <v>37</v>
      </c>
      <c r="CA5" s="3" t="s">
        <v>45</v>
      </c>
      <c r="CB5" s="3" t="s">
        <v>38</v>
      </c>
      <c r="CE5">
        <f t="shared" ca="1" si="52"/>
        <v>2</v>
      </c>
      <c r="CF5">
        <f t="shared" ca="1" si="53"/>
        <v>7</v>
      </c>
    </row>
    <row r="6" spans="1:84" x14ac:dyDescent="0.25">
      <c r="A6">
        <f t="shared" ca="1" si="19"/>
        <v>21</v>
      </c>
      <c r="B6">
        <f t="shared" ca="1" si="0"/>
        <v>0.36924782324520555</v>
      </c>
      <c r="C6">
        <f t="shared" ca="1" si="20"/>
        <v>5</v>
      </c>
      <c r="D6">
        <f t="shared" ca="1" si="20"/>
        <v>4</v>
      </c>
      <c r="E6">
        <f t="shared" ca="1" si="20"/>
        <v>3</v>
      </c>
      <c r="F6">
        <f t="shared" ca="1" si="20"/>
        <v>8</v>
      </c>
      <c r="G6">
        <f t="shared" ca="1" si="21"/>
        <v>2</v>
      </c>
      <c r="H6">
        <f t="shared" ca="1" si="1"/>
        <v>3</v>
      </c>
      <c r="I6">
        <f t="shared" ca="1" si="22"/>
        <v>4</v>
      </c>
      <c r="J6">
        <f t="shared" ca="1" si="2"/>
        <v>7</v>
      </c>
      <c r="K6">
        <f t="shared" ca="1" si="23"/>
        <v>-1</v>
      </c>
      <c r="L6">
        <f t="shared" ca="1" si="23"/>
        <v>-1</v>
      </c>
      <c r="M6">
        <f t="shared" ca="1" si="23"/>
        <v>1</v>
      </c>
      <c r="N6">
        <f t="shared" ca="1" si="23"/>
        <v>-1</v>
      </c>
      <c r="O6" t="str">
        <f t="shared" ca="1" si="3"/>
        <v>-</v>
      </c>
      <c r="P6" t="str">
        <f t="shared" ca="1" si="4"/>
        <v>-</v>
      </c>
      <c r="Q6" t="str">
        <f t="shared" ca="1" si="24"/>
        <v/>
      </c>
      <c r="R6" t="str">
        <f t="shared" ca="1" si="5"/>
        <v>-</v>
      </c>
      <c r="S6" t="str">
        <f t="shared" ca="1" si="6"/>
        <v>b</v>
      </c>
      <c r="T6" t="str">
        <f t="shared" ca="1" si="7"/>
        <v>ab</v>
      </c>
      <c r="U6" t="str">
        <f t="shared" ca="1" si="8"/>
        <v>b</v>
      </c>
      <c r="V6" t="str">
        <f t="shared" ca="1" si="9"/>
        <v>ba</v>
      </c>
      <c r="W6" t="str">
        <f t="shared" ca="1" si="25"/>
        <v>(-5b - 4ab) · (3b - 8ba) =</v>
      </c>
      <c r="X6" s="6" t="str">
        <f t="shared" ca="1" si="26"/>
        <v xml:space="preserve"> - 15b² + 28ab² + 32a²b²</v>
      </c>
      <c r="Y6">
        <f t="shared" ca="1" si="27"/>
        <v>-15</v>
      </c>
      <c r="Z6">
        <f t="shared" ca="1" si="28"/>
        <v>40</v>
      </c>
      <c r="AA6">
        <f t="shared" ca="1" si="29"/>
        <v>-12</v>
      </c>
      <c r="AB6">
        <f t="shared" ca="1" si="30"/>
        <v>32</v>
      </c>
      <c r="AC6" t="str">
        <f t="shared" ca="1" si="31"/>
        <v>bb</v>
      </c>
      <c r="AD6" t="str">
        <f t="shared" ca="1" si="32"/>
        <v>bba</v>
      </c>
      <c r="AE6" t="str">
        <f t="shared" ca="1" si="33"/>
        <v>abb</v>
      </c>
      <c r="AF6" t="str">
        <f t="shared" ca="1" si="34"/>
        <v>abba</v>
      </c>
      <c r="AG6" t="str">
        <f t="shared" ca="1" si="10"/>
        <v>b²</v>
      </c>
      <c r="AH6" t="str">
        <f t="shared" ca="1" si="11"/>
        <v>ab²</v>
      </c>
      <c r="AI6" t="str">
        <f t="shared" ca="1" si="12"/>
        <v>ab²</v>
      </c>
      <c r="AJ6" t="str">
        <f t="shared" ca="1" si="13"/>
        <v>a²b²</v>
      </c>
      <c r="AK6" t="str">
        <f t="shared" ca="1" si="35"/>
        <v>-15b²</v>
      </c>
      <c r="AL6" t="str">
        <f t="shared" ca="1" si="36"/>
        <v>+ 40ab²</v>
      </c>
      <c r="AM6" t="str">
        <f t="shared" ca="1" si="36"/>
        <v>- 12ab²</v>
      </c>
      <c r="AN6" t="str">
        <f t="shared" ca="1" si="36"/>
        <v>+ 32a²b²</v>
      </c>
      <c r="AO6" t="str">
        <f t="shared" ca="1" si="37"/>
        <v>-15b² + 40ab² - 12ab² + 32a²b²</v>
      </c>
      <c r="AP6" t="str">
        <f t="shared" ca="1" si="14"/>
        <v/>
      </c>
      <c r="AQ6" t="str">
        <f t="shared" ca="1" si="14"/>
        <v/>
      </c>
      <c r="AR6" t="str">
        <f t="shared" ca="1" si="14"/>
        <v/>
      </c>
      <c r="AS6" t="str">
        <f t="shared" ca="1" si="14"/>
        <v/>
      </c>
      <c r="AT6">
        <f t="shared" ca="1" si="14"/>
        <v>-15</v>
      </c>
      <c r="AU6" t="str">
        <f t="shared" ca="1" si="14"/>
        <v/>
      </c>
      <c r="AV6" t="str">
        <f t="shared" ca="1" si="14"/>
        <v/>
      </c>
      <c r="AW6" t="str">
        <f t="shared" ca="1" si="14"/>
        <v/>
      </c>
      <c r="AX6" t="str">
        <f t="shared" ca="1" si="14"/>
        <v/>
      </c>
      <c r="AY6">
        <f t="shared" ca="1" si="14"/>
        <v>28</v>
      </c>
      <c r="AZ6" t="str">
        <f t="shared" ca="1" si="14"/>
        <v/>
      </c>
      <c r="BA6">
        <f t="shared" ca="1" si="14"/>
        <v>32</v>
      </c>
      <c r="BB6" t="str">
        <f t="shared" ca="1" si="14"/>
        <v/>
      </c>
      <c r="BC6" t="str">
        <f t="shared" ca="1" si="15"/>
        <v>-15b² + 40ab² - 12ab² + 32a²b²</v>
      </c>
      <c r="BD6" t="str">
        <f t="shared" ca="1" si="16"/>
        <v>=  - 15b² + 28ab² + 32a²b²</v>
      </c>
      <c r="BE6">
        <f t="shared" ca="1" si="17"/>
        <v>3</v>
      </c>
      <c r="BF6" t="str">
        <f t="shared" ca="1" si="38"/>
        <v/>
      </c>
      <c r="BG6" t="str">
        <f t="shared" ca="1" si="39"/>
        <v/>
      </c>
      <c r="BH6" t="str">
        <f t="shared" ca="1" si="40"/>
        <v/>
      </c>
      <c r="BI6" t="str">
        <f t="shared" ca="1" si="41"/>
        <v/>
      </c>
      <c r="BJ6" t="str">
        <f t="shared" ca="1" si="42"/>
        <v xml:space="preserve"> - 15b²</v>
      </c>
      <c r="BK6" t="str">
        <f t="shared" ca="1" si="43"/>
        <v/>
      </c>
      <c r="BL6" t="str">
        <f t="shared" ca="1" si="44"/>
        <v/>
      </c>
      <c r="BM6" t="str">
        <f t="shared" ca="1" si="45"/>
        <v/>
      </c>
      <c r="BN6" t="str">
        <f t="shared" ca="1" si="46"/>
        <v/>
      </c>
      <c r="BO6" t="str">
        <f t="shared" ca="1" si="47"/>
        <v xml:space="preserve"> + 28ab²</v>
      </c>
      <c r="BP6" t="str">
        <f t="shared" ca="1" si="48"/>
        <v/>
      </c>
      <c r="BQ6" t="str">
        <f t="shared" ca="1" si="49"/>
        <v xml:space="preserve"> + 32a²b²</v>
      </c>
      <c r="BR6" t="str">
        <f t="shared" ca="1" si="50"/>
        <v/>
      </c>
      <c r="BS6" t="str">
        <f t="shared" ca="1" si="51"/>
        <v xml:space="preserve"> - 15b² + 28ab² + 32a²b²</v>
      </c>
      <c r="BU6">
        <v>4</v>
      </c>
      <c r="BV6" s="3" t="s">
        <v>46</v>
      </c>
      <c r="BW6" s="3" t="s">
        <v>17</v>
      </c>
      <c r="CA6" s="3" t="s">
        <v>37</v>
      </c>
      <c r="CB6" s="3" t="s">
        <v>37</v>
      </c>
      <c r="CE6">
        <f t="shared" ca="1" si="52"/>
        <v>3</v>
      </c>
      <c r="CF6">
        <f t="shared" ca="1" si="53"/>
        <v>7</v>
      </c>
    </row>
    <row r="7" spans="1:84" x14ac:dyDescent="0.25">
      <c r="A7">
        <f t="shared" ca="1" si="19"/>
        <v>17</v>
      </c>
      <c r="B7">
        <f t="shared" ca="1" si="0"/>
        <v>0.46267837876258644</v>
      </c>
      <c r="C7">
        <f t="shared" ca="1" si="20"/>
        <v>5</v>
      </c>
      <c r="D7">
        <f t="shared" ca="1" si="20"/>
        <v>9</v>
      </c>
      <c r="E7">
        <f t="shared" ca="1" si="20"/>
        <v>5</v>
      </c>
      <c r="F7">
        <f t="shared" ca="1" si="20"/>
        <v>4</v>
      </c>
      <c r="G7">
        <f t="shared" ca="1" si="21"/>
        <v>2</v>
      </c>
      <c r="H7">
        <f t="shared" ca="1" si="1"/>
        <v>3</v>
      </c>
      <c r="I7">
        <f t="shared" ca="1" si="22"/>
        <v>1</v>
      </c>
      <c r="J7">
        <f t="shared" ca="1" si="2"/>
        <v>2</v>
      </c>
      <c r="K7">
        <f t="shared" ca="1" si="23"/>
        <v>1</v>
      </c>
      <c r="L7">
        <f t="shared" ca="1" si="23"/>
        <v>1</v>
      </c>
      <c r="M7">
        <f t="shared" ca="1" si="23"/>
        <v>1</v>
      </c>
      <c r="N7">
        <f t="shared" ca="1" si="23"/>
        <v>-1</v>
      </c>
      <c r="O7" t="str">
        <f t="shared" ca="1" si="3"/>
        <v/>
      </c>
      <c r="P7" t="str">
        <f t="shared" ca="1" si="4"/>
        <v>+</v>
      </c>
      <c r="Q7" t="str">
        <f t="shared" ca="1" si="24"/>
        <v/>
      </c>
      <c r="R7" t="str">
        <f t="shared" ca="1" si="5"/>
        <v>-</v>
      </c>
      <c r="S7" t="str">
        <f t="shared" ca="1" si="6"/>
        <v>b</v>
      </c>
      <c r="T7" t="str">
        <f t="shared" ca="1" si="7"/>
        <v>ab</v>
      </c>
      <c r="U7" t="str">
        <f t="shared" ca="1" si="8"/>
        <v>a</v>
      </c>
      <c r="V7" t="str">
        <f t="shared" ca="1" si="9"/>
        <v>a²</v>
      </c>
      <c r="W7" t="str">
        <f t="shared" ca="1" si="25"/>
        <v>(5b + 9ab) · (5a - 4a²) =</v>
      </c>
      <c r="X7" s="6" t="str">
        <f t="shared" ca="1" si="26"/>
        <v xml:space="preserve"> + 25ab + 25a²b - 36a³b</v>
      </c>
      <c r="Y7">
        <f t="shared" ca="1" si="27"/>
        <v>25</v>
      </c>
      <c r="Z7">
        <f t="shared" ca="1" si="28"/>
        <v>-20</v>
      </c>
      <c r="AA7">
        <f t="shared" ca="1" si="29"/>
        <v>45</v>
      </c>
      <c r="AB7">
        <f t="shared" ca="1" si="30"/>
        <v>-36</v>
      </c>
      <c r="AC7" t="str">
        <f t="shared" ca="1" si="31"/>
        <v>ba</v>
      </c>
      <c r="AD7" t="str">
        <f t="shared" ca="1" si="32"/>
        <v>ba²</v>
      </c>
      <c r="AE7" t="str">
        <f t="shared" ca="1" si="33"/>
        <v>aba</v>
      </c>
      <c r="AF7" t="str">
        <f t="shared" ca="1" si="34"/>
        <v>aba²</v>
      </c>
      <c r="AG7" t="str">
        <f t="shared" ca="1" si="10"/>
        <v>ab</v>
      </c>
      <c r="AH7" t="str">
        <f t="shared" ca="1" si="11"/>
        <v>a²b</v>
      </c>
      <c r="AI7" t="str">
        <f t="shared" ca="1" si="12"/>
        <v>a²b</v>
      </c>
      <c r="AJ7" t="str">
        <f t="shared" ca="1" si="13"/>
        <v>a³b</v>
      </c>
      <c r="AK7" t="str">
        <f t="shared" ca="1" si="35"/>
        <v>25ab</v>
      </c>
      <c r="AL7" t="str">
        <f t="shared" ca="1" si="36"/>
        <v>- 20a²b</v>
      </c>
      <c r="AM7" t="str">
        <f t="shared" ca="1" si="36"/>
        <v>+ 45a²b</v>
      </c>
      <c r="AN7" t="str">
        <f t="shared" ca="1" si="36"/>
        <v>- 36a³b</v>
      </c>
      <c r="AO7" t="str">
        <f t="shared" ca="1" si="37"/>
        <v>25ab - 20a²b + 45a²b - 36a³b</v>
      </c>
      <c r="AP7" t="str">
        <f t="shared" ca="1" si="14"/>
        <v/>
      </c>
      <c r="AQ7" t="str">
        <f t="shared" ca="1" si="14"/>
        <v/>
      </c>
      <c r="AR7" t="str">
        <f t="shared" ca="1" si="14"/>
        <v/>
      </c>
      <c r="AS7" t="str">
        <f t="shared" ca="1" si="14"/>
        <v/>
      </c>
      <c r="AT7" t="str">
        <f t="shared" ca="1" si="14"/>
        <v/>
      </c>
      <c r="AU7" t="str">
        <f t="shared" ca="1" si="14"/>
        <v/>
      </c>
      <c r="AV7">
        <f t="shared" ca="1" si="14"/>
        <v>25</v>
      </c>
      <c r="AW7">
        <f t="shared" ca="1" si="14"/>
        <v>25</v>
      </c>
      <c r="AX7">
        <f t="shared" ca="1" si="14"/>
        <v>-36</v>
      </c>
      <c r="AY7" t="str">
        <f t="shared" ca="1" si="14"/>
        <v/>
      </c>
      <c r="AZ7" t="str">
        <f t="shared" ca="1" si="14"/>
        <v/>
      </c>
      <c r="BA7" t="str">
        <f t="shared" ca="1" si="14"/>
        <v/>
      </c>
      <c r="BB7" t="str">
        <f t="shared" ca="1" si="14"/>
        <v/>
      </c>
      <c r="BC7" t="str">
        <f t="shared" ca="1" si="15"/>
        <v>25ab - 20a²b + 45a²b - 36a³b</v>
      </c>
      <c r="BD7" t="str">
        <f t="shared" ca="1" si="16"/>
        <v>=  + 25ab + 25a²b - 36a³b</v>
      </c>
      <c r="BE7">
        <f t="shared" ca="1" si="17"/>
        <v>3</v>
      </c>
      <c r="BF7" t="str">
        <f t="shared" ca="1" si="38"/>
        <v/>
      </c>
      <c r="BG7" t="str">
        <f t="shared" ca="1" si="39"/>
        <v/>
      </c>
      <c r="BH7" t="str">
        <f t="shared" ca="1" si="40"/>
        <v/>
      </c>
      <c r="BI7" t="str">
        <f t="shared" ca="1" si="41"/>
        <v/>
      </c>
      <c r="BJ7" t="str">
        <f t="shared" ca="1" si="42"/>
        <v/>
      </c>
      <c r="BK7" t="str">
        <f t="shared" ca="1" si="43"/>
        <v/>
      </c>
      <c r="BL7" t="str">
        <f t="shared" ca="1" si="44"/>
        <v xml:space="preserve"> + 25ab</v>
      </c>
      <c r="BM7" t="str">
        <f t="shared" ca="1" si="45"/>
        <v xml:space="preserve"> + 25a²b</v>
      </c>
      <c r="BN7" t="str">
        <f t="shared" ca="1" si="46"/>
        <v xml:space="preserve"> - 36a³b</v>
      </c>
      <c r="BO7" t="str">
        <f t="shared" ca="1" si="47"/>
        <v/>
      </c>
      <c r="BP7" t="str">
        <f t="shared" ca="1" si="48"/>
        <v/>
      </c>
      <c r="BQ7" t="str">
        <f t="shared" ca="1" si="49"/>
        <v/>
      </c>
      <c r="BR7" t="str">
        <f t="shared" ca="1" si="50"/>
        <v/>
      </c>
      <c r="BS7" t="str">
        <f t="shared" ca="1" si="51"/>
        <v xml:space="preserve"> + 25ab + 25a²b - 36a³b</v>
      </c>
      <c r="BU7">
        <v>5</v>
      </c>
      <c r="BV7" s="3" t="s">
        <v>16</v>
      </c>
      <c r="BW7" s="3" t="s">
        <v>35</v>
      </c>
      <c r="CA7" s="3" t="s">
        <v>40</v>
      </c>
      <c r="CB7" s="3" t="s">
        <v>40</v>
      </c>
      <c r="CE7">
        <f t="shared" ca="1" si="52"/>
        <v>3</v>
      </c>
      <c r="CF7">
        <f t="shared" ca="1" si="53"/>
        <v>1</v>
      </c>
    </row>
    <row r="8" spans="1:84" x14ac:dyDescent="0.25">
      <c r="A8">
        <f t="shared" ca="1" si="19"/>
        <v>22</v>
      </c>
      <c r="B8">
        <f t="shared" ca="1" si="0"/>
        <v>0.35621082212274391</v>
      </c>
      <c r="C8">
        <f t="shared" ca="1" si="20"/>
        <v>8</v>
      </c>
      <c r="D8">
        <f t="shared" ca="1" si="20"/>
        <v>3</v>
      </c>
      <c r="E8">
        <f t="shared" ca="1" si="20"/>
        <v>7</v>
      </c>
      <c r="F8">
        <f t="shared" ca="1" si="20"/>
        <v>3</v>
      </c>
      <c r="G8">
        <f t="shared" ca="1" si="21"/>
        <v>3</v>
      </c>
      <c r="H8">
        <f t="shared" ca="1" si="1"/>
        <v>4</v>
      </c>
      <c r="I8">
        <f t="shared" ca="1" si="22"/>
        <v>2</v>
      </c>
      <c r="J8">
        <f t="shared" ca="1" si="2"/>
        <v>4</v>
      </c>
      <c r="K8">
        <f t="shared" ca="1" si="23"/>
        <v>1</v>
      </c>
      <c r="L8">
        <f t="shared" ca="1" si="23"/>
        <v>-1</v>
      </c>
      <c r="M8">
        <f t="shared" ca="1" si="23"/>
        <v>1</v>
      </c>
      <c r="N8">
        <f t="shared" ca="1" si="23"/>
        <v>1</v>
      </c>
      <c r="O8" t="str">
        <f t="shared" ca="1" si="3"/>
        <v/>
      </c>
      <c r="P8" t="str">
        <f t="shared" ca="1" si="4"/>
        <v>-</v>
      </c>
      <c r="Q8" t="str">
        <f t="shared" ca="1" si="24"/>
        <v/>
      </c>
      <c r="R8" t="str">
        <f t="shared" ca="1" si="5"/>
        <v>+</v>
      </c>
      <c r="S8" t="str">
        <f t="shared" ca="1" si="6"/>
        <v>ab</v>
      </c>
      <c r="T8" t="str">
        <f t="shared" ca="1" si="7"/>
        <v>ba</v>
      </c>
      <c r="U8" t="str">
        <f t="shared" ca="1" si="8"/>
        <v>a²</v>
      </c>
      <c r="V8" t="str">
        <f t="shared" ca="1" si="9"/>
        <v>b</v>
      </c>
      <c r="W8" t="str">
        <f t="shared" ca="1" si="25"/>
        <v>(8ab - 3ba) · (7a² + 3b) =</v>
      </c>
      <c r="X8" s="6" t="str">
        <f t="shared" ca="1" si="26"/>
        <v xml:space="preserve"> + 35a³b + 15ab²</v>
      </c>
      <c r="Y8">
        <f t="shared" ca="1" si="27"/>
        <v>56</v>
      </c>
      <c r="Z8">
        <f t="shared" ca="1" si="28"/>
        <v>24</v>
      </c>
      <c r="AA8">
        <f t="shared" ca="1" si="29"/>
        <v>-21</v>
      </c>
      <c r="AB8">
        <f t="shared" ca="1" si="30"/>
        <v>-9</v>
      </c>
      <c r="AC8" t="str">
        <f t="shared" ca="1" si="31"/>
        <v>aba²</v>
      </c>
      <c r="AD8" t="str">
        <f t="shared" ca="1" si="32"/>
        <v>abb</v>
      </c>
      <c r="AE8" t="str">
        <f t="shared" ca="1" si="33"/>
        <v>baa²</v>
      </c>
      <c r="AF8" t="str">
        <f t="shared" ca="1" si="34"/>
        <v>bab</v>
      </c>
      <c r="AG8" t="str">
        <f t="shared" ca="1" si="10"/>
        <v>a³b</v>
      </c>
      <c r="AH8" t="str">
        <f t="shared" ca="1" si="11"/>
        <v>ab²</v>
      </c>
      <c r="AI8" t="str">
        <f t="shared" ca="1" si="12"/>
        <v>a³b</v>
      </c>
      <c r="AJ8" t="str">
        <f t="shared" ca="1" si="13"/>
        <v>ab²</v>
      </c>
      <c r="AK8" t="str">
        <f t="shared" ca="1" si="35"/>
        <v>56a³b</v>
      </c>
      <c r="AL8" t="str">
        <f t="shared" ca="1" si="36"/>
        <v>+ 24ab²</v>
      </c>
      <c r="AM8" t="str">
        <f t="shared" ca="1" si="36"/>
        <v>- 21a³b</v>
      </c>
      <c r="AN8" t="str">
        <f t="shared" ca="1" si="36"/>
        <v>- 9ab²</v>
      </c>
      <c r="AO8" t="str">
        <f t="shared" ca="1" si="37"/>
        <v>56a³b + 24ab² - 21a³b - 9ab²</v>
      </c>
      <c r="AP8" t="str">
        <f t="shared" ca="1" si="14"/>
        <v/>
      </c>
      <c r="AQ8" t="str">
        <f t="shared" ca="1" si="14"/>
        <v/>
      </c>
      <c r="AR8" t="str">
        <f t="shared" ca="1" si="14"/>
        <v/>
      </c>
      <c r="AS8" t="str">
        <f t="shared" ca="1" si="14"/>
        <v/>
      </c>
      <c r="AT8" t="str">
        <f t="shared" ca="1" si="14"/>
        <v/>
      </c>
      <c r="AU8" t="str">
        <f t="shared" ca="1" si="14"/>
        <v/>
      </c>
      <c r="AV8" t="str">
        <f t="shared" ca="1" si="14"/>
        <v/>
      </c>
      <c r="AW8" t="str">
        <f t="shared" ca="1" si="14"/>
        <v/>
      </c>
      <c r="AX8">
        <f t="shared" ca="1" si="14"/>
        <v>35</v>
      </c>
      <c r="AY8">
        <f t="shared" ca="1" si="14"/>
        <v>15</v>
      </c>
      <c r="AZ8" t="str">
        <f t="shared" ca="1" si="14"/>
        <v/>
      </c>
      <c r="BA8" t="str">
        <f t="shared" ca="1" si="14"/>
        <v/>
      </c>
      <c r="BB8" t="str">
        <f t="shared" ca="1" si="14"/>
        <v/>
      </c>
      <c r="BC8" t="str">
        <f t="shared" ca="1" si="15"/>
        <v>56a³b + 24ab² - 21a³b - 9ab²</v>
      </c>
      <c r="BD8" t="str">
        <f t="shared" ca="1" si="16"/>
        <v>=  + 35a³b + 15ab²</v>
      </c>
      <c r="BE8">
        <f t="shared" ca="1" si="17"/>
        <v>2</v>
      </c>
      <c r="BF8" t="str">
        <f t="shared" ca="1" si="38"/>
        <v/>
      </c>
      <c r="BG8" t="str">
        <f t="shared" ca="1" si="39"/>
        <v/>
      </c>
      <c r="BH8" t="str">
        <f t="shared" ca="1" si="40"/>
        <v/>
      </c>
      <c r="BI8" t="str">
        <f t="shared" ca="1" si="41"/>
        <v/>
      </c>
      <c r="BJ8" t="str">
        <f t="shared" ca="1" si="42"/>
        <v/>
      </c>
      <c r="BK8" t="str">
        <f t="shared" ca="1" si="43"/>
        <v/>
      </c>
      <c r="BL8" t="str">
        <f t="shared" ca="1" si="44"/>
        <v/>
      </c>
      <c r="BM8" t="str">
        <f t="shared" ca="1" si="45"/>
        <v/>
      </c>
      <c r="BN8" t="str">
        <f t="shared" ca="1" si="46"/>
        <v xml:space="preserve"> + 35a³b</v>
      </c>
      <c r="BO8" t="str">
        <f t="shared" ca="1" si="47"/>
        <v xml:space="preserve"> + 15ab²</v>
      </c>
      <c r="BP8" t="str">
        <f t="shared" ca="1" si="48"/>
        <v/>
      </c>
      <c r="BQ8" t="str">
        <f t="shared" ca="1" si="49"/>
        <v/>
      </c>
      <c r="BR8" t="str">
        <f t="shared" ca="1" si="50"/>
        <v/>
      </c>
      <c r="BS8" t="str">
        <f t="shared" ca="1" si="51"/>
        <v xml:space="preserve"> + 35a³b + 15ab²</v>
      </c>
      <c r="BU8">
        <v>6</v>
      </c>
      <c r="BW8" s="3" t="s">
        <v>47</v>
      </c>
      <c r="CA8" s="3" t="s">
        <v>46</v>
      </c>
      <c r="CB8" s="3" t="s">
        <v>37</v>
      </c>
      <c r="CE8">
        <f t="shared" ca="1" si="52"/>
        <v>3</v>
      </c>
      <c r="CF8">
        <f t="shared" ca="1" si="53"/>
        <v>4</v>
      </c>
    </row>
    <row r="9" spans="1:84" x14ac:dyDescent="0.25">
      <c r="A9">
        <f t="shared" ca="1" si="19"/>
        <v>1</v>
      </c>
      <c r="B9">
        <f t="shared" ca="1" si="0"/>
        <v>0.96392770303131059</v>
      </c>
      <c r="C9">
        <f t="shared" ca="1" si="20"/>
        <v>8</v>
      </c>
      <c r="D9">
        <f t="shared" ca="1" si="20"/>
        <v>5</v>
      </c>
      <c r="E9">
        <f t="shared" ca="1" si="20"/>
        <v>6</v>
      </c>
      <c r="F9">
        <f t="shared" ca="1" si="20"/>
        <v>5</v>
      </c>
      <c r="G9">
        <f t="shared" ca="1" si="21"/>
        <v>2</v>
      </c>
      <c r="H9">
        <f t="shared" ca="1" si="1"/>
        <v>3</v>
      </c>
      <c r="I9">
        <f t="shared" ca="1" si="22"/>
        <v>3</v>
      </c>
      <c r="J9">
        <f t="shared" ca="1" si="2"/>
        <v>5</v>
      </c>
      <c r="K9">
        <f t="shared" ca="1" si="23"/>
        <v>1</v>
      </c>
      <c r="L9">
        <f t="shared" ca="1" si="23"/>
        <v>-1</v>
      </c>
      <c r="M9">
        <f t="shared" ca="1" si="23"/>
        <v>1</v>
      </c>
      <c r="N9">
        <f t="shared" ca="1" si="23"/>
        <v>1</v>
      </c>
      <c r="O9" t="str">
        <f t="shared" ca="1" si="3"/>
        <v/>
      </c>
      <c r="P9" t="str">
        <f t="shared" ca="1" si="4"/>
        <v>-</v>
      </c>
      <c r="Q9" t="str">
        <f t="shared" ca="1" si="24"/>
        <v/>
      </c>
      <c r="R9" t="str">
        <f t="shared" ca="1" si="5"/>
        <v>+</v>
      </c>
      <c r="S9" t="str">
        <f t="shared" ca="1" si="6"/>
        <v>b</v>
      </c>
      <c r="T9" t="str">
        <f t="shared" ca="1" si="7"/>
        <v>ab</v>
      </c>
      <c r="U9" t="str">
        <f t="shared" ca="1" si="8"/>
        <v>ab</v>
      </c>
      <c r="V9" t="str">
        <f t="shared" ca="1" si="9"/>
        <v>b²</v>
      </c>
      <c r="W9" t="str">
        <f t="shared" ca="1" si="25"/>
        <v>(8b - 5ab) · (6ab + 5b²) =</v>
      </c>
      <c r="X9" s="6" t="str">
        <f t="shared" ca="1" si="26"/>
        <v xml:space="preserve"> + 40b³ + 48ab² - 25ab³ - 30a²b²</v>
      </c>
      <c r="Y9">
        <f t="shared" ca="1" si="27"/>
        <v>48</v>
      </c>
      <c r="Z9">
        <f t="shared" ca="1" si="28"/>
        <v>40</v>
      </c>
      <c r="AA9">
        <f t="shared" ca="1" si="29"/>
        <v>-30</v>
      </c>
      <c r="AB9">
        <f t="shared" ca="1" si="30"/>
        <v>-25</v>
      </c>
      <c r="AC9" t="str">
        <f t="shared" ca="1" si="31"/>
        <v>bab</v>
      </c>
      <c r="AD9" t="str">
        <f t="shared" ca="1" si="32"/>
        <v>bb²</v>
      </c>
      <c r="AE9" t="str">
        <f t="shared" ca="1" si="33"/>
        <v>abab</v>
      </c>
      <c r="AF9" t="str">
        <f t="shared" ca="1" si="34"/>
        <v>abb²</v>
      </c>
      <c r="AG9" t="str">
        <f t="shared" ca="1" si="10"/>
        <v>ab²</v>
      </c>
      <c r="AH9" t="str">
        <f t="shared" ca="1" si="11"/>
        <v>b³</v>
      </c>
      <c r="AI9" t="str">
        <f t="shared" ca="1" si="12"/>
        <v>a²b²</v>
      </c>
      <c r="AJ9" t="str">
        <f t="shared" ca="1" si="13"/>
        <v>ab³</v>
      </c>
      <c r="AK9" t="str">
        <f t="shared" ca="1" si="35"/>
        <v>48ab²</v>
      </c>
      <c r="AL9" t="str">
        <f t="shared" ca="1" si="36"/>
        <v>+ 40b³</v>
      </c>
      <c r="AM9" t="str">
        <f t="shared" ca="1" si="36"/>
        <v>- 30a²b²</v>
      </c>
      <c r="AN9" t="str">
        <f t="shared" ca="1" si="36"/>
        <v>- 25ab³</v>
      </c>
      <c r="AO9" t="str">
        <f t="shared" ca="1" si="37"/>
        <v>48ab² + 40b³ - 30a²b² - 25ab³</v>
      </c>
      <c r="AP9" t="str">
        <f t="shared" ca="1" si="14"/>
        <v/>
      </c>
      <c r="AQ9" t="str">
        <f t="shared" ca="1" si="14"/>
        <v/>
      </c>
      <c r="AR9" t="str">
        <f t="shared" ca="1" si="14"/>
        <v/>
      </c>
      <c r="AS9" t="str">
        <f t="shared" ca="1" si="14"/>
        <v/>
      </c>
      <c r="AT9" t="str">
        <f t="shared" ca="1" si="14"/>
        <v/>
      </c>
      <c r="AU9">
        <f t="shared" ca="1" si="14"/>
        <v>40</v>
      </c>
      <c r="AV9" t="str">
        <f t="shared" ca="1" si="14"/>
        <v/>
      </c>
      <c r="AW9" t="str">
        <f t="shared" ca="1" si="14"/>
        <v/>
      </c>
      <c r="AX9" t="str">
        <f t="shared" ca="1" si="14"/>
        <v/>
      </c>
      <c r="AY9">
        <f t="shared" ca="1" si="14"/>
        <v>48</v>
      </c>
      <c r="AZ9">
        <f t="shared" ca="1" si="14"/>
        <v>-25</v>
      </c>
      <c r="BA9">
        <f t="shared" ca="1" si="14"/>
        <v>-30</v>
      </c>
      <c r="BB9" t="str">
        <f t="shared" ca="1" si="14"/>
        <v/>
      </c>
      <c r="BC9" t="str">
        <f t="shared" ca="1" si="15"/>
        <v>48ab² + 40b³ - 30a²b² - 25ab³</v>
      </c>
      <c r="BD9" t="str">
        <f t="shared" ca="1" si="16"/>
        <v/>
      </c>
      <c r="BE9">
        <f t="shared" ca="1" si="17"/>
        <v>4</v>
      </c>
      <c r="BF9" t="str">
        <f t="shared" ca="1" si="38"/>
        <v/>
      </c>
      <c r="BG9" t="str">
        <f t="shared" ca="1" si="39"/>
        <v/>
      </c>
      <c r="BH9" t="str">
        <f t="shared" ca="1" si="40"/>
        <v/>
      </c>
      <c r="BI9" t="str">
        <f t="shared" ca="1" si="41"/>
        <v/>
      </c>
      <c r="BJ9" t="str">
        <f t="shared" ca="1" si="42"/>
        <v/>
      </c>
      <c r="BK9" t="str">
        <f t="shared" ca="1" si="43"/>
        <v xml:space="preserve"> + 40b³</v>
      </c>
      <c r="BL9" t="str">
        <f t="shared" ca="1" si="44"/>
        <v/>
      </c>
      <c r="BM9" t="str">
        <f t="shared" ca="1" si="45"/>
        <v/>
      </c>
      <c r="BN9" t="str">
        <f t="shared" ca="1" si="46"/>
        <v/>
      </c>
      <c r="BO9" t="str">
        <f t="shared" ca="1" si="47"/>
        <v xml:space="preserve"> + 48ab²</v>
      </c>
      <c r="BP9" t="str">
        <f t="shared" ca="1" si="48"/>
        <v xml:space="preserve"> - 25ab³</v>
      </c>
      <c r="BQ9" t="str">
        <f t="shared" ca="1" si="49"/>
        <v xml:space="preserve"> - 30a²b²</v>
      </c>
      <c r="BR9" t="str">
        <f t="shared" ca="1" si="50"/>
        <v/>
      </c>
      <c r="BS9" t="str">
        <f t="shared" ca="1" si="51"/>
        <v xml:space="preserve"> + 40b³ + 48ab² - 25ab³ - 30a²b²</v>
      </c>
      <c r="BU9">
        <v>7</v>
      </c>
      <c r="BV9" s="3"/>
      <c r="BW9" s="3" t="s">
        <v>46</v>
      </c>
      <c r="CA9" s="3" t="s">
        <v>48</v>
      </c>
      <c r="CB9" s="3" t="s">
        <v>38</v>
      </c>
      <c r="CE9">
        <f t="shared" ca="1" si="52"/>
        <v>3</v>
      </c>
      <c r="CF9">
        <f t="shared" ca="1" si="53"/>
        <v>5</v>
      </c>
    </row>
    <row r="10" spans="1:84" x14ac:dyDescent="0.25">
      <c r="A10">
        <f t="shared" ca="1" si="19"/>
        <v>15</v>
      </c>
      <c r="B10">
        <f t="shared" ca="1" si="0"/>
        <v>0.51896653864722153</v>
      </c>
      <c r="C10">
        <f t="shared" ca="1" si="20"/>
        <v>5</v>
      </c>
      <c r="D10">
        <f t="shared" ca="1" si="20"/>
        <v>7</v>
      </c>
      <c r="E10">
        <f t="shared" ca="1" si="20"/>
        <v>6</v>
      </c>
      <c r="F10">
        <f t="shared" ca="1" si="20"/>
        <v>4</v>
      </c>
      <c r="G10">
        <f t="shared" ca="1" si="21"/>
        <v>2</v>
      </c>
      <c r="H10">
        <f t="shared" ca="1" si="1"/>
        <v>3</v>
      </c>
      <c r="I10">
        <f t="shared" ca="1" si="22"/>
        <v>5</v>
      </c>
      <c r="J10">
        <f t="shared" ca="1" si="2"/>
        <v>3</v>
      </c>
      <c r="K10">
        <f t="shared" ca="1" si="23"/>
        <v>1</v>
      </c>
      <c r="L10">
        <f t="shared" ca="1" si="23"/>
        <v>1</v>
      </c>
      <c r="M10">
        <f t="shared" ca="1" si="23"/>
        <v>-1</v>
      </c>
      <c r="N10">
        <f t="shared" ca="1" si="23"/>
        <v>-1</v>
      </c>
      <c r="O10" t="str">
        <f t="shared" ca="1" si="3"/>
        <v/>
      </c>
      <c r="P10" t="str">
        <f t="shared" ca="1" si="4"/>
        <v>+</v>
      </c>
      <c r="Q10" t="str">
        <f t="shared" ca="1" si="24"/>
        <v>-</v>
      </c>
      <c r="R10" t="str">
        <f t="shared" ca="1" si="5"/>
        <v>-</v>
      </c>
      <c r="S10" t="str">
        <f t="shared" ca="1" si="6"/>
        <v>b</v>
      </c>
      <c r="T10" t="str">
        <f t="shared" ca="1" si="7"/>
        <v>ab</v>
      </c>
      <c r="U10" t="str">
        <f t="shared" ca="1" si="8"/>
        <v>b²</v>
      </c>
      <c r="V10" t="str">
        <f t="shared" ca="1" si="9"/>
        <v>ab</v>
      </c>
      <c r="W10" t="str">
        <f t="shared" ca="1" si="25"/>
        <v>(5b + 7ab) · (-6b² - 4ab) =</v>
      </c>
      <c r="X10" s="6" t="str">
        <f t="shared" ca="1" si="26"/>
        <v xml:space="preserve"> - 30b³ - 20ab² - 42ab³ - 28a²b²</v>
      </c>
      <c r="Y10">
        <f t="shared" ca="1" si="27"/>
        <v>-30</v>
      </c>
      <c r="Z10">
        <f t="shared" ca="1" si="28"/>
        <v>-20</v>
      </c>
      <c r="AA10">
        <f t="shared" ca="1" si="29"/>
        <v>-42</v>
      </c>
      <c r="AB10">
        <f t="shared" ca="1" si="30"/>
        <v>-28</v>
      </c>
      <c r="AC10" t="str">
        <f t="shared" ca="1" si="31"/>
        <v>bb²</v>
      </c>
      <c r="AD10" t="str">
        <f t="shared" ca="1" si="32"/>
        <v>bab</v>
      </c>
      <c r="AE10" t="str">
        <f t="shared" ca="1" si="33"/>
        <v>abb²</v>
      </c>
      <c r="AF10" t="str">
        <f t="shared" ca="1" si="34"/>
        <v>abab</v>
      </c>
      <c r="AG10" t="str">
        <f t="shared" ca="1" si="10"/>
        <v>b³</v>
      </c>
      <c r="AH10" t="str">
        <f t="shared" ca="1" si="11"/>
        <v>ab²</v>
      </c>
      <c r="AI10" t="str">
        <f t="shared" ca="1" si="12"/>
        <v>ab³</v>
      </c>
      <c r="AJ10" t="str">
        <f t="shared" ca="1" si="13"/>
        <v>a²b²</v>
      </c>
      <c r="AK10" t="str">
        <f t="shared" ca="1" si="35"/>
        <v>-30b³</v>
      </c>
      <c r="AL10" t="str">
        <f t="shared" ca="1" si="36"/>
        <v>- 20ab²</v>
      </c>
      <c r="AM10" t="str">
        <f t="shared" ca="1" si="36"/>
        <v>- 42ab³</v>
      </c>
      <c r="AN10" t="str">
        <f t="shared" ca="1" si="36"/>
        <v>- 28a²b²</v>
      </c>
      <c r="AO10" t="str">
        <f t="shared" ca="1" si="37"/>
        <v>-30b³ - 20ab² - 42ab³ - 28a²b²</v>
      </c>
      <c r="AP10" t="str">
        <f t="shared" ca="1" si="14"/>
        <v/>
      </c>
      <c r="AQ10" t="str">
        <f t="shared" ca="1" si="14"/>
        <v/>
      </c>
      <c r="AR10" t="str">
        <f t="shared" ca="1" si="14"/>
        <v/>
      </c>
      <c r="AS10" t="str">
        <f t="shared" ca="1" si="14"/>
        <v/>
      </c>
      <c r="AT10" t="str">
        <f t="shared" ca="1" si="14"/>
        <v/>
      </c>
      <c r="AU10">
        <f t="shared" ca="1" si="14"/>
        <v>-30</v>
      </c>
      <c r="AV10" t="str">
        <f t="shared" ca="1" si="14"/>
        <v/>
      </c>
      <c r="AW10" t="str">
        <f t="shared" ca="1" si="14"/>
        <v/>
      </c>
      <c r="AX10" t="str">
        <f t="shared" ca="1" si="14"/>
        <v/>
      </c>
      <c r="AY10">
        <f t="shared" ca="1" si="14"/>
        <v>-20</v>
      </c>
      <c r="AZ10">
        <f t="shared" ca="1" si="14"/>
        <v>-42</v>
      </c>
      <c r="BA10">
        <f t="shared" ca="1" si="14"/>
        <v>-28</v>
      </c>
      <c r="BB10" t="str">
        <f t="shared" ca="1" si="14"/>
        <v/>
      </c>
      <c r="BC10" t="str">
        <f t="shared" ca="1" si="15"/>
        <v>-30b³ - 20ab² - 42ab³ - 28a²b²</v>
      </c>
      <c r="BD10" t="str">
        <f t="shared" ca="1" si="16"/>
        <v/>
      </c>
      <c r="BE10">
        <f t="shared" ca="1" si="17"/>
        <v>4</v>
      </c>
      <c r="BF10" t="str">
        <f t="shared" ca="1" si="38"/>
        <v/>
      </c>
      <c r="BG10" t="str">
        <f t="shared" ca="1" si="39"/>
        <v/>
      </c>
      <c r="BH10" t="str">
        <f t="shared" ca="1" si="40"/>
        <v/>
      </c>
      <c r="BI10" t="str">
        <f t="shared" ca="1" si="41"/>
        <v/>
      </c>
      <c r="BJ10" t="str">
        <f t="shared" ca="1" si="42"/>
        <v/>
      </c>
      <c r="BK10" t="str">
        <f t="shared" ca="1" si="43"/>
        <v xml:space="preserve"> - 30b³</v>
      </c>
      <c r="BL10" t="str">
        <f t="shared" ca="1" si="44"/>
        <v/>
      </c>
      <c r="BM10" t="str">
        <f t="shared" ca="1" si="45"/>
        <v/>
      </c>
      <c r="BN10" t="str">
        <f t="shared" ca="1" si="46"/>
        <v/>
      </c>
      <c r="BO10" t="str">
        <f t="shared" ca="1" si="47"/>
        <v xml:space="preserve"> - 20ab²</v>
      </c>
      <c r="BP10" t="str">
        <f t="shared" ca="1" si="48"/>
        <v xml:space="preserve"> - 42ab³</v>
      </c>
      <c r="BQ10" t="str">
        <f t="shared" ca="1" si="49"/>
        <v xml:space="preserve"> - 28a²b²</v>
      </c>
      <c r="BR10" t="str">
        <f t="shared" ca="1" si="50"/>
        <v/>
      </c>
      <c r="BS10" t="str">
        <f t="shared" ca="1" si="51"/>
        <v xml:space="preserve"> - 30b³ - 20ab² - 42ab³ - 28a²b²</v>
      </c>
      <c r="BU10">
        <v>8</v>
      </c>
      <c r="BV10" s="3"/>
      <c r="BW10" s="3" t="s">
        <v>16</v>
      </c>
      <c r="CA10" s="3" t="s">
        <v>49</v>
      </c>
      <c r="CB10" s="3" t="s">
        <v>40</v>
      </c>
      <c r="CE10">
        <f t="shared" ca="1" si="52"/>
        <v>3</v>
      </c>
      <c r="CF10">
        <f t="shared" ca="1" si="53"/>
        <v>3</v>
      </c>
    </row>
    <row r="11" spans="1:84" x14ac:dyDescent="0.25">
      <c r="A11">
        <f t="shared" ca="1" si="19"/>
        <v>18</v>
      </c>
      <c r="B11">
        <f t="shared" ca="1" si="0"/>
        <v>0.43748507280000681</v>
      </c>
      <c r="C11">
        <f t="shared" ca="1" si="20"/>
        <v>8</v>
      </c>
      <c r="D11">
        <f t="shared" ca="1" si="20"/>
        <v>8</v>
      </c>
      <c r="E11">
        <f t="shared" ca="1" si="20"/>
        <v>7</v>
      </c>
      <c r="F11">
        <f t="shared" ca="1" si="20"/>
        <v>7</v>
      </c>
      <c r="G11">
        <f t="shared" ca="1" si="21"/>
        <v>2</v>
      </c>
      <c r="H11">
        <f t="shared" ca="1" si="1"/>
        <v>3</v>
      </c>
      <c r="I11">
        <f t="shared" ca="1" si="22"/>
        <v>5</v>
      </c>
      <c r="J11">
        <f t="shared" ca="1" si="2"/>
        <v>4</v>
      </c>
      <c r="K11">
        <f t="shared" ca="1" si="23"/>
        <v>-1</v>
      </c>
      <c r="L11">
        <f t="shared" ca="1" si="23"/>
        <v>1</v>
      </c>
      <c r="M11">
        <f t="shared" ca="1" si="23"/>
        <v>1</v>
      </c>
      <c r="N11">
        <f t="shared" ca="1" si="23"/>
        <v>1</v>
      </c>
      <c r="O11" t="str">
        <f t="shared" ca="1" si="3"/>
        <v>-</v>
      </c>
      <c r="P11" t="str">
        <f t="shared" ca="1" si="4"/>
        <v>+</v>
      </c>
      <c r="Q11" t="str">
        <f t="shared" ca="1" si="24"/>
        <v/>
      </c>
      <c r="R11" t="str">
        <f t="shared" ca="1" si="5"/>
        <v>+</v>
      </c>
      <c r="S11" t="str">
        <f t="shared" ca="1" si="6"/>
        <v>b</v>
      </c>
      <c r="T11" t="str">
        <f t="shared" ca="1" si="7"/>
        <v>ab</v>
      </c>
      <c r="U11" t="str">
        <f t="shared" ca="1" si="8"/>
        <v>b²</v>
      </c>
      <c r="V11" t="str">
        <f t="shared" ca="1" si="9"/>
        <v>b</v>
      </c>
      <c r="W11" t="str">
        <f t="shared" ca="1" si="25"/>
        <v>(-8b + 8ab) · (7b² + 7b) =</v>
      </c>
      <c r="X11" s="6" t="str">
        <f t="shared" ca="1" si="26"/>
        <v xml:space="preserve"> - 56b² - 56b³ + 56ab² + 56ab³</v>
      </c>
      <c r="Y11">
        <f t="shared" ca="1" si="27"/>
        <v>-56</v>
      </c>
      <c r="Z11">
        <f t="shared" ca="1" si="28"/>
        <v>-56</v>
      </c>
      <c r="AA11">
        <f t="shared" ca="1" si="29"/>
        <v>56</v>
      </c>
      <c r="AB11">
        <f t="shared" ca="1" si="30"/>
        <v>56</v>
      </c>
      <c r="AC11" t="str">
        <f t="shared" ca="1" si="31"/>
        <v>bb²</v>
      </c>
      <c r="AD11" t="str">
        <f t="shared" ca="1" si="32"/>
        <v>bb</v>
      </c>
      <c r="AE11" t="str">
        <f t="shared" ca="1" si="33"/>
        <v>abb²</v>
      </c>
      <c r="AF11" t="str">
        <f t="shared" ca="1" si="34"/>
        <v>abb</v>
      </c>
      <c r="AG11" t="str">
        <f t="shared" ca="1" si="10"/>
        <v>b³</v>
      </c>
      <c r="AH11" t="str">
        <f t="shared" ca="1" si="11"/>
        <v>b²</v>
      </c>
      <c r="AI11" t="str">
        <f t="shared" ca="1" si="12"/>
        <v>ab³</v>
      </c>
      <c r="AJ11" t="str">
        <f t="shared" ca="1" si="13"/>
        <v>ab²</v>
      </c>
      <c r="AK11" t="str">
        <f t="shared" ca="1" si="35"/>
        <v>-56b³</v>
      </c>
      <c r="AL11" t="str">
        <f t="shared" ca="1" si="36"/>
        <v>- 56b²</v>
      </c>
      <c r="AM11" t="str">
        <f t="shared" ca="1" si="36"/>
        <v>+ 56ab³</v>
      </c>
      <c r="AN11" t="str">
        <f t="shared" ca="1" si="36"/>
        <v>+ 56ab²</v>
      </c>
      <c r="AO11" t="str">
        <f t="shared" ca="1" si="37"/>
        <v>-56b³ - 56b² + 56ab³ + 56ab²</v>
      </c>
      <c r="AP11" t="str">
        <f t="shared" ca="1" si="14"/>
        <v/>
      </c>
      <c r="AQ11" t="str">
        <f t="shared" ca="1" si="14"/>
        <v/>
      </c>
      <c r="AR11" t="str">
        <f t="shared" ca="1" si="14"/>
        <v/>
      </c>
      <c r="AS11" t="str">
        <f t="shared" ca="1" si="14"/>
        <v/>
      </c>
      <c r="AT11">
        <f t="shared" ca="1" si="14"/>
        <v>-56</v>
      </c>
      <c r="AU11">
        <f t="shared" ca="1" si="14"/>
        <v>-56</v>
      </c>
      <c r="AV11" t="str">
        <f t="shared" ca="1" si="14"/>
        <v/>
      </c>
      <c r="AW11" t="str">
        <f t="shared" ca="1" si="14"/>
        <v/>
      </c>
      <c r="AX11" t="str">
        <f t="shared" ca="1" si="14"/>
        <v/>
      </c>
      <c r="AY11">
        <f t="shared" ca="1" si="14"/>
        <v>56</v>
      </c>
      <c r="AZ11">
        <f t="shared" ca="1" si="14"/>
        <v>56</v>
      </c>
      <c r="BA11" t="str">
        <f t="shared" ca="1" si="14"/>
        <v/>
      </c>
      <c r="BB11" t="str">
        <f t="shared" ca="1" si="14"/>
        <v/>
      </c>
      <c r="BC11" t="str">
        <f t="shared" ca="1" si="15"/>
        <v>-56b³ - 56b² + 56ab³ + 56ab²</v>
      </c>
      <c r="BD11" t="str">
        <f t="shared" ca="1" si="16"/>
        <v/>
      </c>
      <c r="BE11">
        <f t="shared" ca="1" si="17"/>
        <v>4</v>
      </c>
      <c r="BF11" t="str">
        <f t="shared" ca="1" si="38"/>
        <v/>
      </c>
      <c r="BG11" t="str">
        <f t="shared" ca="1" si="39"/>
        <v/>
      </c>
      <c r="BH11" t="str">
        <f t="shared" ca="1" si="40"/>
        <v/>
      </c>
      <c r="BI11" t="str">
        <f t="shared" ca="1" si="41"/>
        <v/>
      </c>
      <c r="BJ11" t="str">
        <f t="shared" ca="1" si="42"/>
        <v xml:space="preserve"> - 56b²</v>
      </c>
      <c r="BK11" t="str">
        <f t="shared" ca="1" si="43"/>
        <v xml:space="preserve"> - 56b³</v>
      </c>
      <c r="BL11" t="str">
        <f t="shared" ca="1" si="44"/>
        <v/>
      </c>
      <c r="BM11" t="str">
        <f t="shared" ca="1" si="45"/>
        <v/>
      </c>
      <c r="BN11" t="str">
        <f t="shared" ca="1" si="46"/>
        <v/>
      </c>
      <c r="BO11" t="str">
        <f t="shared" ca="1" si="47"/>
        <v xml:space="preserve"> + 56ab²</v>
      </c>
      <c r="BP11" t="str">
        <f t="shared" ca="1" si="48"/>
        <v xml:space="preserve"> + 56ab³</v>
      </c>
      <c r="BQ11" t="str">
        <f t="shared" ca="1" si="49"/>
        <v/>
      </c>
      <c r="BR11" t="str">
        <f t="shared" ca="1" si="50"/>
        <v/>
      </c>
      <c r="BS11" t="str">
        <f t="shared" ca="1" si="51"/>
        <v xml:space="preserve"> - 56b² - 56b³ + 56ab² + 56ab³</v>
      </c>
      <c r="BU11">
        <v>9</v>
      </c>
      <c r="BV11" s="3"/>
      <c r="BW11" s="3"/>
      <c r="CA11" s="3" t="s">
        <v>50</v>
      </c>
      <c r="CB11" s="3" t="s">
        <v>35</v>
      </c>
      <c r="CE11">
        <f t="shared" ca="1" si="52"/>
        <v>3</v>
      </c>
      <c r="CF11">
        <f t="shared" ca="1" si="53"/>
        <v>4</v>
      </c>
    </row>
    <row r="12" spans="1:84" x14ac:dyDescent="0.25">
      <c r="A12">
        <f t="shared" ca="1" si="19"/>
        <v>20</v>
      </c>
      <c r="B12">
        <f t="shared" ca="1" si="0"/>
        <v>0.37686980110642376</v>
      </c>
      <c r="C12">
        <f t="shared" ca="1" si="20"/>
        <v>4</v>
      </c>
      <c r="D12">
        <f t="shared" ca="1" si="20"/>
        <v>7</v>
      </c>
      <c r="E12">
        <f t="shared" ca="1" si="20"/>
        <v>7</v>
      </c>
      <c r="F12">
        <f t="shared" ca="1" si="20"/>
        <v>8</v>
      </c>
      <c r="G12">
        <f t="shared" ca="1" si="21"/>
        <v>2</v>
      </c>
      <c r="H12">
        <f t="shared" ca="1" si="1"/>
        <v>3</v>
      </c>
      <c r="I12">
        <f t="shared" ca="1" si="22"/>
        <v>5</v>
      </c>
      <c r="J12">
        <f t="shared" ca="1" si="2"/>
        <v>7</v>
      </c>
      <c r="K12">
        <f t="shared" ca="1" si="23"/>
        <v>-1</v>
      </c>
      <c r="L12">
        <f t="shared" ca="1" si="23"/>
        <v>1</v>
      </c>
      <c r="M12">
        <f t="shared" ca="1" si="23"/>
        <v>1</v>
      </c>
      <c r="N12">
        <f t="shared" ca="1" si="23"/>
        <v>-1</v>
      </c>
      <c r="O12" t="str">
        <f t="shared" ca="1" si="3"/>
        <v>-</v>
      </c>
      <c r="P12" t="str">
        <f t="shared" ca="1" si="4"/>
        <v>+</v>
      </c>
      <c r="Q12" t="str">
        <f t="shared" ca="1" si="24"/>
        <v/>
      </c>
      <c r="R12" t="str">
        <f t="shared" ca="1" si="5"/>
        <v>-</v>
      </c>
      <c r="S12" t="str">
        <f t="shared" ca="1" si="6"/>
        <v>b</v>
      </c>
      <c r="T12" t="str">
        <f t="shared" ca="1" si="7"/>
        <v>ab</v>
      </c>
      <c r="U12" t="str">
        <f t="shared" ca="1" si="8"/>
        <v>b²</v>
      </c>
      <c r="V12" t="str">
        <f t="shared" ca="1" si="9"/>
        <v>ba</v>
      </c>
      <c r="W12" t="str">
        <f t="shared" ca="1" si="25"/>
        <v>(-4b + 7ab) · (7b² - 8ba) =</v>
      </c>
      <c r="X12" s="6" t="str">
        <f t="shared" ca="1" si="26"/>
        <v xml:space="preserve"> - 28b³ + 32ab² + 49ab³ - 56a²b²</v>
      </c>
      <c r="Y12">
        <f t="shared" ca="1" si="27"/>
        <v>-28</v>
      </c>
      <c r="Z12">
        <f t="shared" ca="1" si="28"/>
        <v>32</v>
      </c>
      <c r="AA12">
        <f t="shared" ca="1" si="29"/>
        <v>49</v>
      </c>
      <c r="AB12">
        <f t="shared" ca="1" si="30"/>
        <v>-56</v>
      </c>
      <c r="AC12" t="str">
        <f t="shared" ca="1" si="31"/>
        <v>bb²</v>
      </c>
      <c r="AD12" t="str">
        <f t="shared" ca="1" si="32"/>
        <v>bba</v>
      </c>
      <c r="AE12" t="str">
        <f t="shared" ca="1" si="33"/>
        <v>abb²</v>
      </c>
      <c r="AF12" t="str">
        <f t="shared" ca="1" si="34"/>
        <v>abba</v>
      </c>
      <c r="AG12" t="str">
        <f t="shared" ca="1" si="10"/>
        <v>b³</v>
      </c>
      <c r="AH12" t="str">
        <f t="shared" ca="1" si="11"/>
        <v>ab²</v>
      </c>
      <c r="AI12" t="str">
        <f t="shared" ca="1" si="12"/>
        <v>ab³</v>
      </c>
      <c r="AJ12" t="str">
        <f t="shared" ca="1" si="13"/>
        <v>a²b²</v>
      </c>
      <c r="AK12" t="str">
        <f t="shared" ca="1" si="35"/>
        <v>-28b³</v>
      </c>
      <c r="AL12" t="str">
        <f t="shared" ca="1" si="36"/>
        <v>+ 32ab²</v>
      </c>
      <c r="AM12" t="str">
        <f t="shared" ca="1" si="36"/>
        <v>+ 49ab³</v>
      </c>
      <c r="AN12" t="str">
        <f t="shared" ca="1" si="36"/>
        <v>- 56a²b²</v>
      </c>
      <c r="AO12" t="str">
        <f t="shared" ca="1" si="37"/>
        <v>-28b³ + 32ab² + 49ab³ - 56a²b²</v>
      </c>
      <c r="AP12" t="str">
        <f t="shared" ca="1" si="14"/>
        <v/>
      </c>
      <c r="AQ12" t="str">
        <f t="shared" ca="1" si="14"/>
        <v/>
      </c>
      <c r="AR12" t="str">
        <f t="shared" ca="1" si="14"/>
        <v/>
      </c>
      <c r="AS12" t="str">
        <f t="shared" ca="1" si="14"/>
        <v/>
      </c>
      <c r="AT12" t="str">
        <f t="shared" ca="1" si="14"/>
        <v/>
      </c>
      <c r="AU12">
        <f t="shared" ca="1" si="14"/>
        <v>-28</v>
      </c>
      <c r="AV12" t="str">
        <f t="shared" ca="1" si="14"/>
        <v/>
      </c>
      <c r="AW12" t="str">
        <f t="shared" ca="1" si="14"/>
        <v/>
      </c>
      <c r="AX12" t="str">
        <f t="shared" ca="1" si="14"/>
        <v/>
      </c>
      <c r="AY12">
        <f t="shared" ca="1" si="14"/>
        <v>32</v>
      </c>
      <c r="AZ12">
        <f t="shared" ca="1" si="14"/>
        <v>49</v>
      </c>
      <c r="BA12">
        <f t="shared" ca="1" si="14"/>
        <v>-56</v>
      </c>
      <c r="BB12" t="str">
        <f t="shared" ca="1" si="14"/>
        <v/>
      </c>
      <c r="BC12" t="str">
        <f t="shared" ca="1" si="15"/>
        <v>-28b³ + 32ab² + 49ab³ - 56a²b²</v>
      </c>
      <c r="BD12" t="str">
        <f t="shared" ca="1" si="16"/>
        <v/>
      </c>
      <c r="BE12">
        <f t="shared" ca="1" si="17"/>
        <v>4</v>
      </c>
      <c r="BF12" t="str">
        <f t="shared" ca="1" si="38"/>
        <v/>
      </c>
      <c r="BG12" t="str">
        <f t="shared" ca="1" si="39"/>
        <v/>
      </c>
      <c r="BH12" t="str">
        <f t="shared" ca="1" si="40"/>
        <v/>
      </c>
      <c r="BI12" t="str">
        <f t="shared" ca="1" si="41"/>
        <v/>
      </c>
      <c r="BJ12" t="str">
        <f t="shared" ca="1" si="42"/>
        <v/>
      </c>
      <c r="BK12" t="str">
        <f t="shared" ca="1" si="43"/>
        <v xml:space="preserve"> - 28b³</v>
      </c>
      <c r="BL12" t="str">
        <f t="shared" ca="1" si="44"/>
        <v/>
      </c>
      <c r="BM12" t="str">
        <f t="shared" ca="1" si="45"/>
        <v/>
      </c>
      <c r="BN12" t="str">
        <f t="shared" ca="1" si="46"/>
        <v/>
      </c>
      <c r="BO12" t="str">
        <f t="shared" ca="1" si="47"/>
        <v xml:space="preserve"> + 32ab²</v>
      </c>
      <c r="BP12" t="str">
        <f t="shared" ca="1" si="48"/>
        <v xml:space="preserve"> + 49ab³</v>
      </c>
      <c r="BQ12" t="str">
        <f t="shared" ca="1" si="49"/>
        <v xml:space="preserve"> - 56a²b²</v>
      </c>
      <c r="BR12" t="str">
        <f t="shared" ca="1" si="50"/>
        <v/>
      </c>
      <c r="BS12" t="str">
        <f t="shared" ca="1" si="51"/>
        <v xml:space="preserve"> - 28b³ + 32ab² + 49ab³ - 56a²b²</v>
      </c>
      <c r="BU12">
        <v>10</v>
      </c>
      <c r="BV12" s="3"/>
      <c r="BW12" s="3"/>
      <c r="CA12" s="3" t="s">
        <v>51</v>
      </c>
      <c r="CB12" s="3" t="s">
        <v>36</v>
      </c>
      <c r="CE12">
        <f t="shared" ca="1" si="52"/>
        <v>2</v>
      </c>
      <c r="CF12">
        <f t="shared" ca="1" si="53"/>
        <v>7</v>
      </c>
    </row>
    <row r="13" spans="1:84" x14ac:dyDescent="0.25">
      <c r="A13">
        <f t="shared" ca="1" si="19"/>
        <v>4</v>
      </c>
      <c r="B13">
        <f t="shared" ca="1" si="0"/>
        <v>0.88629722677126854</v>
      </c>
      <c r="C13">
        <f t="shared" ca="1" si="20"/>
        <v>7</v>
      </c>
      <c r="D13">
        <f t="shared" ca="1" si="20"/>
        <v>3</v>
      </c>
      <c r="E13">
        <f t="shared" ca="1" si="20"/>
        <v>6</v>
      </c>
      <c r="F13">
        <f t="shared" ca="1" si="20"/>
        <v>8</v>
      </c>
      <c r="G13">
        <f t="shared" ca="1" si="21"/>
        <v>3</v>
      </c>
      <c r="H13">
        <f t="shared" ca="1" si="1"/>
        <v>4</v>
      </c>
      <c r="I13">
        <f t="shared" ca="1" si="22"/>
        <v>6</v>
      </c>
      <c r="J13">
        <f t="shared" ca="1" si="2"/>
        <v>2</v>
      </c>
      <c r="K13">
        <f t="shared" ca="1" si="23"/>
        <v>-1</v>
      </c>
      <c r="L13">
        <f t="shared" ca="1" si="23"/>
        <v>-1</v>
      </c>
      <c r="M13">
        <f t="shared" ca="1" si="23"/>
        <v>1</v>
      </c>
      <c r="N13">
        <f t="shared" ca="1" si="23"/>
        <v>1</v>
      </c>
      <c r="O13" t="str">
        <f t="shared" ca="1" si="3"/>
        <v>-</v>
      </c>
      <c r="P13" t="str">
        <f t="shared" ca="1" si="4"/>
        <v>-</v>
      </c>
      <c r="Q13" t="str">
        <f t="shared" ca="1" si="24"/>
        <v/>
      </c>
      <c r="R13" t="str">
        <f t="shared" ca="1" si="5"/>
        <v>+</v>
      </c>
      <c r="S13" t="str">
        <f t="shared" ca="1" si="6"/>
        <v>ab</v>
      </c>
      <c r="T13" t="str">
        <f t="shared" ca="1" si="7"/>
        <v>ba</v>
      </c>
      <c r="U13" t="str">
        <f t="shared" ca="1" si="8"/>
        <v xml:space="preserve"> </v>
      </c>
      <c r="V13" t="str">
        <f t="shared" ca="1" si="9"/>
        <v>a²</v>
      </c>
      <c r="W13" t="str">
        <f t="shared" ca="1" si="25"/>
        <v>(-7ab - 3ba) · (6  + 8a²) =</v>
      </c>
      <c r="X13" s="6" t="str">
        <f t="shared" ca="1" si="26"/>
        <v xml:space="preserve"> - 60ab - 80a³b</v>
      </c>
      <c r="Y13">
        <f t="shared" ca="1" si="27"/>
        <v>-42</v>
      </c>
      <c r="Z13">
        <f t="shared" ca="1" si="28"/>
        <v>-56</v>
      </c>
      <c r="AA13">
        <f t="shared" ca="1" si="29"/>
        <v>-18</v>
      </c>
      <c r="AB13">
        <f t="shared" ca="1" si="30"/>
        <v>-24</v>
      </c>
      <c r="AC13" t="str">
        <f t="shared" ca="1" si="31"/>
        <v>ab</v>
      </c>
      <c r="AD13" t="str">
        <f t="shared" ca="1" si="32"/>
        <v>aba²</v>
      </c>
      <c r="AE13" t="str">
        <f t="shared" ca="1" si="33"/>
        <v>ba</v>
      </c>
      <c r="AF13" t="str">
        <f t="shared" ca="1" si="34"/>
        <v>baa²</v>
      </c>
      <c r="AG13" t="str">
        <f t="shared" ca="1" si="10"/>
        <v>ab</v>
      </c>
      <c r="AH13" t="str">
        <f t="shared" ca="1" si="11"/>
        <v>a³b</v>
      </c>
      <c r="AI13" t="str">
        <f t="shared" ca="1" si="12"/>
        <v>ab</v>
      </c>
      <c r="AJ13" t="str">
        <f t="shared" ca="1" si="13"/>
        <v>a³b</v>
      </c>
      <c r="AK13" t="str">
        <f t="shared" ca="1" si="35"/>
        <v>-42ab</v>
      </c>
      <c r="AL13" t="str">
        <f t="shared" ca="1" si="36"/>
        <v>- 56a³b</v>
      </c>
      <c r="AM13" t="str">
        <f t="shared" ca="1" si="36"/>
        <v>- 18ab</v>
      </c>
      <c r="AN13" t="str">
        <f t="shared" ca="1" si="36"/>
        <v>- 24a³b</v>
      </c>
      <c r="AO13" t="str">
        <f t="shared" ca="1" si="37"/>
        <v>-42ab - 56a³b - 18ab - 24a³b</v>
      </c>
      <c r="AP13" t="str">
        <f t="shared" ca="1" si="14"/>
        <v/>
      </c>
      <c r="AQ13" t="str">
        <f t="shared" ca="1" si="14"/>
        <v/>
      </c>
      <c r="AR13" t="str">
        <f t="shared" ca="1" si="14"/>
        <v/>
      </c>
      <c r="AS13" t="str">
        <f t="shared" ca="1" si="14"/>
        <v/>
      </c>
      <c r="AT13" t="str">
        <f t="shared" ca="1" si="14"/>
        <v/>
      </c>
      <c r="AU13" t="str">
        <f t="shared" ca="1" si="14"/>
        <v/>
      </c>
      <c r="AV13">
        <f t="shared" ca="1" si="14"/>
        <v>-60</v>
      </c>
      <c r="AW13" t="str">
        <f t="shared" ca="1" si="14"/>
        <v/>
      </c>
      <c r="AX13">
        <f t="shared" ca="1" si="14"/>
        <v>-80</v>
      </c>
      <c r="AY13" t="str">
        <f t="shared" ca="1" si="14"/>
        <v/>
      </c>
      <c r="AZ13" t="str">
        <f t="shared" ca="1" si="14"/>
        <v/>
      </c>
      <c r="BA13" t="str">
        <f t="shared" ca="1" si="14"/>
        <v/>
      </c>
      <c r="BB13" t="str">
        <f t="shared" ca="1" si="14"/>
        <v/>
      </c>
      <c r="BC13" t="str">
        <f t="shared" ca="1" si="15"/>
        <v>-42ab - 56a³b - 18ab - 24a³b</v>
      </c>
      <c r="BD13" t="str">
        <f t="shared" ca="1" si="16"/>
        <v>=  - 60ab - 80a³b</v>
      </c>
      <c r="BE13">
        <f t="shared" ca="1" si="17"/>
        <v>2</v>
      </c>
      <c r="BF13" t="str">
        <f t="shared" ca="1" si="38"/>
        <v/>
      </c>
      <c r="BG13" t="str">
        <f t="shared" ca="1" si="39"/>
        <v/>
      </c>
      <c r="BH13" t="str">
        <f t="shared" ca="1" si="40"/>
        <v/>
      </c>
      <c r="BI13" t="str">
        <f t="shared" ca="1" si="41"/>
        <v/>
      </c>
      <c r="BJ13" t="str">
        <f t="shared" ca="1" si="42"/>
        <v/>
      </c>
      <c r="BK13" t="str">
        <f t="shared" ca="1" si="43"/>
        <v/>
      </c>
      <c r="BL13" t="str">
        <f t="shared" ca="1" si="44"/>
        <v xml:space="preserve"> - 60ab</v>
      </c>
      <c r="BM13" t="str">
        <f t="shared" ca="1" si="45"/>
        <v/>
      </c>
      <c r="BN13" t="str">
        <f t="shared" ca="1" si="46"/>
        <v xml:space="preserve"> - 80a³b</v>
      </c>
      <c r="BO13" t="str">
        <f t="shared" ca="1" si="47"/>
        <v/>
      </c>
      <c r="BP13" t="str">
        <f t="shared" ca="1" si="48"/>
        <v/>
      </c>
      <c r="BQ13" t="str">
        <f t="shared" ca="1" si="49"/>
        <v/>
      </c>
      <c r="BR13" t="str">
        <f t="shared" ca="1" si="50"/>
        <v/>
      </c>
      <c r="BS13" t="str">
        <f t="shared" ca="1" si="51"/>
        <v xml:space="preserve"> - 60ab - 80a³b</v>
      </c>
      <c r="CA13" s="3" t="s">
        <v>16</v>
      </c>
      <c r="CB13" s="3" t="s">
        <v>16</v>
      </c>
      <c r="CE13">
        <f t="shared" ca="1" si="52"/>
        <v>3</v>
      </c>
      <c r="CF13">
        <f t="shared" ca="1" si="53"/>
        <v>2</v>
      </c>
    </row>
    <row r="14" spans="1:84" x14ac:dyDescent="0.25">
      <c r="A14">
        <f t="shared" ca="1" si="19"/>
        <v>28</v>
      </c>
      <c r="B14">
        <f t="shared" ca="1" si="0"/>
        <v>1.5014848008392812E-2</v>
      </c>
      <c r="C14">
        <f t="shared" ca="1" si="20"/>
        <v>7</v>
      </c>
      <c r="D14">
        <f t="shared" ca="1" si="20"/>
        <v>5</v>
      </c>
      <c r="E14">
        <f t="shared" ca="1" si="20"/>
        <v>6</v>
      </c>
      <c r="F14">
        <f t="shared" ca="1" si="20"/>
        <v>9</v>
      </c>
      <c r="G14">
        <f t="shared" ca="1" si="21"/>
        <v>2</v>
      </c>
      <c r="H14">
        <f t="shared" ca="1" si="1"/>
        <v>3</v>
      </c>
      <c r="I14">
        <f t="shared" ca="1" si="22"/>
        <v>7</v>
      </c>
      <c r="J14">
        <f t="shared" ca="1" si="2"/>
        <v>2</v>
      </c>
      <c r="K14">
        <f t="shared" ca="1" si="23"/>
        <v>1</v>
      </c>
      <c r="L14">
        <f t="shared" ca="1" si="23"/>
        <v>1</v>
      </c>
      <c r="M14">
        <f t="shared" ca="1" si="23"/>
        <v>-1</v>
      </c>
      <c r="N14">
        <f t="shared" ca="1" si="23"/>
        <v>1</v>
      </c>
      <c r="O14" t="str">
        <f t="shared" ca="1" si="3"/>
        <v/>
      </c>
      <c r="P14" t="str">
        <f t="shared" ca="1" si="4"/>
        <v>+</v>
      </c>
      <c r="Q14" t="str">
        <f t="shared" ca="1" si="24"/>
        <v>-</v>
      </c>
      <c r="R14" t="str">
        <f t="shared" ca="1" si="5"/>
        <v>+</v>
      </c>
      <c r="S14" t="str">
        <f t="shared" ca="1" si="6"/>
        <v>b</v>
      </c>
      <c r="T14" t="str">
        <f t="shared" ca="1" si="7"/>
        <v>ab</v>
      </c>
      <c r="U14" t="str">
        <f t="shared" ca="1" si="8"/>
        <v>ba</v>
      </c>
      <c r="V14" t="str">
        <f t="shared" ca="1" si="9"/>
        <v>a²</v>
      </c>
      <c r="W14" t="str">
        <f t="shared" ca="1" si="25"/>
        <v>(7b + 5ab) · (-6ba + 9a²) =</v>
      </c>
      <c r="X14" s="6" t="str">
        <f t="shared" ca="1" si="26"/>
        <v xml:space="preserve"> + 63a²b + 45a³b - 42ab² - 30a²b²</v>
      </c>
      <c r="Y14">
        <f t="shared" ca="1" si="27"/>
        <v>-42</v>
      </c>
      <c r="Z14">
        <f t="shared" ca="1" si="28"/>
        <v>63</v>
      </c>
      <c r="AA14">
        <f t="shared" ca="1" si="29"/>
        <v>-30</v>
      </c>
      <c r="AB14">
        <f t="shared" ca="1" si="30"/>
        <v>45</v>
      </c>
      <c r="AC14" t="str">
        <f t="shared" ca="1" si="31"/>
        <v>bba</v>
      </c>
      <c r="AD14" t="str">
        <f t="shared" ca="1" si="32"/>
        <v>ba²</v>
      </c>
      <c r="AE14" t="str">
        <f t="shared" ca="1" si="33"/>
        <v>abba</v>
      </c>
      <c r="AF14" t="str">
        <f t="shared" ca="1" si="34"/>
        <v>aba²</v>
      </c>
      <c r="AG14" t="str">
        <f t="shared" ca="1" si="10"/>
        <v>ab²</v>
      </c>
      <c r="AH14" t="str">
        <f t="shared" ca="1" si="11"/>
        <v>a²b</v>
      </c>
      <c r="AI14" t="str">
        <f t="shared" ca="1" si="12"/>
        <v>a²b²</v>
      </c>
      <c r="AJ14" t="str">
        <f t="shared" ca="1" si="13"/>
        <v>a³b</v>
      </c>
      <c r="AK14" t="str">
        <f t="shared" ca="1" si="35"/>
        <v>-42ab²</v>
      </c>
      <c r="AL14" t="str">
        <f t="shared" ca="1" si="36"/>
        <v>+ 63a²b</v>
      </c>
      <c r="AM14" t="str">
        <f t="shared" ca="1" si="36"/>
        <v>- 30a²b²</v>
      </c>
      <c r="AN14" t="str">
        <f t="shared" ca="1" si="36"/>
        <v>+ 45a³b</v>
      </c>
      <c r="AO14" t="str">
        <f t="shared" ca="1" si="37"/>
        <v>-42ab² + 63a²b - 30a²b² + 45a³b</v>
      </c>
      <c r="AP14" t="str">
        <f t="shared" ca="1" si="14"/>
        <v/>
      </c>
      <c r="AQ14" t="str">
        <f t="shared" ca="1" si="14"/>
        <v/>
      </c>
      <c r="AR14" t="str">
        <f t="shared" ca="1" si="14"/>
        <v/>
      </c>
      <c r="AS14" t="str">
        <f t="shared" ca="1" si="14"/>
        <v/>
      </c>
      <c r="AT14" t="str">
        <f t="shared" ca="1" si="14"/>
        <v/>
      </c>
      <c r="AU14" t="str">
        <f t="shared" ca="1" si="14"/>
        <v/>
      </c>
      <c r="AV14" t="str">
        <f t="shared" ca="1" si="14"/>
        <v/>
      </c>
      <c r="AW14">
        <f t="shared" ca="1" si="14"/>
        <v>63</v>
      </c>
      <c r="AX14">
        <f t="shared" ca="1" si="14"/>
        <v>45</v>
      </c>
      <c r="AY14">
        <f t="shared" ca="1" si="14"/>
        <v>-42</v>
      </c>
      <c r="AZ14" t="str">
        <f t="shared" ca="1" si="14"/>
        <v/>
      </c>
      <c r="BA14">
        <f t="shared" ca="1" si="14"/>
        <v>-30</v>
      </c>
      <c r="BB14" t="str">
        <f t="shared" ca="1" si="14"/>
        <v/>
      </c>
      <c r="BC14" t="str">
        <f t="shared" ca="1" si="15"/>
        <v>-42ab² + 63a²b - 30a²b² + 45a³b</v>
      </c>
      <c r="BD14" t="str">
        <f t="shared" ca="1" si="16"/>
        <v/>
      </c>
      <c r="BE14">
        <f t="shared" ca="1" si="17"/>
        <v>4</v>
      </c>
      <c r="BF14" t="str">
        <f t="shared" ca="1" si="38"/>
        <v/>
      </c>
      <c r="BG14" t="str">
        <f t="shared" ca="1" si="39"/>
        <v/>
      </c>
      <c r="BH14" t="str">
        <f t="shared" ca="1" si="40"/>
        <v/>
      </c>
      <c r="BI14" t="str">
        <f t="shared" ca="1" si="41"/>
        <v/>
      </c>
      <c r="BJ14" t="str">
        <f t="shared" ca="1" si="42"/>
        <v/>
      </c>
      <c r="BK14" t="str">
        <f t="shared" ca="1" si="43"/>
        <v/>
      </c>
      <c r="BL14" t="str">
        <f t="shared" ca="1" si="44"/>
        <v/>
      </c>
      <c r="BM14" t="str">
        <f t="shared" ca="1" si="45"/>
        <v xml:space="preserve"> + 63a²b</v>
      </c>
      <c r="BN14" t="str">
        <f t="shared" ca="1" si="46"/>
        <v xml:space="preserve"> + 45a³b</v>
      </c>
      <c r="BO14" t="str">
        <f t="shared" ca="1" si="47"/>
        <v xml:space="preserve"> - 42ab²</v>
      </c>
      <c r="BP14" t="str">
        <f t="shared" ca="1" si="48"/>
        <v/>
      </c>
      <c r="BQ14" t="str">
        <f t="shared" ca="1" si="49"/>
        <v xml:space="preserve"> - 30a²b²</v>
      </c>
      <c r="BR14" t="str">
        <f t="shared" ca="1" si="50"/>
        <v/>
      </c>
      <c r="BS14" t="str">
        <f t="shared" ca="1" si="51"/>
        <v xml:space="preserve"> + 63a²b + 45a³b - 42ab² - 30a²b²</v>
      </c>
      <c r="CA14" s="3" t="s">
        <v>17</v>
      </c>
      <c r="CB14" s="3" t="s">
        <v>17</v>
      </c>
      <c r="CE14">
        <f t="shared" ca="1" si="52"/>
        <v>2</v>
      </c>
      <c r="CF14">
        <f t="shared" ca="1" si="53"/>
        <v>2</v>
      </c>
    </row>
    <row r="15" spans="1:84" x14ac:dyDescent="0.25">
      <c r="A15">
        <f t="shared" ca="1" si="19"/>
        <v>9</v>
      </c>
      <c r="B15">
        <f t="shared" ca="1" si="0"/>
        <v>0.70129559554289045</v>
      </c>
      <c r="C15">
        <f t="shared" ca="1" si="20"/>
        <v>7</v>
      </c>
      <c r="D15">
        <f t="shared" ca="1" si="20"/>
        <v>8</v>
      </c>
      <c r="E15">
        <f t="shared" ca="1" si="20"/>
        <v>6</v>
      </c>
      <c r="F15">
        <f t="shared" ca="1" si="20"/>
        <v>4</v>
      </c>
      <c r="G15">
        <f t="shared" ca="1" si="21"/>
        <v>3</v>
      </c>
      <c r="H15">
        <f t="shared" ca="1" si="1"/>
        <v>2</v>
      </c>
      <c r="I15">
        <f t="shared" ca="1" si="22"/>
        <v>3</v>
      </c>
      <c r="J15">
        <f t="shared" ca="1" si="2"/>
        <v>5</v>
      </c>
      <c r="K15">
        <f t="shared" ca="1" si="23"/>
        <v>-1</v>
      </c>
      <c r="L15">
        <f t="shared" ca="1" si="23"/>
        <v>-1</v>
      </c>
      <c r="M15">
        <f t="shared" ca="1" si="23"/>
        <v>1</v>
      </c>
      <c r="N15">
        <f t="shared" ca="1" si="23"/>
        <v>-1</v>
      </c>
      <c r="O15" t="str">
        <f t="shared" ca="1" si="3"/>
        <v>-</v>
      </c>
      <c r="P15" t="str">
        <f t="shared" ca="1" si="4"/>
        <v>-</v>
      </c>
      <c r="Q15" t="str">
        <f t="shared" ca="1" si="24"/>
        <v/>
      </c>
      <c r="R15" t="str">
        <f t="shared" ca="1" si="5"/>
        <v>-</v>
      </c>
      <c r="S15" t="str">
        <f t="shared" ca="1" si="6"/>
        <v>ab</v>
      </c>
      <c r="T15" t="str">
        <f t="shared" ca="1" si="7"/>
        <v>b</v>
      </c>
      <c r="U15" t="str">
        <f t="shared" ca="1" si="8"/>
        <v>ab</v>
      </c>
      <c r="V15" t="str">
        <f t="shared" ca="1" si="9"/>
        <v>b²</v>
      </c>
      <c r="W15" t="str">
        <f t="shared" ca="1" si="25"/>
        <v>(-7ab - 8b) · (6ab - 4b²) =</v>
      </c>
      <c r="X15" s="6" t="str">
        <f t="shared" ca="1" si="26"/>
        <v xml:space="preserve"> + 32b³ - 48ab² + 28ab³ - 42a²b²</v>
      </c>
      <c r="Y15">
        <f t="shared" ca="1" si="27"/>
        <v>-42</v>
      </c>
      <c r="Z15">
        <f t="shared" ca="1" si="28"/>
        <v>28</v>
      </c>
      <c r="AA15">
        <f t="shared" ca="1" si="29"/>
        <v>-48</v>
      </c>
      <c r="AB15">
        <f t="shared" ca="1" si="30"/>
        <v>32</v>
      </c>
      <c r="AC15" t="str">
        <f t="shared" ca="1" si="31"/>
        <v>abab</v>
      </c>
      <c r="AD15" t="str">
        <f t="shared" ca="1" si="32"/>
        <v>abb²</v>
      </c>
      <c r="AE15" t="str">
        <f t="shared" ca="1" si="33"/>
        <v>bab</v>
      </c>
      <c r="AF15" t="str">
        <f t="shared" ca="1" si="34"/>
        <v>bb²</v>
      </c>
      <c r="AG15" t="str">
        <f t="shared" ca="1" si="10"/>
        <v>a²b²</v>
      </c>
      <c r="AH15" t="str">
        <f t="shared" ca="1" si="11"/>
        <v>ab³</v>
      </c>
      <c r="AI15" t="str">
        <f t="shared" ca="1" si="12"/>
        <v>ab²</v>
      </c>
      <c r="AJ15" t="str">
        <f t="shared" ca="1" si="13"/>
        <v>b³</v>
      </c>
      <c r="AK15" t="str">
        <f t="shared" ca="1" si="35"/>
        <v>-42a²b²</v>
      </c>
      <c r="AL15" t="str">
        <f t="shared" ca="1" si="36"/>
        <v>+ 28ab³</v>
      </c>
      <c r="AM15" t="str">
        <f t="shared" ca="1" si="36"/>
        <v>- 48ab²</v>
      </c>
      <c r="AN15" t="str">
        <f t="shared" ca="1" si="36"/>
        <v>+ 32b³</v>
      </c>
      <c r="AO15" t="str">
        <f t="shared" ca="1" si="37"/>
        <v>-42a²b² + 28ab³ - 48ab² + 32b³</v>
      </c>
      <c r="AP15" t="str">
        <f t="shared" ca="1" si="14"/>
        <v/>
      </c>
      <c r="AQ15" t="str">
        <f t="shared" ca="1" si="14"/>
        <v/>
      </c>
      <c r="AR15" t="str">
        <f t="shared" ca="1" si="14"/>
        <v/>
      </c>
      <c r="AS15" t="str">
        <f t="shared" ca="1" si="14"/>
        <v/>
      </c>
      <c r="AT15" t="str">
        <f t="shared" ca="1" si="14"/>
        <v/>
      </c>
      <c r="AU15">
        <f t="shared" ca="1" si="14"/>
        <v>32</v>
      </c>
      <c r="AV15" t="str">
        <f t="shared" ca="1" si="14"/>
        <v/>
      </c>
      <c r="AW15" t="str">
        <f t="shared" ca="1" si="14"/>
        <v/>
      </c>
      <c r="AX15" t="str">
        <f t="shared" ca="1" si="14"/>
        <v/>
      </c>
      <c r="AY15">
        <f t="shared" ca="1" si="14"/>
        <v>-48</v>
      </c>
      <c r="AZ15">
        <f t="shared" ca="1" si="14"/>
        <v>28</v>
      </c>
      <c r="BA15">
        <f t="shared" ca="1" si="14"/>
        <v>-42</v>
      </c>
      <c r="BB15" t="str">
        <f t="shared" ca="1" si="14"/>
        <v/>
      </c>
      <c r="BC15" t="str">
        <f t="shared" ca="1" si="15"/>
        <v>-42a²b² + 28ab³ - 48ab² + 32b³</v>
      </c>
      <c r="BD15" t="str">
        <f t="shared" ca="1" si="16"/>
        <v/>
      </c>
      <c r="BE15">
        <f t="shared" ca="1" si="17"/>
        <v>4</v>
      </c>
      <c r="BF15" t="str">
        <f t="shared" ca="1" si="38"/>
        <v/>
      </c>
      <c r="BG15" t="str">
        <f t="shared" ca="1" si="39"/>
        <v/>
      </c>
      <c r="BH15" t="str">
        <f t="shared" ca="1" si="40"/>
        <v/>
      </c>
      <c r="BI15" t="str">
        <f t="shared" ca="1" si="41"/>
        <v/>
      </c>
      <c r="BJ15" t="str">
        <f t="shared" ca="1" si="42"/>
        <v/>
      </c>
      <c r="BK15" t="str">
        <f t="shared" ca="1" si="43"/>
        <v xml:space="preserve"> + 32b³</v>
      </c>
      <c r="BL15" t="str">
        <f t="shared" ca="1" si="44"/>
        <v/>
      </c>
      <c r="BM15" t="str">
        <f t="shared" ca="1" si="45"/>
        <v/>
      </c>
      <c r="BN15" t="str">
        <f t="shared" ca="1" si="46"/>
        <v/>
      </c>
      <c r="BO15" t="str">
        <f t="shared" ca="1" si="47"/>
        <v xml:space="preserve"> - 48ab²</v>
      </c>
      <c r="BP15" t="str">
        <f t="shared" ca="1" si="48"/>
        <v xml:space="preserve"> + 28ab³</v>
      </c>
      <c r="BQ15" t="str">
        <f t="shared" ca="1" si="49"/>
        <v xml:space="preserve"> - 42a²b²</v>
      </c>
      <c r="BR15" t="str">
        <f t="shared" ca="1" si="50"/>
        <v/>
      </c>
      <c r="BS15" t="str">
        <f t="shared" ca="1" si="51"/>
        <v xml:space="preserve"> + 32b³ - 48ab² + 28ab³ - 42a²b²</v>
      </c>
      <c r="CA15" s="3" t="s">
        <v>37</v>
      </c>
      <c r="CB15" s="3" t="s">
        <v>37</v>
      </c>
      <c r="CE15">
        <f t="shared" ca="1" si="52"/>
        <v>2</v>
      </c>
      <c r="CF15">
        <f t="shared" ca="1" si="53"/>
        <v>5</v>
      </c>
    </row>
    <row r="16" spans="1:84" x14ac:dyDescent="0.25">
      <c r="A16">
        <f t="shared" ca="1" si="19"/>
        <v>25</v>
      </c>
      <c r="B16">
        <f t="shared" ca="1" si="0"/>
        <v>0.24097026727670179</v>
      </c>
      <c r="C16">
        <f t="shared" ca="1" si="20"/>
        <v>5</v>
      </c>
      <c r="D16">
        <f t="shared" ca="1" si="20"/>
        <v>6</v>
      </c>
      <c r="E16">
        <f t="shared" ca="1" si="20"/>
        <v>3</v>
      </c>
      <c r="F16">
        <f t="shared" ca="1" si="20"/>
        <v>4</v>
      </c>
      <c r="G16">
        <f t="shared" ca="1" si="21"/>
        <v>4</v>
      </c>
      <c r="H16">
        <f t="shared" ca="1" si="1"/>
        <v>3</v>
      </c>
      <c r="I16">
        <f t="shared" ca="1" si="22"/>
        <v>7</v>
      </c>
      <c r="J16">
        <f t="shared" ca="1" si="2"/>
        <v>3</v>
      </c>
      <c r="K16">
        <f t="shared" ca="1" si="23"/>
        <v>1</v>
      </c>
      <c r="L16">
        <f t="shared" ca="1" si="23"/>
        <v>-1</v>
      </c>
      <c r="M16">
        <f t="shared" ca="1" si="23"/>
        <v>-1</v>
      </c>
      <c r="N16">
        <f t="shared" ca="1" si="23"/>
        <v>1</v>
      </c>
      <c r="O16" t="str">
        <f t="shared" ca="1" si="3"/>
        <v/>
      </c>
      <c r="P16" t="str">
        <f t="shared" ca="1" si="4"/>
        <v>-</v>
      </c>
      <c r="Q16" t="str">
        <f t="shared" ca="1" si="24"/>
        <v>-</v>
      </c>
      <c r="R16" t="str">
        <f t="shared" ca="1" si="5"/>
        <v>+</v>
      </c>
      <c r="S16" t="str">
        <f t="shared" ca="1" si="6"/>
        <v>ba</v>
      </c>
      <c r="T16" t="str">
        <f t="shared" ca="1" si="7"/>
        <v>ab</v>
      </c>
      <c r="U16" t="str">
        <f t="shared" ca="1" si="8"/>
        <v>ba</v>
      </c>
      <c r="V16" t="str">
        <f t="shared" ca="1" si="9"/>
        <v>ab</v>
      </c>
      <c r="W16" t="str">
        <f t="shared" ca="1" si="25"/>
        <v>(5ba - 6ab) · (-3ba + 4ab) =</v>
      </c>
      <c r="X16" s="6" t="str">
        <f t="shared" ca="1" si="26"/>
        <v xml:space="preserve"> - 1a²b²</v>
      </c>
      <c r="Y16">
        <f t="shared" ca="1" si="27"/>
        <v>-15</v>
      </c>
      <c r="Z16">
        <f t="shared" ca="1" si="28"/>
        <v>20</v>
      </c>
      <c r="AA16">
        <f t="shared" ca="1" si="29"/>
        <v>18</v>
      </c>
      <c r="AB16">
        <f t="shared" ca="1" si="30"/>
        <v>-24</v>
      </c>
      <c r="AC16" t="str">
        <f t="shared" ca="1" si="31"/>
        <v>baba</v>
      </c>
      <c r="AD16" t="str">
        <f t="shared" ca="1" si="32"/>
        <v>baab</v>
      </c>
      <c r="AE16" t="str">
        <f t="shared" ca="1" si="33"/>
        <v>abba</v>
      </c>
      <c r="AF16" t="str">
        <f t="shared" ca="1" si="34"/>
        <v>abab</v>
      </c>
      <c r="AG16" t="str">
        <f t="shared" ca="1" si="10"/>
        <v>a²b²</v>
      </c>
      <c r="AH16" t="str">
        <f t="shared" ca="1" si="11"/>
        <v>a²b²</v>
      </c>
      <c r="AI16" t="str">
        <f t="shared" ca="1" si="12"/>
        <v>a²b²</v>
      </c>
      <c r="AJ16" t="str">
        <f t="shared" ca="1" si="13"/>
        <v>a²b²</v>
      </c>
      <c r="AK16" t="str">
        <f t="shared" ca="1" si="35"/>
        <v>-15a²b²</v>
      </c>
      <c r="AL16" t="str">
        <f t="shared" ca="1" si="36"/>
        <v>+ 20a²b²</v>
      </c>
      <c r="AM16" t="str">
        <f t="shared" ca="1" si="36"/>
        <v>+ 18a²b²</v>
      </c>
      <c r="AN16" t="str">
        <f t="shared" ca="1" si="36"/>
        <v>- 24a²b²</v>
      </c>
      <c r="AO16" t="str">
        <f t="shared" ca="1" si="37"/>
        <v>-15a²b² + 20a²b² + 18a²b² - 24a²b²</v>
      </c>
      <c r="AP16" t="str">
        <f t="shared" ca="1" si="14"/>
        <v/>
      </c>
      <c r="AQ16" t="str">
        <f t="shared" ca="1" si="14"/>
        <v/>
      </c>
      <c r="AR16" t="str">
        <f t="shared" ca="1" si="14"/>
        <v/>
      </c>
      <c r="AS16" t="str">
        <f t="shared" ca="1" si="14"/>
        <v/>
      </c>
      <c r="AT16" t="str">
        <f t="shared" ca="1" si="14"/>
        <v/>
      </c>
      <c r="AU16" t="str">
        <f t="shared" ca="1" si="14"/>
        <v/>
      </c>
      <c r="AV16" t="str">
        <f t="shared" ca="1" si="14"/>
        <v/>
      </c>
      <c r="AW16" t="str">
        <f t="shared" ca="1" si="14"/>
        <v/>
      </c>
      <c r="AX16" t="str">
        <f t="shared" ca="1" si="14"/>
        <v/>
      </c>
      <c r="AY16" t="str">
        <f t="shared" ca="1" si="14"/>
        <v/>
      </c>
      <c r="AZ16" t="str">
        <f t="shared" ca="1" si="14"/>
        <v/>
      </c>
      <c r="BA16">
        <f t="shared" ca="1" si="14"/>
        <v>-1</v>
      </c>
      <c r="BB16" t="str">
        <f t="shared" ca="1" si="14"/>
        <v/>
      </c>
      <c r="BC16" t="str">
        <f t="shared" ca="1" si="15"/>
        <v>-15a²b² + 20a²b² + 18a²b² - 24a²b²</v>
      </c>
      <c r="BD16" t="str">
        <f t="shared" ca="1" si="16"/>
        <v>=  - 1a²b²</v>
      </c>
      <c r="BE16">
        <f t="shared" ca="1" si="17"/>
        <v>1</v>
      </c>
      <c r="BF16" t="str">
        <f t="shared" ca="1" si="38"/>
        <v/>
      </c>
      <c r="BG16" t="str">
        <f t="shared" ca="1" si="39"/>
        <v/>
      </c>
      <c r="BH16" t="str">
        <f t="shared" ca="1" si="40"/>
        <v/>
      </c>
      <c r="BI16" t="str">
        <f t="shared" ca="1" si="41"/>
        <v/>
      </c>
      <c r="BJ16" t="str">
        <f t="shared" ca="1" si="42"/>
        <v/>
      </c>
      <c r="BK16" t="str">
        <f t="shared" ca="1" si="43"/>
        <v/>
      </c>
      <c r="BL16" t="str">
        <f t="shared" ca="1" si="44"/>
        <v/>
      </c>
      <c r="BM16" t="str">
        <f t="shared" ca="1" si="45"/>
        <v/>
      </c>
      <c r="BN16" t="str">
        <f t="shared" ca="1" si="46"/>
        <v/>
      </c>
      <c r="BO16" t="str">
        <f t="shared" ca="1" si="47"/>
        <v/>
      </c>
      <c r="BP16" t="str">
        <f t="shared" ca="1" si="48"/>
        <v/>
      </c>
      <c r="BQ16" t="str">
        <f t="shared" ca="1" si="49"/>
        <v xml:space="preserve"> - 1a²b²</v>
      </c>
      <c r="BR16" t="str">
        <f t="shared" ca="1" si="50"/>
        <v/>
      </c>
      <c r="BS16" t="str">
        <f t="shared" ca="1" si="51"/>
        <v xml:space="preserve"> - 1a²b²</v>
      </c>
      <c r="CA16" s="3" t="s">
        <v>52</v>
      </c>
      <c r="CB16" s="3" t="s">
        <v>38</v>
      </c>
      <c r="CE16">
        <f t="shared" ca="1" si="52"/>
        <v>3</v>
      </c>
      <c r="CF16">
        <f t="shared" ca="1" si="53"/>
        <v>3</v>
      </c>
    </row>
    <row r="17" spans="1:84" x14ac:dyDescent="0.25">
      <c r="A17">
        <f t="shared" ca="1" si="19"/>
        <v>10</v>
      </c>
      <c r="B17">
        <f t="shared" ca="1" si="0"/>
        <v>0.67158945999645114</v>
      </c>
      <c r="C17">
        <f t="shared" ca="1" si="20"/>
        <v>8</v>
      </c>
      <c r="D17">
        <f t="shared" ca="1" si="20"/>
        <v>7</v>
      </c>
      <c r="E17">
        <f t="shared" ca="1" si="20"/>
        <v>6</v>
      </c>
      <c r="F17">
        <f t="shared" ca="1" si="20"/>
        <v>5</v>
      </c>
      <c r="G17">
        <f t="shared" ca="1" si="21"/>
        <v>2</v>
      </c>
      <c r="H17">
        <f t="shared" ca="1" si="1"/>
        <v>3</v>
      </c>
      <c r="I17">
        <f t="shared" ca="1" si="22"/>
        <v>3</v>
      </c>
      <c r="J17">
        <f t="shared" ca="1" si="2"/>
        <v>1</v>
      </c>
      <c r="K17">
        <f t="shared" ca="1" si="23"/>
        <v>1</v>
      </c>
      <c r="L17">
        <f t="shared" ca="1" si="23"/>
        <v>-1</v>
      </c>
      <c r="M17">
        <f t="shared" ca="1" si="23"/>
        <v>-1</v>
      </c>
      <c r="N17">
        <f t="shared" ca="1" si="23"/>
        <v>-1</v>
      </c>
      <c r="O17" t="str">
        <f t="shared" ca="1" si="3"/>
        <v/>
      </c>
      <c r="P17" t="str">
        <f t="shared" ca="1" si="4"/>
        <v>-</v>
      </c>
      <c r="Q17" t="str">
        <f t="shared" ca="1" si="24"/>
        <v>-</v>
      </c>
      <c r="R17" t="str">
        <f t="shared" ca="1" si="5"/>
        <v>-</v>
      </c>
      <c r="S17" t="str">
        <f t="shared" ca="1" si="6"/>
        <v>b</v>
      </c>
      <c r="T17" t="str">
        <f t="shared" ca="1" si="7"/>
        <v>ab</v>
      </c>
      <c r="U17" t="str">
        <f t="shared" ca="1" si="8"/>
        <v>ab</v>
      </c>
      <c r="V17" t="str">
        <f t="shared" ca="1" si="9"/>
        <v>a</v>
      </c>
      <c r="W17" t="str">
        <f t="shared" ca="1" si="25"/>
        <v>(8b - 7ab) · (-6ab - 5a) =</v>
      </c>
      <c r="X17" s="6" t="str">
        <f t="shared" ca="1" si="26"/>
        <v xml:space="preserve"> - 40ab + 35a²b - 48ab² + 42a²b²</v>
      </c>
      <c r="Y17">
        <f t="shared" ca="1" si="27"/>
        <v>-48</v>
      </c>
      <c r="Z17">
        <f t="shared" ca="1" si="28"/>
        <v>-40</v>
      </c>
      <c r="AA17">
        <f t="shared" ca="1" si="29"/>
        <v>42</v>
      </c>
      <c r="AB17">
        <f t="shared" ca="1" si="30"/>
        <v>35</v>
      </c>
      <c r="AC17" t="str">
        <f t="shared" ca="1" si="31"/>
        <v>bab</v>
      </c>
      <c r="AD17" t="str">
        <f t="shared" ca="1" si="32"/>
        <v>ba</v>
      </c>
      <c r="AE17" t="str">
        <f t="shared" ca="1" si="33"/>
        <v>abab</v>
      </c>
      <c r="AF17" t="str">
        <f t="shared" ca="1" si="34"/>
        <v>aba</v>
      </c>
      <c r="AG17" t="str">
        <f t="shared" ca="1" si="10"/>
        <v>ab²</v>
      </c>
      <c r="AH17" t="str">
        <f t="shared" ca="1" si="11"/>
        <v>ab</v>
      </c>
      <c r="AI17" t="str">
        <f t="shared" ca="1" si="12"/>
        <v>a²b²</v>
      </c>
      <c r="AJ17" t="str">
        <f t="shared" ca="1" si="13"/>
        <v>a²b</v>
      </c>
      <c r="AK17" t="str">
        <f t="shared" ca="1" si="35"/>
        <v>-48ab²</v>
      </c>
      <c r="AL17" t="str">
        <f t="shared" ca="1" si="36"/>
        <v>- 40ab</v>
      </c>
      <c r="AM17" t="str">
        <f t="shared" ca="1" si="36"/>
        <v>+ 42a²b²</v>
      </c>
      <c r="AN17" t="str">
        <f t="shared" ca="1" si="36"/>
        <v>+ 35a²b</v>
      </c>
      <c r="AO17" t="str">
        <f t="shared" ca="1" si="37"/>
        <v>-48ab² - 40ab + 42a²b² + 35a²b</v>
      </c>
      <c r="AP17" t="str">
        <f t="shared" ca="1" si="14"/>
        <v/>
      </c>
      <c r="AQ17" t="str">
        <f t="shared" ca="1" si="14"/>
        <v/>
      </c>
      <c r="AR17" t="str">
        <f t="shared" ca="1" si="14"/>
        <v/>
      </c>
      <c r="AS17" t="str">
        <f t="shared" ca="1" si="14"/>
        <v/>
      </c>
      <c r="AT17" t="str">
        <f t="shared" ca="1" si="14"/>
        <v/>
      </c>
      <c r="AU17" t="str">
        <f t="shared" ca="1" si="14"/>
        <v/>
      </c>
      <c r="AV17">
        <f t="shared" ca="1" si="14"/>
        <v>-40</v>
      </c>
      <c r="AW17">
        <f t="shared" ca="1" si="14"/>
        <v>35</v>
      </c>
      <c r="AX17" t="str">
        <f t="shared" ca="1" si="14"/>
        <v/>
      </c>
      <c r="AY17">
        <f t="shared" ca="1" si="14"/>
        <v>-48</v>
      </c>
      <c r="AZ17" t="str">
        <f t="shared" ca="1" si="14"/>
        <v/>
      </c>
      <c r="BA17">
        <f t="shared" ca="1" si="14"/>
        <v>42</v>
      </c>
      <c r="BB17" t="str">
        <f t="shared" ca="1" si="14"/>
        <v/>
      </c>
      <c r="BC17" t="str">
        <f t="shared" ca="1" si="15"/>
        <v>-48ab² - 40ab + 42a²b² + 35a²b</v>
      </c>
      <c r="BD17" t="str">
        <f t="shared" ca="1" si="16"/>
        <v/>
      </c>
      <c r="BE17">
        <f t="shared" ca="1" si="17"/>
        <v>4</v>
      </c>
      <c r="BF17" t="str">
        <f t="shared" ca="1" si="38"/>
        <v/>
      </c>
      <c r="BG17" t="str">
        <f t="shared" ca="1" si="39"/>
        <v/>
      </c>
      <c r="BH17" t="str">
        <f t="shared" ca="1" si="40"/>
        <v/>
      </c>
      <c r="BI17" t="str">
        <f t="shared" ca="1" si="41"/>
        <v/>
      </c>
      <c r="BJ17" t="str">
        <f t="shared" ca="1" si="42"/>
        <v/>
      </c>
      <c r="BK17" t="str">
        <f t="shared" ca="1" si="43"/>
        <v/>
      </c>
      <c r="BL17" t="str">
        <f t="shared" ca="1" si="44"/>
        <v xml:space="preserve"> - 40ab</v>
      </c>
      <c r="BM17" t="str">
        <f t="shared" ca="1" si="45"/>
        <v xml:space="preserve"> + 35a²b</v>
      </c>
      <c r="BN17" t="str">
        <f t="shared" ca="1" si="46"/>
        <v/>
      </c>
      <c r="BO17" t="str">
        <f t="shared" ca="1" si="47"/>
        <v xml:space="preserve"> - 48ab²</v>
      </c>
      <c r="BP17" t="str">
        <f t="shared" ca="1" si="48"/>
        <v/>
      </c>
      <c r="BQ17" t="str">
        <f t="shared" ca="1" si="49"/>
        <v xml:space="preserve"> + 42a²b²</v>
      </c>
      <c r="BR17" t="str">
        <f t="shared" ca="1" si="50"/>
        <v/>
      </c>
      <c r="BS17" t="str">
        <f t="shared" ca="1" si="51"/>
        <v xml:space="preserve"> - 40ab + 35a²b - 48ab² + 42a²b²</v>
      </c>
      <c r="CA17" s="3" t="s">
        <v>53</v>
      </c>
      <c r="CB17" s="3" t="s">
        <v>39</v>
      </c>
      <c r="CE17">
        <f t="shared" ca="1" si="52"/>
        <v>3</v>
      </c>
      <c r="CF17">
        <f t="shared" ca="1" si="53"/>
        <v>1</v>
      </c>
    </row>
    <row r="18" spans="1:84" x14ac:dyDescent="0.25">
      <c r="A18">
        <f t="shared" ca="1" si="19"/>
        <v>16</v>
      </c>
      <c r="B18">
        <f t="shared" ca="1" si="0"/>
        <v>0.47281430827698212</v>
      </c>
      <c r="C18">
        <f t="shared" ca="1" si="20"/>
        <v>3</v>
      </c>
      <c r="D18">
        <f t="shared" ca="1" si="20"/>
        <v>3</v>
      </c>
      <c r="E18">
        <f t="shared" ca="1" si="20"/>
        <v>4</v>
      </c>
      <c r="F18">
        <f t="shared" ca="1" si="20"/>
        <v>4</v>
      </c>
      <c r="G18">
        <f t="shared" ca="1" si="21"/>
        <v>2</v>
      </c>
      <c r="H18">
        <f t="shared" ca="1" si="1"/>
        <v>3</v>
      </c>
      <c r="I18">
        <f t="shared" ca="1" si="22"/>
        <v>4</v>
      </c>
      <c r="J18">
        <f t="shared" ca="1" si="2"/>
        <v>5</v>
      </c>
      <c r="K18">
        <f t="shared" ca="1" si="23"/>
        <v>-1</v>
      </c>
      <c r="L18">
        <f t="shared" ca="1" si="23"/>
        <v>-1</v>
      </c>
      <c r="M18">
        <f t="shared" ca="1" si="23"/>
        <v>1</v>
      </c>
      <c r="N18">
        <f t="shared" ca="1" si="23"/>
        <v>1</v>
      </c>
      <c r="O18" t="str">
        <f t="shared" ca="1" si="3"/>
        <v>-</v>
      </c>
      <c r="P18" t="str">
        <f t="shared" ca="1" si="4"/>
        <v>-</v>
      </c>
      <c r="Q18" t="str">
        <f t="shared" ca="1" si="24"/>
        <v/>
      </c>
      <c r="R18" t="str">
        <f t="shared" ca="1" si="5"/>
        <v>+</v>
      </c>
      <c r="S18" t="str">
        <f t="shared" ca="1" si="6"/>
        <v>b</v>
      </c>
      <c r="T18" t="str">
        <f t="shared" ca="1" si="7"/>
        <v>ab</v>
      </c>
      <c r="U18" t="str">
        <f t="shared" ca="1" si="8"/>
        <v>b</v>
      </c>
      <c r="V18" t="str">
        <f t="shared" ca="1" si="9"/>
        <v>b²</v>
      </c>
      <c r="W18" t="str">
        <f t="shared" ca="1" si="25"/>
        <v>(-3b - 3ab) · (4b + 4b²) =</v>
      </c>
      <c r="X18" s="6" t="str">
        <f t="shared" ca="1" si="26"/>
        <v xml:space="preserve"> - 12b² - 12b³ - 12ab² - 12ab³</v>
      </c>
      <c r="Y18">
        <f t="shared" ca="1" si="27"/>
        <v>-12</v>
      </c>
      <c r="Z18">
        <f t="shared" ca="1" si="28"/>
        <v>-12</v>
      </c>
      <c r="AA18">
        <f t="shared" ca="1" si="29"/>
        <v>-12</v>
      </c>
      <c r="AB18">
        <f t="shared" ca="1" si="30"/>
        <v>-12</v>
      </c>
      <c r="AC18" t="str">
        <f t="shared" ca="1" si="31"/>
        <v>bb</v>
      </c>
      <c r="AD18" t="str">
        <f t="shared" ca="1" si="32"/>
        <v>bb²</v>
      </c>
      <c r="AE18" t="str">
        <f t="shared" ca="1" si="33"/>
        <v>abb</v>
      </c>
      <c r="AF18" t="str">
        <f t="shared" ca="1" si="34"/>
        <v>abb²</v>
      </c>
      <c r="AG18" t="str">
        <f t="shared" ca="1" si="10"/>
        <v>b²</v>
      </c>
      <c r="AH18" t="str">
        <f t="shared" ca="1" si="11"/>
        <v>b³</v>
      </c>
      <c r="AI18" t="str">
        <f t="shared" ca="1" si="12"/>
        <v>ab²</v>
      </c>
      <c r="AJ18" t="str">
        <f t="shared" ca="1" si="13"/>
        <v>ab³</v>
      </c>
      <c r="AK18" t="str">
        <f t="shared" ca="1" si="35"/>
        <v>-12b²</v>
      </c>
      <c r="AL18" t="str">
        <f t="shared" ca="1" si="36"/>
        <v>- 12b³</v>
      </c>
      <c r="AM18" t="str">
        <f t="shared" ca="1" si="36"/>
        <v>- 12ab²</v>
      </c>
      <c r="AN18" t="str">
        <f t="shared" ca="1" si="36"/>
        <v>- 12ab³</v>
      </c>
      <c r="AO18" t="str">
        <f t="shared" ca="1" si="37"/>
        <v>-12b² - 12b³ - 12ab² - 12ab³</v>
      </c>
      <c r="AP18" t="str">
        <f t="shared" ca="1" si="14"/>
        <v/>
      </c>
      <c r="AQ18" t="str">
        <f t="shared" ca="1" si="14"/>
        <v/>
      </c>
      <c r="AR18" t="str">
        <f t="shared" ca="1" si="14"/>
        <v/>
      </c>
      <c r="AS18" t="str">
        <f t="shared" ca="1" si="14"/>
        <v/>
      </c>
      <c r="AT18">
        <f t="shared" ca="1" si="14"/>
        <v>-12</v>
      </c>
      <c r="AU18">
        <f t="shared" ca="1" si="14"/>
        <v>-12</v>
      </c>
      <c r="AV18" t="str">
        <f t="shared" ca="1" si="14"/>
        <v/>
      </c>
      <c r="AW18" t="str">
        <f t="shared" ca="1" si="14"/>
        <v/>
      </c>
      <c r="AX18" t="str">
        <f t="shared" ca="1" si="14"/>
        <v/>
      </c>
      <c r="AY18">
        <f t="shared" ca="1" si="14"/>
        <v>-12</v>
      </c>
      <c r="AZ18">
        <f t="shared" ca="1" si="14"/>
        <v>-12</v>
      </c>
      <c r="BA18" t="str">
        <f t="shared" ca="1" si="14"/>
        <v/>
      </c>
      <c r="BB18" t="str">
        <f t="shared" ca="1" si="14"/>
        <v/>
      </c>
      <c r="BC18" t="str">
        <f t="shared" ca="1" si="15"/>
        <v>-12b² - 12b³ - 12ab² - 12ab³</v>
      </c>
      <c r="BD18" t="str">
        <f t="shared" ca="1" si="16"/>
        <v/>
      </c>
      <c r="BE18">
        <f t="shared" ca="1" si="17"/>
        <v>4</v>
      </c>
      <c r="BF18" t="str">
        <f t="shared" ca="1" si="38"/>
        <v/>
      </c>
      <c r="BG18" t="str">
        <f t="shared" ca="1" si="39"/>
        <v/>
      </c>
      <c r="BH18" t="str">
        <f t="shared" ca="1" si="40"/>
        <v/>
      </c>
      <c r="BI18" t="str">
        <f t="shared" ca="1" si="41"/>
        <v/>
      </c>
      <c r="BJ18" t="str">
        <f t="shared" ca="1" si="42"/>
        <v xml:space="preserve"> - 12b²</v>
      </c>
      <c r="BK18" t="str">
        <f t="shared" ca="1" si="43"/>
        <v xml:space="preserve"> - 12b³</v>
      </c>
      <c r="BL18" t="str">
        <f t="shared" ca="1" si="44"/>
        <v/>
      </c>
      <c r="BM18" t="str">
        <f t="shared" ca="1" si="45"/>
        <v/>
      </c>
      <c r="BN18" t="str">
        <f t="shared" ca="1" si="46"/>
        <v/>
      </c>
      <c r="BO18" t="str">
        <f t="shared" ca="1" si="47"/>
        <v xml:space="preserve"> - 12ab²</v>
      </c>
      <c r="BP18" t="str">
        <f t="shared" ca="1" si="48"/>
        <v xml:space="preserve"> - 12ab³</v>
      </c>
      <c r="BQ18" t="str">
        <f t="shared" ca="1" si="49"/>
        <v/>
      </c>
      <c r="BR18" t="str">
        <f t="shared" ca="1" si="50"/>
        <v/>
      </c>
      <c r="BS18" t="str">
        <f t="shared" ca="1" si="51"/>
        <v xml:space="preserve"> - 12b² - 12b³ - 12ab² - 12ab³</v>
      </c>
      <c r="CA18" s="3" t="s">
        <v>54</v>
      </c>
      <c r="CB18" s="3" t="s">
        <v>41</v>
      </c>
      <c r="CE18">
        <f t="shared" ca="1" si="52"/>
        <v>3</v>
      </c>
      <c r="CF18">
        <f t="shared" ca="1" si="53"/>
        <v>4</v>
      </c>
    </row>
    <row r="19" spans="1:84" x14ac:dyDescent="0.25">
      <c r="A19">
        <f t="shared" ca="1" si="19"/>
        <v>8</v>
      </c>
      <c r="B19">
        <f t="shared" ca="1" si="0"/>
        <v>0.70604557443270377</v>
      </c>
      <c r="C19">
        <f t="shared" ca="1" si="20"/>
        <v>9</v>
      </c>
      <c r="D19">
        <f t="shared" ca="1" si="20"/>
        <v>3</v>
      </c>
      <c r="E19">
        <f t="shared" ca="1" si="20"/>
        <v>7</v>
      </c>
      <c r="F19">
        <f t="shared" ca="1" si="20"/>
        <v>7</v>
      </c>
      <c r="G19">
        <f t="shared" ca="1" si="21"/>
        <v>2</v>
      </c>
      <c r="H19">
        <f t="shared" ca="1" si="1"/>
        <v>3</v>
      </c>
      <c r="I19">
        <f t="shared" ca="1" si="22"/>
        <v>3</v>
      </c>
      <c r="J19">
        <f t="shared" ca="1" si="2"/>
        <v>5</v>
      </c>
      <c r="K19">
        <f t="shared" ca="1" si="23"/>
        <v>-1</v>
      </c>
      <c r="L19">
        <f t="shared" ca="1" si="23"/>
        <v>-1</v>
      </c>
      <c r="M19">
        <f t="shared" ca="1" si="23"/>
        <v>-1</v>
      </c>
      <c r="N19">
        <f t="shared" ca="1" si="23"/>
        <v>1</v>
      </c>
      <c r="O19" t="str">
        <f t="shared" ca="1" si="3"/>
        <v>-</v>
      </c>
      <c r="P19" t="str">
        <f t="shared" ca="1" si="4"/>
        <v>-</v>
      </c>
      <c r="Q19" t="str">
        <f t="shared" ca="1" si="24"/>
        <v>-</v>
      </c>
      <c r="R19" t="str">
        <f t="shared" ca="1" si="5"/>
        <v>+</v>
      </c>
      <c r="S19" t="str">
        <f t="shared" ca="1" si="6"/>
        <v>b</v>
      </c>
      <c r="T19" t="str">
        <f t="shared" ca="1" si="7"/>
        <v>ab</v>
      </c>
      <c r="U19" t="str">
        <f t="shared" ca="1" si="8"/>
        <v>ab</v>
      </c>
      <c r="V19" t="str">
        <f t="shared" ca="1" si="9"/>
        <v>b²</v>
      </c>
      <c r="W19" t="str">
        <f t="shared" ca="1" si="25"/>
        <v>(-9b - 3ab) · (-7ab + 7b²) =</v>
      </c>
      <c r="X19" s="6" t="str">
        <f t="shared" ca="1" si="26"/>
        <v xml:space="preserve"> - 63b³ + 63ab² - 21ab³ + 21a²b²</v>
      </c>
      <c r="Y19">
        <f t="shared" ca="1" si="27"/>
        <v>63</v>
      </c>
      <c r="Z19">
        <f t="shared" ca="1" si="28"/>
        <v>-63</v>
      </c>
      <c r="AA19">
        <f t="shared" ca="1" si="29"/>
        <v>21</v>
      </c>
      <c r="AB19">
        <f t="shared" ca="1" si="30"/>
        <v>-21</v>
      </c>
      <c r="AC19" t="str">
        <f t="shared" ca="1" si="31"/>
        <v>bab</v>
      </c>
      <c r="AD19" t="str">
        <f t="shared" ca="1" si="32"/>
        <v>bb²</v>
      </c>
      <c r="AE19" t="str">
        <f t="shared" ca="1" si="33"/>
        <v>abab</v>
      </c>
      <c r="AF19" t="str">
        <f t="shared" ca="1" si="34"/>
        <v>abb²</v>
      </c>
      <c r="AG19" t="str">
        <f t="shared" ca="1" si="10"/>
        <v>ab²</v>
      </c>
      <c r="AH19" t="str">
        <f t="shared" ca="1" si="11"/>
        <v>b³</v>
      </c>
      <c r="AI19" t="str">
        <f t="shared" ca="1" si="12"/>
        <v>a²b²</v>
      </c>
      <c r="AJ19" t="str">
        <f t="shared" ca="1" si="13"/>
        <v>ab³</v>
      </c>
      <c r="AK19" t="str">
        <f t="shared" ca="1" si="35"/>
        <v>63ab²</v>
      </c>
      <c r="AL19" t="str">
        <f t="shared" ca="1" si="36"/>
        <v>- 63b³</v>
      </c>
      <c r="AM19" t="str">
        <f t="shared" ca="1" si="36"/>
        <v>+ 21a²b²</v>
      </c>
      <c r="AN19" t="str">
        <f t="shared" ca="1" si="36"/>
        <v>- 21ab³</v>
      </c>
      <c r="AO19" t="str">
        <f t="shared" ca="1" si="37"/>
        <v>63ab² - 63b³ + 21a²b² - 21ab³</v>
      </c>
      <c r="AP19" t="str">
        <f t="shared" ca="1" si="14"/>
        <v/>
      </c>
      <c r="AQ19" t="str">
        <f t="shared" ca="1" si="14"/>
        <v/>
      </c>
      <c r="AR19" t="str">
        <f t="shared" ca="1" si="14"/>
        <v/>
      </c>
      <c r="AS19" t="str">
        <f t="shared" ca="1" si="14"/>
        <v/>
      </c>
      <c r="AT19" t="str">
        <f t="shared" ca="1" si="14"/>
        <v/>
      </c>
      <c r="AU19">
        <f t="shared" ca="1" si="14"/>
        <v>-63</v>
      </c>
      <c r="AV19" t="str">
        <f t="shared" ca="1" si="14"/>
        <v/>
      </c>
      <c r="AW19" t="str">
        <f t="shared" ca="1" si="14"/>
        <v/>
      </c>
      <c r="AX19" t="str">
        <f t="shared" ca="1" si="14"/>
        <v/>
      </c>
      <c r="AY19">
        <f t="shared" ca="1" si="14"/>
        <v>63</v>
      </c>
      <c r="AZ19">
        <f t="shared" ca="1" si="14"/>
        <v>-21</v>
      </c>
      <c r="BA19">
        <f t="shared" ca="1" si="14"/>
        <v>21</v>
      </c>
      <c r="BB19" t="str">
        <f t="shared" ca="1" si="14"/>
        <v/>
      </c>
      <c r="BC19" t="str">
        <f t="shared" ca="1" si="15"/>
        <v>63ab² - 63b³ + 21a²b² - 21ab³</v>
      </c>
      <c r="BD19" t="str">
        <f t="shared" ca="1" si="16"/>
        <v/>
      </c>
      <c r="BE19">
        <f t="shared" ca="1" si="17"/>
        <v>4</v>
      </c>
      <c r="BF19" t="str">
        <f t="shared" ca="1" si="38"/>
        <v/>
      </c>
      <c r="BG19" t="str">
        <f t="shared" ca="1" si="39"/>
        <v/>
      </c>
      <c r="BH19" t="str">
        <f t="shared" ca="1" si="40"/>
        <v/>
      </c>
      <c r="BI19" t="str">
        <f t="shared" ca="1" si="41"/>
        <v/>
      </c>
      <c r="BJ19" t="str">
        <f t="shared" ca="1" si="42"/>
        <v/>
      </c>
      <c r="BK19" t="str">
        <f t="shared" ca="1" si="43"/>
        <v xml:space="preserve"> - 63b³</v>
      </c>
      <c r="BL19" t="str">
        <f t="shared" ca="1" si="44"/>
        <v/>
      </c>
      <c r="BM19" t="str">
        <f t="shared" ca="1" si="45"/>
        <v/>
      </c>
      <c r="BN19" t="str">
        <f t="shared" ca="1" si="46"/>
        <v/>
      </c>
      <c r="BO19" t="str">
        <f t="shared" ca="1" si="47"/>
        <v xml:space="preserve"> + 63ab²</v>
      </c>
      <c r="BP19" t="str">
        <f t="shared" ca="1" si="48"/>
        <v xml:space="preserve"> - 21ab³</v>
      </c>
      <c r="BQ19" t="str">
        <f t="shared" ca="1" si="49"/>
        <v xml:space="preserve"> + 21a²b²</v>
      </c>
      <c r="BR19" t="str">
        <f t="shared" ca="1" si="50"/>
        <v/>
      </c>
      <c r="BS19" t="str">
        <f t="shared" ca="1" si="51"/>
        <v xml:space="preserve"> - 63b³ + 63ab² - 21ab³ + 21a²b²</v>
      </c>
      <c r="CA19" s="3" t="s">
        <v>55</v>
      </c>
      <c r="CB19" s="3" t="s">
        <v>40</v>
      </c>
      <c r="CE19">
        <f t="shared" ca="1" si="52"/>
        <v>2</v>
      </c>
      <c r="CF19">
        <f t="shared" ca="1" si="53"/>
        <v>5</v>
      </c>
    </row>
    <row r="20" spans="1:84" x14ac:dyDescent="0.25">
      <c r="A20">
        <f t="shared" ca="1" si="19"/>
        <v>2</v>
      </c>
      <c r="B20">
        <f t="shared" ca="1" si="0"/>
        <v>0.94723545526589659</v>
      </c>
      <c r="C20">
        <f t="shared" ca="1" si="20"/>
        <v>8</v>
      </c>
      <c r="D20">
        <f t="shared" ca="1" si="20"/>
        <v>8</v>
      </c>
      <c r="E20">
        <f t="shared" ca="1" si="20"/>
        <v>5</v>
      </c>
      <c r="F20">
        <f t="shared" ca="1" si="20"/>
        <v>4</v>
      </c>
      <c r="G20">
        <f t="shared" ca="1" si="21"/>
        <v>3</v>
      </c>
      <c r="H20">
        <f t="shared" ca="1" si="1"/>
        <v>2</v>
      </c>
      <c r="I20">
        <f t="shared" ca="1" si="22"/>
        <v>1</v>
      </c>
      <c r="J20">
        <f t="shared" ca="1" si="2"/>
        <v>3</v>
      </c>
      <c r="K20">
        <f t="shared" ca="1" si="23"/>
        <v>-1</v>
      </c>
      <c r="L20">
        <f t="shared" ca="1" si="23"/>
        <v>1</v>
      </c>
      <c r="M20">
        <f t="shared" ca="1" si="23"/>
        <v>-1</v>
      </c>
      <c r="N20">
        <f t="shared" ca="1" si="23"/>
        <v>1</v>
      </c>
      <c r="O20" t="str">
        <f t="shared" ca="1" si="3"/>
        <v>-</v>
      </c>
      <c r="P20" t="str">
        <f t="shared" ca="1" si="4"/>
        <v>+</v>
      </c>
      <c r="Q20" t="str">
        <f t="shared" ca="1" si="24"/>
        <v>-</v>
      </c>
      <c r="R20" t="str">
        <f t="shared" ca="1" si="5"/>
        <v>+</v>
      </c>
      <c r="S20" t="str">
        <f t="shared" ca="1" si="6"/>
        <v>ab</v>
      </c>
      <c r="T20" t="str">
        <f t="shared" ca="1" si="7"/>
        <v>b</v>
      </c>
      <c r="U20" t="str">
        <f t="shared" ca="1" si="8"/>
        <v>a</v>
      </c>
      <c r="V20" t="str">
        <f t="shared" ca="1" si="9"/>
        <v>ab</v>
      </c>
      <c r="W20" t="str">
        <f t="shared" ca="1" si="25"/>
        <v>(-8ab + 8b) · (-5a + 4ab) =</v>
      </c>
      <c r="X20" s="6" t="str">
        <f t="shared" ca="1" si="26"/>
        <v xml:space="preserve"> - 40ab + 40a²b + 32ab² - 32a²b²</v>
      </c>
      <c r="Y20">
        <f t="shared" ca="1" si="27"/>
        <v>40</v>
      </c>
      <c r="Z20">
        <f t="shared" ca="1" si="28"/>
        <v>-32</v>
      </c>
      <c r="AA20">
        <f t="shared" ca="1" si="29"/>
        <v>-40</v>
      </c>
      <c r="AB20">
        <f t="shared" ca="1" si="30"/>
        <v>32</v>
      </c>
      <c r="AC20" t="str">
        <f t="shared" ca="1" si="31"/>
        <v>aba</v>
      </c>
      <c r="AD20" t="str">
        <f t="shared" ca="1" si="32"/>
        <v>abab</v>
      </c>
      <c r="AE20" t="str">
        <f t="shared" ca="1" si="33"/>
        <v>ba</v>
      </c>
      <c r="AF20" t="str">
        <f t="shared" ca="1" si="34"/>
        <v>bab</v>
      </c>
      <c r="AG20" t="str">
        <f t="shared" ca="1" si="10"/>
        <v>a²b</v>
      </c>
      <c r="AH20" t="str">
        <f t="shared" ca="1" si="11"/>
        <v>a²b²</v>
      </c>
      <c r="AI20" t="str">
        <f t="shared" ca="1" si="12"/>
        <v>ab</v>
      </c>
      <c r="AJ20" t="str">
        <f t="shared" ca="1" si="13"/>
        <v>ab²</v>
      </c>
      <c r="AK20" t="str">
        <f t="shared" ca="1" si="35"/>
        <v>40a²b</v>
      </c>
      <c r="AL20" t="str">
        <f t="shared" ca="1" si="36"/>
        <v>- 32a²b²</v>
      </c>
      <c r="AM20" t="str">
        <f t="shared" ca="1" si="36"/>
        <v>- 40ab</v>
      </c>
      <c r="AN20" t="str">
        <f t="shared" ca="1" si="36"/>
        <v>+ 32ab²</v>
      </c>
      <c r="AO20" t="str">
        <f t="shared" ca="1" si="37"/>
        <v>40a²b - 32a²b² - 40ab + 32ab²</v>
      </c>
      <c r="AP20" t="str">
        <f t="shared" ref="AP20:BB30" ca="1" si="54">IF(SUMIF($AG20:$AJ20,AP$2,$Y20:$AB20)&lt;&gt;0,SUMIF($AG20:$AJ20,AP$2,$Y20:$AB20),"")</f>
        <v/>
      </c>
      <c r="AQ20" t="str">
        <f t="shared" ca="1" si="54"/>
        <v/>
      </c>
      <c r="AR20" t="str">
        <f t="shared" ca="1" si="54"/>
        <v/>
      </c>
      <c r="AS20" t="str">
        <f t="shared" ca="1" si="54"/>
        <v/>
      </c>
      <c r="AT20" t="str">
        <f t="shared" ca="1" si="54"/>
        <v/>
      </c>
      <c r="AU20" t="str">
        <f t="shared" ca="1" si="54"/>
        <v/>
      </c>
      <c r="AV20">
        <f t="shared" ca="1" si="54"/>
        <v>-40</v>
      </c>
      <c r="AW20">
        <f t="shared" ca="1" si="54"/>
        <v>40</v>
      </c>
      <c r="AX20" t="str">
        <f t="shared" ca="1" si="54"/>
        <v/>
      </c>
      <c r="AY20">
        <f t="shared" ca="1" si="54"/>
        <v>32</v>
      </c>
      <c r="AZ20" t="str">
        <f t="shared" ca="1" si="54"/>
        <v/>
      </c>
      <c r="BA20">
        <f t="shared" ca="1" si="54"/>
        <v>-32</v>
      </c>
      <c r="BB20" t="str">
        <f t="shared" ca="1" si="54"/>
        <v/>
      </c>
      <c r="BC20" t="str">
        <f t="shared" ca="1" si="15"/>
        <v>40a²b - 32a²b² - 40ab + 32ab²</v>
      </c>
      <c r="BD20" t="str">
        <f t="shared" ca="1" si="16"/>
        <v/>
      </c>
      <c r="BE20">
        <f t="shared" ca="1" si="17"/>
        <v>4</v>
      </c>
      <c r="BF20" t="str">
        <f t="shared" ca="1" si="38"/>
        <v/>
      </c>
      <c r="BG20" t="str">
        <f t="shared" ca="1" si="39"/>
        <v/>
      </c>
      <c r="BH20" t="str">
        <f t="shared" ca="1" si="40"/>
        <v/>
      </c>
      <c r="BI20" t="str">
        <f t="shared" ca="1" si="41"/>
        <v/>
      </c>
      <c r="BJ20" t="str">
        <f t="shared" ca="1" si="42"/>
        <v/>
      </c>
      <c r="BK20" t="str">
        <f t="shared" ca="1" si="43"/>
        <v/>
      </c>
      <c r="BL20" t="str">
        <f t="shared" ca="1" si="44"/>
        <v xml:space="preserve"> - 40ab</v>
      </c>
      <c r="BM20" t="str">
        <f t="shared" ca="1" si="45"/>
        <v xml:space="preserve"> + 40a²b</v>
      </c>
      <c r="BN20" t="str">
        <f t="shared" ca="1" si="46"/>
        <v/>
      </c>
      <c r="BO20" t="str">
        <f t="shared" ca="1" si="47"/>
        <v xml:space="preserve"> + 32ab²</v>
      </c>
      <c r="BP20" t="str">
        <f t="shared" ca="1" si="48"/>
        <v/>
      </c>
      <c r="BQ20" t="str">
        <f t="shared" ca="1" si="49"/>
        <v xml:space="preserve"> - 32a²b²</v>
      </c>
      <c r="BR20" t="str">
        <f t="shared" ca="1" si="50"/>
        <v/>
      </c>
      <c r="BS20" t="str">
        <f t="shared" ca="1" si="51"/>
        <v xml:space="preserve"> - 40ab + 40a²b + 32ab² - 32a²b²</v>
      </c>
      <c r="CA20" s="3" t="s">
        <v>56</v>
      </c>
      <c r="CB20" s="3" t="s">
        <v>57</v>
      </c>
      <c r="CE20">
        <f t="shared" ca="1" si="52"/>
        <v>2</v>
      </c>
      <c r="CF20">
        <f t="shared" ca="1" si="53"/>
        <v>3</v>
      </c>
    </row>
    <row r="21" spans="1:84" x14ac:dyDescent="0.25">
      <c r="A21">
        <f t="shared" ca="1" si="19"/>
        <v>12</v>
      </c>
      <c r="B21">
        <f t="shared" ca="1" si="0"/>
        <v>0.59232504040697631</v>
      </c>
      <c r="C21">
        <f t="shared" ca="1" si="20"/>
        <v>6</v>
      </c>
      <c r="D21">
        <f t="shared" ca="1" si="20"/>
        <v>8</v>
      </c>
      <c r="E21">
        <f t="shared" ca="1" si="20"/>
        <v>3</v>
      </c>
      <c r="F21">
        <f t="shared" ca="1" si="20"/>
        <v>9</v>
      </c>
      <c r="G21">
        <f t="shared" ca="1" si="21"/>
        <v>4</v>
      </c>
      <c r="H21">
        <f t="shared" ca="1" si="1"/>
        <v>3</v>
      </c>
      <c r="I21">
        <f t="shared" ca="1" si="22"/>
        <v>2</v>
      </c>
      <c r="J21">
        <f t="shared" ca="1" si="2"/>
        <v>3</v>
      </c>
      <c r="K21">
        <f t="shared" ca="1" si="23"/>
        <v>-1</v>
      </c>
      <c r="L21">
        <f t="shared" ca="1" si="23"/>
        <v>1</v>
      </c>
      <c r="M21">
        <f t="shared" ca="1" si="23"/>
        <v>-1</v>
      </c>
      <c r="N21">
        <f t="shared" ca="1" si="23"/>
        <v>1</v>
      </c>
      <c r="O21" t="str">
        <f t="shared" ca="1" si="3"/>
        <v>-</v>
      </c>
      <c r="P21" t="str">
        <f t="shared" ca="1" si="4"/>
        <v>+</v>
      </c>
      <c r="Q21" t="str">
        <f t="shared" ca="1" si="24"/>
        <v>-</v>
      </c>
      <c r="R21" t="str">
        <f t="shared" ca="1" si="5"/>
        <v>+</v>
      </c>
      <c r="S21" t="str">
        <f t="shared" ca="1" si="6"/>
        <v>ba</v>
      </c>
      <c r="T21" t="str">
        <f t="shared" ca="1" si="7"/>
        <v>ab</v>
      </c>
      <c r="U21" t="str">
        <f t="shared" ca="1" si="8"/>
        <v>a²</v>
      </c>
      <c r="V21" t="str">
        <f t="shared" ca="1" si="9"/>
        <v>ab</v>
      </c>
      <c r="W21" t="str">
        <f t="shared" ca="1" si="25"/>
        <v>(-6ba + 8ab) · (-3a² + 9ab) =</v>
      </c>
      <c r="X21" s="6" t="str">
        <f t="shared" ca="1" si="26"/>
        <v xml:space="preserve"> - 6a³b + 18a²b²</v>
      </c>
      <c r="Y21">
        <f t="shared" ca="1" si="27"/>
        <v>18</v>
      </c>
      <c r="Z21">
        <f t="shared" ca="1" si="28"/>
        <v>-54</v>
      </c>
      <c r="AA21">
        <f t="shared" ca="1" si="29"/>
        <v>-24</v>
      </c>
      <c r="AB21">
        <f t="shared" ca="1" si="30"/>
        <v>72</v>
      </c>
      <c r="AC21" t="str">
        <f t="shared" ca="1" si="31"/>
        <v>baa²</v>
      </c>
      <c r="AD21" t="str">
        <f t="shared" ca="1" si="32"/>
        <v>baab</v>
      </c>
      <c r="AE21" t="str">
        <f t="shared" ca="1" si="33"/>
        <v>aba²</v>
      </c>
      <c r="AF21" t="str">
        <f t="shared" ca="1" si="34"/>
        <v>abab</v>
      </c>
      <c r="AG21" t="str">
        <f t="shared" ca="1" si="10"/>
        <v>a³b</v>
      </c>
      <c r="AH21" t="str">
        <f t="shared" ca="1" si="11"/>
        <v>a²b²</v>
      </c>
      <c r="AI21" t="str">
        <f t="shared" ca="1" si="12"/>
        <v>a³b</v>
      </c>
      <c r="AJ21" t="str">
        <f t="shared" ca="1" si="13"/>
        <v>a²b²</v>
      </c>
      <c r="AK21" t="str">
        <f t="shared" ca="1" si="35"/>
        <v>18a³b</v>
      </c>
      <c r="AL21" t="str">
        <f t="shared" ca="1" si="36"/>
        <v>- 54a²b²</v>
      </c>
      <c r="AM21" t="str">
        <f t="shared" ca="1" si="36"/>
        <v>- 24a³b</v>
      </c>
      <c r="AN21" t="str">
        <f t="shared" ca="1" si="36"/>
        <v>+ 72a²b²</v>
      </c>
      <c r="AO21" t="str">
        <f t="shared" ca="1" si="37"/>
        <v>18a³b - 54a²b² - 24a³b + 72a²b²</v>
      </c>
      <c r="AP21" t="str">
        <f t="shared" ca="1" si="54"/>
        <v/>
      </c>
      <c r="AQ21" t="str">
        <f t="shared" ca="1" si="54"/>
        <v/>
      </c>
      <c r="AR21" t="str">
        <f t="shared" ca="1" si="54"/>
        <v/>
      </c>
      <c r="AS21" t="str">
        <f t="shared" ca="1" si="54"/>
        <v/>
      </c>
      <c r="AT21" t="str">
        <f t="shared" ca="1" si="54"/>
        <v/>
      </c>
      <c r="AU21" t="str">
        <f t="shared" ca="1" si="54"/>
        <v/>
      </c>
      <c r="AV21" t="str">
        <f t="shared" ca="1" si="54"/>
        <v/>
      </c>
      <c r="AW21" t="str">
        <f t="shared" ca="1" si="54"/>
        <v/>
      </c>
      <c r="AX21">
        <f t="shared" ca="1" si="54"/>
        <v>-6</v>
      </c>
      <c r="AY21" t="str">
        <f t="shared" ca="1" si="54"/>
        <v/>
      </c>
      <c r="AZ21" t="str">
        <f t="shared" ca="1" si="54"/>
        <v/>
      </c>
      <c r="BA21">
        <f t="shared" ca="1" si="54"/>
        <v>18</v>
      </c>
      <c r="BB21" t="str">
        <f t="shared" ca="1" si="54"/>
        <v/>
      </c>
      <c r="BC21" t="str">
        <f t="shared" ca="1" si="15"/>
        <v>18a³b - 54a²b² - 24a³b + 72a²b²</v>
      </c>
      <c r="BD21" t="str">
        <f t="shared" ca="1" si="16"/>
        <v>=  - 6a³b + 18a²b²</v>
      </c>
      <c r="BE21">
        <f t="shared" ca="1" si="17"/>
        <v>2</v>
      </c>
      <c r="BF21" t="str">
        <f t="shared" ca="1" si="38"/>
        <v/>
      </c>
      <c r="BG21" t="str">
        <f t="shared" ca="1" si="39"/>
        <v/>
      </c>
      <c r="BH21" t="str">
        <f t="shared" ca="1" si="40"/>
        <v/>
      </c>
      <c r="BI21" t="str">
        <f t="shared" ca="1" si="41"/>
        <v/>
      </c>
      <c r="BJ21" t="str">
        <f t="shared" ca="1" si="42"/>
        <v/>
      </c>
      <c r="BK21" t="str">
        <f t="shared" ca="1" si="43"/>
        <v/>
      </c>
      <c r="BL21" t="str">
        <f t="shared" ca="1" si="44"/>
        <v/>
      </c>
      <c r="BM21" t="str">
        <f t="shared" ca="1" si="45"/>
        <v/>
      </c>
      <c r="BN21" t="str">
        <f t="shared" ca="1" si="46"/>
        <v xml:space="preserve"> - 6a³b</v>
      </c>
      <c r="BO21" t="str">
        <f t="shared" ca="1" si="47"/>
        <v/>
      </c>
      <c r="BP21" t="str">
        <f t="shared" ca="1" si="48"/>
        <v/>
      </c>
      <c r="BQ21" t="str">
        <f t="shared" ca="1" si="49"/>
        <v xml:space="preserve"> + 18a²b²</v>
      </c>
      <c r="BR21" t="str">
        <f t="shared" ca="1" si="50"/>
        <v/>
      </c>
      <c r="BS21" t="str">
        <f t="shared" ca="1" si="51"/>
        <v xml:space="preserve"> - 6a³b + 18a²b²</v>
      </c>
      <c r="CA21" s="3" t="s">
        <v>58</v>
      </c>
      <c r="CB21" s="3" t="s">
        <v>41</v>
      </c>
      <c r="CE21">
        <f t="shared" ca="1" si="52"/>
        <v>3</v>
      </c>
      <c r="CF21">
        <f t="shared" ca="1" si="53"/>
        <v>3</v>
      </c>
    </row>
    <row r="22" spans="1:84" x14ac:dyDescent="0.25">
      <c r="A22">
        <f t="shared" ca="1" si="19"/>
        <v>24</v>
      </c>
      <c r="B22">
        <f t="shared" ca="1" si="0"/>
        <v>0.25284567257183732</v>
      </c>
      <c r="C22">
        <f t="shared" ca="1" si="20"/>
        <v>8</v>
      </c>
      <c r="D22">
        <f t="shared" ca="1" si="20"/>
        <v>2</v>
      </c>
      <c r="E22">
        <f t="shared" ca="1" si="20"/>
        <v>7</v>
      </c>
      <c r="F22">
        <f t="shared" ca="1" si="20"/>
        <v>7</v>
      </c>
      <c r="G22">
        <f t="shared" ca="1" si="21"/>
        <v>1</v>
      </c>
      <c r="H22">
        <f t="shared" ca="1" si="1"/>
        <v>4</v>
      </c>
      <c r="I22">
        <f t="shared" ca="1" si="22"/>
        <v>2</v>
      </c>
      <c r="J22">
        <f t="shared" ca="1" si="2"/>
        <v>6</v>
      </c>
      <c r="K22">
        <f t="shared" ca="1" si="23"/>
        <v>1</v>
      </c>
      <c r="L22">
        <f t="shared" ca="1" si="23"/>
        <v>-1</v>
      </c>
      <c r="M22">
        <f t="shared" ca="1" si="23"/>
        <v>-1</v>
      </c>
      <c r="N22">
        <f t="shared" ca="1" si="23"/>
        <v>1</v>
      </c>
      <c r="O22" t="str">
        <f t="shared" ca="1" si="3"/>
        <v/>
      </c>
      <c r="P22" t="str">
        <f t="shared" ca="1" si="4"/>
        <v>-</v>
      </c>
      <c r="Q22" t="str">
        <f t="shared" ca="1" si="24"/>
        <v>-</v>
      </c>
      <c r="R22" t="str">
        <f t="shared" ca="1" si="5"/>
        <v>+</v>
      </c>
      <c r="S22" t="str">
        <f t="shared" ca="1" si="6"/>
        <v>a</v>
      </c>
      <c r="T22" t="str">
        <f t="shared" ca="1" si="7"/>
        <v>ba</v>
      </c>
      <c r="U22" t="str">
        <f t="shared" ca="1" si="8"/>
        <v>a²</v>
      </c>
      <c r="V22" t="str">
        <f t="shared" ca="1" si="9"/>
        <v xml:space="preserve"> </v>
      </c>
      <c r="W22" t="str">
        <f t="shared" ca="1" si="25"/>
        <v>(8a - 2ba) · (-7a² + 7 ) =</v>
      </c>
      <c r="X22" s="6" t="str">
        <f t="shared" ca="1" si="26"/>
        <v xml:space="preserve"> + 56a - 56a³ - 14ab + 14a³b</v>
      </c>
      <c r="Y22">
        <f t="shared" ca="1" si="27"/>
        <v>-56</v>
      </c>
      <c r="Z22">
        <f t="shared" ca="1" si="28"/>
        <v>56</v>
      </c>
      <c r="AA22">
        <f t="shared" ca="1" si="29"/>
        <v>14</v>
      </c>
      <c r="AB22">
        <f t="shared" ca="1" si="30"/>
        <v>-14</v>
      </c>
      <c r="AC22" t="str">
        <f t="shared" ca="1" si="31"/>
        <v>aa²</v>
      </c>
      <c r="AD22" t="str">
        <f t="shared" ca="1" si="32"/>
        <v>a</v>
      </c>
      <c r="AE22" t="str">
        <f t="shared" ca="1" si="33"/>
        <v>baa²</v>
      </c>
      <c r="AF22" t="str">
        <f t="shared" ca="1" si="34"/>
        <v>ba</v>
      </c>
      <c r="AG22" t="str">
        <f t="shared" ca="1" si="10"/>
        <v>a³</v>
      </c>
      <c r="AH22" t="str">
        <f t="shared" ca="1" si="11"/>
        <v>a</v>
      </c>
      <c r="AI22" t="str">
        <f t="shared" ca="1" si="12"/>
        <v>a³b</v>
      </c>
      <c r="AJ22" t="str">
        <f t="shared" ca="1" si="13"/>
        <v>ab</v>
      </c>
      <c r="AK22" t="str">
        <f t="shared" ca="1" si="35"/>
        <v>-56a³</v>
      </c>
      <c r="AL22" t="str">
        <f t="shared" ca="1" si="36"/>
        <v>+ 56a</v>
      </c>
      <c r="AM22" t="str">
        <f t="shared" ca="1" si="36"/>
        <v>+ 14a³b</v>
      </c>
      <c r="AN22" t="str">
        <f t="shared" ca="1" si="36"/>
        <v>- 14ab</v>
      </c>
      <c r="AO22" t="str">
        <f t="shared" ca="1" si="37"/>
        <v>-56a³ + 56a + 14a³b - 14ab</v>
      </c>
      <c r="AP22">
        <f t="shared" ca="1" si="54"/>
        <v>56</v>
      </c>
      <c r="AQ22" t="str">
        <f t="shared" ca="1" si="54"/>
        <v/>
      </c>
      <c r="AR22">
        <f t="shared" ca="1" si="54"/>
        <v>-56</v>
      </c>
      <c r="AS22" t="str">
        <f t="shared" ca="1" si="54"/>
        <v/>
      </c>
      <c r="AT22" t="str">
        <f t="shared" ca="1" si="54"/>
        <v/>
      </c>
      <c r="AU22" t="str">
        <f t="shared" ca="1" si="54"/>
        <v/>
      </c>
      <c r="AV22">
        <f t="shared" ca="1" si="54"/>
        <v>-14</v>
      </c>
      <c r="AW22" t="str">
        <f t="shared" ca="1" si="54"/>
        <v/>
      </c>
      <c r="AX22">
        <f t="shared" ca="1" si="54"/>
        <v>14</v>
      </c>
      <c r="AY22" t="str">
        <f t="shared" ca="1" si="54"/>
        <v/>
      </c>
      <c r="AZ22" t="str">
        <f t="shared" ca="1" si="54"/>
        <v/>
      </c>
      <c r="BA22" t="str">
        <f t="shared" ca="1" si="54"/>
        <v/>
      </c>
      <c r="BB22" t="str">
        <f t="shared" ca="1" si="54"/>
        <v/>
      </c>
      <c r="BC22" t="str">
        <f t="shared" ca="1" si="15"/>
        <v>-56a³ + 56a + 14a³b - 14ab</v>
      </c>
      <c r="BD22" t="str">
        <f t="shared" ca="1" si="16"/>
        <v/>
      </c>
      <c r="BE22">
        <f t="shared" ca="1" si="17"/>
        <v>4</v>
      </c>
      <c r="BF22" t="str">
        <f t="shared" ca="1" si="38"/>
        <v xml:space="preserve"> + 56a</v>
      </c>
      <c r="BG22" t="str">
        <f t="shared" ca="1" si="39"/>
        <v/>
      </c>
      <c r="BH22" t="str">
        <f t="shared" ca="1" si="40"/>
        <v xml:space="preserve"> - 56a³</v>
      </c>
      <c r="BI22" t="str">
        <f t="shared" ca="1" si="41"/>
        <v/>
      </c>
      <c r="BJ22" t="str">
        <f t="shared" ca="1" si="42"/>
        <v/>
      </c>
      <c r="BK22" t="str">
        <f t="shared" ca="1" si="43"/>
        <v/>
      </c>
      <c r="BL22" t="str">
        <f t="shared" ca="1" si="44"/>
        <v xml:space="preserve"> - 14ab</v>
      </c>
      <c r="BM22" t="str">
        <f t="shared" ca="1" si="45"/>
        <v/>
      </c>
      <c r="BN22" t="str">
        <f t="shared" ca="1" si="46"/>
        <v xml:space="preserve"> + 14a³b</v>
      </c>
      <c r="BO22" t="str">
        <f t="shared" ca="1" si="47"/>
        <v/>
      </c>
      <c r="BP22" t="str">
        <f t="shared" ca="1" si="48"/>
        <v/>
      </c>
      <c r="BQ22" t="str">
        <f t="shared" ca="1" si="49"/>
        <v/>
      </c>
      <c r="BR22" t="str">
        <f t="shared" ca="1" si="50"/>
        <v/>
      </c>
      <c r="BS22" t="str">
        <f t="shared" ca="1" si="51"/>
        <v xml:space="preserve"> + 56a - 56a³ - 14ab + 14a³b</v>
      </c>
      <c r="CA22" s="3" t="s">
        <v>59</v>
      </c>
      <c r="CB22" s="3" t="s">
        <v>38</v>
      </c>
      <c r="CE22">
        <f t="shared" ca="1" si="52"/>
        <v>4</v>
      </c>
      <c r="CF22">
        <f t="shared" ca="1" si="53"/>
        <v>6</v>
      </c>
    </row>
    <row r="23" spans="1:84" x14ac:dyDescent="0.25">
      <c r="A23">
        <f t="shared" ca="1" si="19"/>
        <v>14</v>
      </c>
      <c r="B23">
        <f t="shared" ca="1" si="0"/>
        <v>0.53957222683224038</v>
      </c>
      <c r="C23">
        <f t="shared" ca="1" si="20"/>
        <v>3</v>
      </c>
      <c r="D23">
        <f t="shared" ca="1" si="20"/>
        <v>7</v>
      </c>
      <c r="E23">
        <f t="shared" ca="1" si="20"/>
        <v>8</v>
      </c>
      <c r="F23">
        <f t="shared" ca="1" si="20"/>
        <v>4</v>
      </c>
      <c r="G23">
        <f t="shared" ca="1" si="21"/>
        <v>1</v>
      </c>
      <c r="H23">
        <f t="shared" ca="1" si="1"/>
        <v>2</v>
      </c>
      <c r="I23">
        <f t="shared" ca="1" si="22"/>
        <v>5</v>
      </c>
      <c r="J23">
        <f t="shared" ca="1" si="2"/>
        <v>3</v>
      </c>
      <c r="K23">
        <f t="shared" ca="1" si="23"/>
        <v>1</v>
      </c>
      <c r="L23">
        <f t="shared" ca="1" si="23"/>
        <v>-1</v>
      </c>
      <c r="M23">
        <f t="shared" ca="1" si="23"/>
        <v>1</v>
      </c>
      <c r="N23">
        <f t="shared" ca="1" si="23"/>
        <v>-1</v>
      </c>
      <c r="O23" t="str">
        <f t="shared" ca="1" si="3"/>
        <v/>
      </c>
      <c r="P23" t="str">
        <f t="shared" ca="1" si="4"/>
        <v>-</v>
      </c>
      <c r="Q23" t="str">
        <f t="shared" ca="1" si="24"/>
        <v/>
      </c>
      <c r="R23" t="str">
        <f t="shared" ca="1" si="5"/>
        <v>-</v>
      </c>
      <c r="S23" t="str">
        <f t="shared" ca="1" si="6"/>
        <v>a</v>
      </c>
      <c r="T23" t="str">
        <f t="shared" ca="1" si="7"/>
        <v>b</v>
      </c>
      <c r="U23" t="str">
        <f t="shared" ca="1" si="8"/>
        <v>b²</v>
      </c>
      <c r="V23" t="str">
        <f t="shared" ca="1" si="9"/>
        <v>ab</v>
      </c>
      <c r="W23" t="str">
        <f t="shared" ca="1" si="25"/>
        <v>(3a - 7b) · (8b² - 4ab) =</v>
      </c>
      <c r="X23" s="6" t="str">
        <f t="shared" ca="1" si="26"/>
        <v xml:space="preserve"> - 56b³ - 12a²b + 52ab²</v>
      </c>
      <c r="Y23">
        <f t="shared" ca="1" si="27"/>
        <v>24</v>
      </c>
      <c r="Z23">
        <f t="shared" ca="1" si="28"/>
        <v>-12</v>
      </c>
      <c r="AA23">
        <f t="shared" ca="1" si="29"/>
        <v>-56</v>
      </c>
      <c r="AB23">
        <f t="shared" ca="1" si="30"/>
        <v>28</v>
      </c>
      <c r="AC23" t="str">
        <f t="shared" ca="1" si="31"/>
        <v>ab²</v>
      </c>
      <c r="AD23" t="str">
        <f t="shared" ca="1" si="32"/>
        <v>aab</v>
      </c>
      <c r="AE23" t="str">
        <f t="shared" ca="1" si="33"/>
        <v>bb²</v>
      </c>
      <c r="AF23" t="str">
        <f t="shared" ca="1" si="34"/>
        <v>bab</v>
      </c>
      <c r="AG23" t="str">
        <f t="shared" ca="1" si="10"/>
        <v>ab²</v>
      </c>
      <c r="AH23" t="str">
        <f t="shared" ca="1" si="11"/>
        <v>a²b</v>
      </c>
      <c r="AI23" t="str">
        <f t="shared" ca="1" si="12"/>
        <v>b³</v>
      </c>
      <c r="AJ23" t="str">
        <f t="shared" ca="1" si="13"/>
        <v>ab²</v>
      </c>
      <c r="AK23" t="str">
        <f t="shared" ca="1" si="35"/>
        <v>24ab²</v>
      </c>
      <c r="AL23" t="str">
        <f t="shared" ca="1" si="36"/>
        <v>- 12a²b</v>
      </c>
      <c r="AM23" t="str">
        <f t="shared" ca="1" si="36"/>
        <v>- 56b³</v>
      </c>
      <c r="AN23" t="str">
        <f t="shared" ca="1" si="36"/>
        <v>+ 28ab²</v>
      </c>
      <c r="AO23" t="str">
        <f t="shared" ca="1" si="37"/>
        <v>24ab² - 12a²b - 56b³ + 28ab²</v>
      </c>
      <c r="AP23" t="str">
        <f t="shared" ca="1" si="54"/>
        <v/>
      </c>
      <c r="AQ23" t="str">
        <f t="shared" ca="1" si="54"/>
        <v/>
      </c>
      <c r="AR23" t="str">
        <f t="shared" ca="1" si="54"/>
        <v/>
      </c>
      <c r="AS23" t="str">
        <f t="shared" ca="1" si="54"/>
        <v/>
      </c>
      <c r="AT23" t="str">
        <f t="shared" ca="1" si="54"/>
        <v/>
      </c>
      <c r="AU23">
        <f t="shared" ca="1" si="54"/>
        <v>-56</v>
      </c>
      <c r="AV23" t="str">
        <f t="shared" ca="1" si="54"/>
        <v/>
      </c>
      <c r="AW23">
        <f t="shared" ca="1" si="54"/>
        <v>-12</v>
      </c>
      <c r="AX23" t="str">
        <f t="shared" ca="1" si="54"/>
        <v/>
      </c>
      <c r="AY23">
        <f t="shared" ca="1" si="54"/>
        <v>52</v>
      </c>
      <c r="AZ23" t="str">
        <f t="shared" ca="1" si="54"/>
        <v/>
      </c>
      <c r="BA23" t="str">
        <f t="shared" ca="1" si="54"/>
        <v/>
      </c>
      <c r="BB23" t="str">
        <f t="shared" ca="1" si="54"/>
        <v/>
      </c>
      <c r="BC23" t="str">
        <f t="shared" ca="1" si="15"/>
        <v>24ab² - 12a²b - 56b³ + 28ab²</v>
      </c>
      <c r="BD23" t="str">
        <f t="shared" ca="1" si="16"/>
        <v>=  - 56b³ - 12a²b + 52ab²</v>
      </c>
      <c r="BE23">
        <f t="shared" ca="1" si="17"/>
        <v>3</v>
      </c>
      <c r="BF23" t="str">
        <f t="shared" ca="1" si="38"/>
        <v/>
      </c>
      <c r="BG23" t="str">
        <f t="shared" ca="1" si="39"/>
        <v/>
      </c>
      <c r="BH23" t="str">
        <f t="shared" ca="1" si="40"/>
        <v/>
      </c>
      <c r="BI23" t="str">
        <f t="shared" ca="1" si="41"/>
        <v/>
      </c>
      <c r="BJ23" t="str">
        <f t="shared" ca="1" si="42"/>
        <v/>
      </c>
      <c r="BK23" t="str">
        <f t="shared" ca="1" si="43"/>
        <v xml:space="preserve"> - 56b³</v>
      </c>
      <c r="BL23" t="str">
        <f t="shared" ca="1" si="44"/>
        <v/>
      </c>
      <c r="BM23" t="str">
        <f t="shared" ca="1" si="45"/>
        <v xml:space="preserve"> - 12a²b</v>
      </c>
      <c r="BN23" t="str">
        <f t="shared" ca="1" si="46"/>
        <v/>
      </c>
      <c r="BO23" t="str">
        <f t="shared" ca="1" si="47"/>
        <v xml:space="preserve"> + 52ab²</v>
      </c>
      <c r="BP23" t="str">
        <f t="shared" ca="1" si="48"/>
        <v/>
      </c>
      <c r="BQ23" t="str">
        <f t="shared" ca="1" si="49"/>
        <v/>
      </c>
      <c r="BR23" t="str">
        <f t="shared" ca="1" si="50"/>
        <v/>
      </c>
      <c r="BS23" t="str">
        <f t="shared" ca="1" si="51"/>
        <v xml:space="preserve"> - 56b³ - 12a²b + 52ab²</v>
      </c>
      <c r="CA23" s="3" t="s">
        <v>60</v>
      </c>
      <c r="CB23" s="3" t="s">
        <v>39</v>
      </c>
      <c r="CE23">
        <f t="shared" ca="1" si="52"/>
        <v>2</v>
      </c>
      <c r="CF23">
        <f t="shared" ca="1" si="53"/>
        <v>3</v>
      </c>
    </row>
    <row r="24" spans="1:84" x14ac:dyDescent="0.25">
      <c r="A24">
        <f t="shared" ca="1" si="19"/>
        <v>27</v>
      </c>
      <c r="B24">
        <f t="shared" ca="1" si="0"/>
        <v>0.13021410608751072</v>
      </c>
      <c r="C24">
        <f t="shared" ca="1" si="20"/>
        <v>8</v>
      </c>
      <c r="D24">
        <f t="shared" ca="1" si="20"/>
        <v>4</v>
      </c>
      <c r="E24">
        <f t="shared" ca="1" si="20"/>
        <v>8</v>
      </c>
      <c r="F24">
        <f t="shared" ca="1" si="20"/>
        <v>8</v>
      </c>
      <c r="G24">
        <f t="shared" ca="1" si="21"/>
        <v>2</v>
      </c>
      <c r="H24">
        <f t="shared" ca="1" si="1"/>
        <v>4</v>
      </c>
      <c r="I24">
        <f t="shared" ca="1" si="22"/>
        <v>5</v>
      </c>
      <c r="J24">
        <f t="shared" ca="1" si="2"/>
        <v>3</v>
      </c>
      <c r="K24">
        <f t="shared" ca="1" si="23"/>
        <v>1</v>
      </c>
      <c r="L24">
        <f t="shared" ca="1" si="23"/>
        <v>1</v>
      </c>
      <c r="M24">
        <f t="shared" ca="1" si="23"/>
        <v>1</v>
      </c>
      <c r="N24">
        <f t="shared" ca="1" si="23"/>
        <v>-1</v>
      </c>
      <c r="O24" t="str">
        <f t="shared" ca="1" si="3"/>
        <v/>
      </c>
      <c r="P24" t="str">
        <f t="shared" ca="1" si="4"/>
        <v>+</v>
      </c>
      <c r="Q24" t="str">
        <f t="shared" ca="1" si="24"/>
        <v/>
      </c>
      <c r="R24" t="str">
        <f t="shared" ca="1" si="5"/>
        <v>-</v>
      </c>
      <c r="S24" t="str">
        <f t="shared" ca="1" si="6"/>
        <v>b</v>
      </c>
      <c r="T24" t="str">
        <f t="shared" ca="1" si="7"/>
        <v>ba</v>
      </c>
      <c r="U24" t="str">
        <f t="shared" ca="1" si="8"/>
        <v>b²</v>
      </c>
      <c r="V24" t="str">
        <f t="shared" ca="1" si="9"/>
        <v>ab</v>
      </c>
      <c r="W24" t="str">
        <f t="shared" ca="1" si="25"/>
        <v>(8b + 4ba) · (8b² - 8ab) =</v>
      </c>
      <c r="X24" s="6" t="str">
        <f t="shared" ca="1" si="26"/>
        <v xml:space="preserve"> + 64b³ - 64ab² + 32ab³ - 32a²b²</v>
      </c>
      <c r="Y24">
        <f t="shared" ca="1" si="27"/>
        <v>64</v>
      </c>
      <c r="Z24">
        <f t="shared" ca="1" si="28"/>
        <v>-64</v>
      </c>
      <c r="AA24">
        <f t="shared" ca="1" si="29"/>
        <v>32</v>
      </c>
      <c r="AB24">
        <f t="shared" ca="1" si="30"/>
        <v>-32</v>
      </c>
      <c r="AC24" t="str">
        <f t="shared" ca="1" si="31"/>
        <v>bb²</v>
      </c>
      <c r="AD24" t="str">
        <f t="shared" ca="1" si="32"/>
        <v>bab</v>
      </c>
      <c r="AE24" t="str">
        <f t="shared" ca="1" si="33"/>
        <v>bab²</v>
      </c>
      <c r="AF24" t="str">
        <f t="shared" ca="1" si="34"/>
        <v>baab</v>
      </c>
      <c r="AG24" t="str">
        <f t="shared" ca="1" si="10"/>
        <v>b³</v>
      </c>
      <c r="AH24" t="str">
        <f t="shared" ca="1" si="11"/>
        <v>ab²</v>
      </c>
      <c r="AI24" t="str">
        <f t="shared" ca="1" si="12"/>
        <v>ab³</v>
      </c>
      <c r="AJ24" t="str">
        <f t="shared" ca="1" si="13"/>
        <v>a²b²</v>
      </c>
      <c r="AK24" t="str">
        <f t="shared" ca="1" si="35"/>
        <v>64b³</v>
      </c>
      <c r="AL24" t="str">
        <f t="shared" ca="1" si="36"/>
        <v>- 64ab²</v>
      </c>
      <c r="AM24" t="str">
        <f t="shared" ca="1" si="36"/>
        <v>+ 32ab³</v>
      </c>
      <c r="AN24" t="str">
        <f t="shared" ca="1" si="36"/>
        <v>- 32a²b²</v>
      </c>
      <c r="AO24" t="str">
        <f t="shared" ca="1" si="37"/>
        <v>64b³ - 64ab² + 32ab³ - 32a²b²</v>
      </c>
      <c r="AP24" t="str">
        <f t="shared" ca="1" si="54"/>
        <v/>
      </c>
      <c r="AQ24" t="str">
        <f t="shared" ca="1" si="54"/>
        <v/>
      </c>
      <c r="AR24" t="str">
        <f t="shared" ca="1" si="54"/>
        <v/>
      </c>
      <c r="AS24" t="str">
        <f t="shared" ca="1" si="54"/>
        <v/>
      </c>
      <c r="AT24" t="str">
        <f t="shared" ca="1" si="54"/>
        <v/>
      </c>
      <c r="AU24">
        <f t="shared" ca="1" si="54"/>
        <v>64</v>
      </c>
      <c r="AV24" t="str">
        <f t="shared" ca="1" si="54"/>
        <v/>
      </c>
      <c r="AW24" t="str">
        <f t="shared" ca="1" si="54"/>
        <v/>
      </c>
      <c r="AX24" t="str">
        <f t="shared" ca="1" si="54"/>
        <v/>
      </c>
      <c r="AY24">
        <f t="shared" ca="1" si="54"/>
        <v>-64</v>
      </c>
      <c r="AZ24">
        <f t="shared" ca="1" si="54"/>
        <v>32</v>
      </c>
      <c r="BA24">
        <f t="shared" ca="1" si="54"/>
        <v>-32</v>
      </c>
      <c r="BB24" t="str">
        <f t="shared" ca="1" si="54"/>
        <v/>
      </c>
      <c r="BC24" t="str">
        <f t="shared" ca="1" si="15"/>
        <v>64b³ - 64ab² + 32ab³ - 32a²b²</v>
      </c>
      <c r="BD24" t="str">
        <f t="shared" ca="1" si="16"/>
        <v/>
      </c>
      <c r="BE24">
        <f t="shared" ca="1" si="17"/>
        <v>4</v>
      </c>
      <c r="BF24" t="str">
        <f t="shared" ca="1" si="38"/>
        <v/>
      </c>
      <c r="BG24" t="str">
        <f t="shared" ca="1" si="39"/>
        <v/>
      </c>
      <c r="BH24" t="str">
        <f t="shared" ca="1" si="40"/>
        <v/>
      </c>
      <c r="BI24" t="str">
        <f t="shared" ca="1" si="41"/>
        <v/>
      </c>
      <c r="BJ24" t="str">
        <f t="shared" ca="1" si="42"/>
        <v/>
      </c>
      <c r="BK24" t="str">
        <f t="shared" ca="1" si="43"/>
        <v xml:space="preserve"> + 64b³</v>
      </c>
      <c r="BL24" t="str">
        <f t="shared" ca="1" si="44"/>
        <v/>
      </c>
      <c r="BM24" t="str">
        <f t="shared" ca="1" si="45"/>
        <v/>
      </c>
      <c r="BN24" t="str">
        <f t="shared" ca="1" si="46"/>
        <v/>
      </c>
      <c r="BO24" t="str">
        <f t="shared" ca="1" si="47"/>
        <v xml:space="preserve"> - 64ab²</v>
      </c>
      <c r="BP24" t="str">
        <f t="shared" ca="1" si="48"/>
        <v xml:space="preserve"> + 32ab³</v>
      </c>
      <c r="BQ24" t="str">
        <f t="shared" ca="1" si="49"/>
        <v xml:space="preserve"> - 32a²b²</v>
      </c>
      <c r="BR24" t="str">
        <f t="shared" ca="1" si="50"/>
        <v/>
      </c>
      <c r="BS24" t="str">
        <f t="shared" ca="1" si="51"/>
        <v xml:space="preserve"> + 64b³ - 64ab² + 32ab³ - 32a²b²</v>
      </c>
      <c r="CA24" s="3" t="s">
        <v>61</v>
      </c>
      <c r="CB24" s="3" t="s">
        <v>41</v>
      </c>
      <c r="CE24">
        <f t="shared" ca="1" si="52"/>
        <v>4</v>
      </c>
      <c r="CF24">
        <f t="shared" ca="1" si="53"/>
        <v>3</v>
      </c>
    </row>
    <row r="25" spans="1:84" x14ac:dyDescent="0.25">
      <c r="A25">
        <f t="shared" ca="1" si="19"/>
        <v>5</v>
      </c>
      <c r="B25">
        <f t="shared" ca="1" si="0"/>
        <v>0.83957116413398236</v>
      </c>
      <c r="C25">
        <f t="shared" ca="1" si="20"/>
        <v>4</v>
      </c>
      <c r="D25">
        <f t="shared" ca="1" si="20"/>
        <v>7</v>
      </c>
      <c r="E25">
        <f t="shared" ca="1" si="20"/>
        <v>7</v>
      </c>
      <c r="F25">
        <f t="shared" ca="1" si="20"/>
        <v>2</v>
      </c>
      <c r="G25">
        <f t="shared" ca="1" si="21"/>
        <v>3</v>
      </c>
      <c r="H25">
        <f t="shared" ca="1" si="1"/>
        <v>4</v>
      </c>
      <c r="I25">
        <f t="shared" ca="1" si="22"/>
        <v>7</v>
      </c>
      <c r="J25">
        <f t="shared" ca="1" si="2"/>
        <v>5</v>
      </c>
      <c r="K25">
        <f t="shared" ca="1" si="23"/>
        <v>-1</v>
      </c>
      <c r="L25">
        <f t="shared" ca="1" si="23"/>
        <v>-1</v>
      </c>
      <c r="M25">
        <f t="shared" ca="1" si="23"/>
        <v>-1</v>
      </c>
      <c r="N25">
        <f t="shared" ca="1" si="23"/>
        <v>1</v>
      </c>
      <c r="O25" t="str">
        <f t="shared" ca="1" si="3"/>
        <v>-</v>
      </c>
      <c r="P25" t="str">
        <f t="shared" ca="1" si="4"/>
        <v>-</v>
      </c>
      <c r="Q25" t="str">
        <f t="shared" ca="1" si="24"/>
        <v>-</v>
      </c>
      <c r="R25" t="str">
        <f t="shared" ca="1" si="5"/>
        <v>+</v>
      </c>
      <c r="S25" t="str">
        <f t="shared" ca="1" si="6"/>
        <v>ab</v>
      </c>
      <c r="T25" t="str">
        <f t="shared" ca="1" si="7"/>
        <v>ba</v>
      </c>
      <c r="U25" t="str">
        <f t="shared" ca="1" si="8"/>
        <v>ba</v>
      </c>
      <c r="V25" t="str">
        <f t="shared" ca="1" si="9"/>
        <v>b²</v>
      </c>
      <c r="W25" t="str">
        <f t="shared" ca="1" si="25"/>
        <v>(-4ab - 7ba) · (-7ba + 2b²) =</v>
      </c>
      <c r="X25" s="6" t="str">
        <f t="shared" ca="1" si="26"/>
        <v xml:space="preserve"> - 22ab³ + 77a²b²</v>
      </c>
      <c r="Y25">
        <f t="shared" ca="1" si="27"/>
        <v>28</v>
      </c>
      <c r="Z25">
        <f t="shared" ca="1" si="28"/>
        <v>-8</v>
      </c>
      <c r="AA25">
        <f t="shared" ca="1" si="29"/>
        <v>49</v>
      </c>
      <c r="AB25">
        <f t="shared" ca="1" si="30"/>
        <v>-14</v>
      </c>
      <c r="AC25" t="str">
        <f t="shared" ca="1" si="31"/>
        <v>abba</v>
      </c>
      <c r="AD25" t="str">
        <f t="shared" ca="1" si="32"/>
        <v>abb²</v>
      </c>
      <c r="AE25" t="str">
        <f t="shared" ca="1" si="33"/>
        <v>baba</v>
      </c>
      <c r="AF25" t="str">
        <f t="shared" ca="1" si="34"/>
        <v>bab²</v>
      </c>
      <c r="AG25" t="str">
        <f t="shared" ca="1" si="10"/>
        <v>a²b²</v>
      </c>
      <c r="AH25" t="str">
        <f t="shared" ca="1" si="11"/>
        <v>ab³</v>
      </c>
      <c r="AI25" t="str">
        <f t="shared" ca="1" si="12"/>
        <v>a²b²</v>
      </c>
      <c r="AJ25" t="str">
        <f t="shared" ca="1" si="13"/>
        <v>ab³</v>
      </c>
      <c r="AK25" t="str">
        <f t="shared" ca="1" si="35"/>
        <v>28a²b²</v>
      </c>
      <c r="AL25" t="str">
        <f t="shared" ca="1" si="36"/>
        <v>- 8ab³</v>
      </c>
      <c r="AM25" t="str">
        <f t="shared" ca="1" si="36"/>
        <v>+ 49a²b²</v>
      </c>
      <c r="AN25" t="str">
        <f t="shared" ca="1" si="36"/>
        <v>- 14ab³</v>
      </c>
      <c r="AO25" t="str">
        <f t="shared" ca="1" si="37"/>
        <v>28a²b² - 8ab³ + 49a²b² - 14ab³</v>
      </c>
      <c r="AP25" t="str">
        <f t="shared" ca="1" si="54"/>
        <v/>
      </c>
      <c r="AQ25" t="str">
        <f t="shared" ca="1" si="54"/>
        <v/>
      </c>
      <c r="AR25" t="str">
        <f t="shared" ca="1" si="54"/>
        <v/>
      </c>
      <c r="AS25" t="str">
        <f t="shared" ca="1" si="54"/>
        <v/>
      </c>
      <c r="AT25" t="str">
        <f t="shared" ca="1" si="54"/>
        <v/>
      </c>
      <c r="AU25" t="str">
        <f t="shared" ca="1" si="54"/>
        <v/>
      </c>
      <c r="AV25" t="str">
        <f t="shared" ca="1" si="54"/>
        <v/>
      </c>
      <c r="AW25" t="str">
        <f t="shared" ca="1" si="54"/>
        <v/>
      </c>
      <c r="AX25" t="str">
        <f t="shared" ca="1" si="54"/>
        <v/>
      </c>
      <c r="AY25" t="str">
        <f t="shared" ca="1" si="54"/>
        <v/>
      </c>
      <c r="AZ25">
        <f t="shared" ca="1" si="54"/>
        <v>-22</v>
      </c>
      <c r="BA25">
        <f t="shared" ca="1" si="54"/>
        <v>77</v>
      </c>
      <c r="BB25" t="str">
        <f t="shared" ca="1" si="54"/>
        <v/>
      </c>
      <c r="BC25" t="str">
        <f t="shared" ca="1" si="15"/>
        <v>28a²b² - 8ab³ + 49a²b² - 14ab³</v>
      </c>
      <c r="BD25" t="str">
        <f t="shared" ca="1" si="16"/>
        <v>=  - 22ab³ + 77a²b²</v>
      </c>
      <c r="BE25">
        <f t="shared" ca="1" si="17"/>
        <v>2</v>
      </c>
      <c r="BF25" t="str">
        <f t="shared" ca="1" si="38"/>
        <v/>
      </c>
      <c r="BG25" t="str">
        <f t="shared" ca="1" si="39"/>
        <v/>
      </c>
      <c r="BH25" t="str">
        <f t="shared" ca="1" si="40"/>
        <v/>
      </c>
      <c r="BI25" t="str">
        <f t="shared" ca="1" si="41"/>
        <v/>
      </c>
      <c r="BJ25" t="str">
        <f t="shared" ca="1" si="42"/>
        <v/>
      </c>
      <c r="BK25" t="str">
        <f t="shared" ca="1" si="43"/>
        <v/>
      </c>
      <c r="BL25" t="str">
        <f t="shared" ca="1" si="44"/>
        <v/>
      </c>
      <c r="BM25" t="str">
        <f t="shared" ca="1" si="45"/>
        <v/>
      </c>
      <c r="BN25" t="str">
        <f t="shared" ca="1" si="46"/>
        <v/>
      </c>
      <c r="BO25" t="str">
        <f t="shared" ca="1" si="47"/>
        <v/>
      </c>
      <c r="BP25" t="str">
        <f t="shared" ca="1" si="48"/>
        <v xml:space="preserve"> - 22ab³</v>
      </c>
      <c r="BQ25" t="str">
        <f t="shared" ca="1" si="49"/>
        <v xml:space="preserve"> + 77a²b²</v>
      </c>
      <c r="BR25" t="str">
        <f t="shared" ca="1" si="50"/>
        <v/>
      </c>
      <c r="BS25" t="str">
        <f t="shared" ca="1" si="51"/>
        <v xml:space="preserve"> - 22ab³ + 77a²b²</v>
      </c>
      <c r="CA25" s="3" t="s">
        <v>62</v>
      </c>
      <c r="CB25" s="3" t="s">
        <v>57</v>
      </c>
      <c r="CE25">
        <f t="shared" ca="1" si="52"/>
        <v>3</v>
      </c>
      <c r="CF25">
        <f t="shared" ca="1" si="53"/>
        <v>5</v>
      </c>
    </row>
    <row r="26" spans="1:84" x14ac:dyDescent="0.25">
      <c r="A26">
        <f t="shared" ca="1" si="19"/>
        <v>23</v>
      </c>
      <c r="B26">
        <f t="shared" ca="1" si="0"/>
        <v>0.25408541722558298</v>
      </c>
      <c r="C26">
        <f t="shared" ca="1" si="20"/>
        <v>5</v>
      </c>
      <c r="D26">
        <f t="shared" ca="1" si="20"/>
        <v>7</v>
      </c>
      <c r="E26">
        <f t="shared" ca="1" si="20"/>
        <v>4</v>
      </c>
      <c r="F26">
        <f t="shared" ca="1" si="20"/>
        <v>3</v>
      </c>
      <c r="G26">
        <f t="shared" ca="1" si="21"/>
        <v>1</v>
      </c>
      <c r="H26">
        <f t="shared" ca="1" si="1"/>
        <v>3</v>
      </c>
      <c r="I26">
        <f t="shared" ca="1" si="22"/>
        <v>2</v>
      </c>
      <c r="J26">
        <f t="shared" ca="1" si="2"/>
        <v>1</v>
      </c>
      <c r="K26">
        <f t="shared" ca="1" si="23"/>
        <v>-1</v>
      </c>
      <c r="L26">
        <f t="shared" ca="1" si="23"/>
        <v>1</v>
      </c>
      <c r="M26">
        <f t="shared" ca="1" si="23"/>
        <v>1</v>
      </c>
      <c r="N26">
        <f t="shared" ca="1" si="23"/>
        <v>1</v>
      </c>
      <c r="O26" t="str">
        <f t="shared" ca="1" si="3"/>
        <v>-</v>
      </c>
      <c r="P26" t="str">
        <f t="shared" ca="1" si="4"/>
        <v>+</v>
      </c>
      <c r="Q26" t="str">
        <f t="shared" ca="1" si="24"/>
        <v/>
      </c>
      <c r="R26" t="str">
        <f t="shared" ca="1" si="5"/>
        <v>+</v>
      </c>
      <c r="S26" t="str">
        <f t="shared" ca="1" si="6"/>
        <v>a</v>
      </c>
      <c r="T26" t="str">
        <f t="shared" ca="1" si="7"/>
        <v>ab</v>
      </c>
      <c r="U26" t="str">
        <f t="shared" ca="1" si="8"/>
        <v>a²</v>
      </c>
      <c r="V26" t="str">
        <f t="shared" ca="1" si="9"/>
        <v>a</v>
      </c>
      <c r="W26" t="str">
        <f t="shared" ca="1" si="25"/>
        <v>(-5a + 7ab) · (4a² + 3a) =</v>
      </c>
      <c r="X26" s="6" t="str">
        <f t="shared" ca="1" si="26"/>
        <v xml:space="preserve"> - 15a² - 20a³ + 21a²b + 28a³b</v>
      </c>
      <c r="Y26">
        <f t="shared" ca="1" si="27"/>
        <v>-20</v>
      </c>
      <c r="Z26">
        <f t="shared" ca="1" si="28"/>
        <v>-15</v>
      </c>
      <c r="AA26">
        <f t="shared" ca="1" si="29"/>
        <v>28</v>
      </c>
      <c r="AB26">
        <f t="shared" ca="1" si="30"/>
        <v>21</v>
      </c>
      <c r="AC26" t="str">
        <f t="shared" ca="1" si="31"/>
        <v>aa²</v>
      </c>
      <c r="AD26" t="str">
        <f t="shared" ca="1" si="32"/>
        <v>aa</v>
      </c>
      <c r="AE26" t="str">
        <f t="shared" ca="1" si="33"/>
        <v>aba²</v>
      </c>
      <c r="AF26" t="str">
        <f t="shared" ca="1" si="34"/>
        <v>aba</v>
      </c>
      <c r="AG26" t="str">
        <f t="shared" ca="1" si="10"/>
        <v>a³</v>
      </c>
      <c r="AH26" t="str">
        <f t="shared" ca="1" si="11"/>
        <v>a²</v>
      </c>
      <c r="AI26" t="str">
        <f t="shared" ca="1" si="12"/>
        <v>a³b</v>
      </c>
      <c r="AJ26" t="str">
        <f t="shared" ca="1" si="13"/>
        <v>a²b</v>
      </c>
      <c r="AK26" t="str">
        <f t="shared" ca="1" si="35"/>
        <v>-20a³</v>
      </c>
      <c r="AL26" t="str">
        <f t="shared" ca="1" si="36"/>
        <v>- 15a²</v>
      </c>
      <c r="AM26" t="str">
        <f t="shared" ca="1" si="36"/>
        <v>+ 28a³b</v>
      </c>
      <c r="AN26" t="str">
        <f t="shared" ca="1" si="36"/>
        <v>+ 21a²b</v>
      </c>
      <c r="AO26" t="str">
        <f t="shared" ca="1" si="37"/>
        <v>-20a³ - 15a² + 28a³b + 21a²b</v>
      </c>
      <c r="AP26" t="str">
        <f t="shared" ca="1" si="54"/>
        <v/>
      </c>
      <c r="AQ26">
        <f t="shared" ca="1" si="54"/>
        <v>-15</v>
      </c>
      <c r="AR26">
        <f t="shared" ca="1" si="54"/>
        <v>-20</v>
      </c>
      <c r="AS26" t="str">
        <f t="shared" ca="1" si="54"/>
        <v/>
      </c>
      <c r="AT26" t="str">
        <f t="shared" ca="1" si="54"/>
        <v/>
      </c>
      <c r="AU26" t="str">
        <f t="shared" ca="1" si="54"/>
        <v/>
      </c>
      <c r="AV26" t="str">
        <f t="shared" ca="1" si="54"/>
        <v/>
      </c>
      <c r="AW26">
        <f t="shared" ca="1" si="54"/>
        <v>21</v>
      </c>
      <c r="AX26">
        <f t="shared" ca="1" si="54"/>
        <v>28</v>
      </c>
      <c r="AY26" t="str">
        <f t="shared" ca="1" si="54"/>
        <v/>
      </c>
      <c r="AZ26" t="str">
        <f t="shared" ca="1" si="54"/>
        <v/>
      </c>
      <c r="BA26" t="str">
        <f t="shared" ca="1" si="54"/>
        <v/>
      </c>
      <c r="BB26" t="str">
        <f t="shared" ca="1" si="54"/>
        <v/>
      </c>
      <c r="BC26" t="str">
        <f t="shared" ca="1" si="15"/>
        <v>-20a³ - 15a² + 28a³b + 21a²b</v>
      </c>
      <c r="BD26" t="str">
        <f t="shared" ca="1" si="16"/>
        <v/>
      </c>
      <c r="BE26">
        <f t="shared" ca="1" si="17"/>
        <v>4</v>
      </c>
      <c r="BF26" t="str">
        <f t="shared" ca="1" si="38"/>
        <v/>
      </c>
      <c r="BG26" t="str">
        <f t="shared" ca="1" si="39"/>
        <v xml:space="preserve"> - 15a²</v>
      </c>
      <c r="BH26" t="str">
        <f t="shared" ca="1" si="40"/>
        <v xml:space="preserve"> - 20a³</v>
      </c>
      <c r="BI26" t="str">
        <f t="shared" ca="1" si="41"/>
        <v/>
      </c>
      <c r="BJ26" t="str">
        <f t="shared" ca="1" si="42"/>
        <v/>
      </c>
      <c r="BK26" t="str">
        <f t="shared" ca="1" si="43"/>
        <v/>
      </c>
      <c r="BL26" t="str">
        <f t="shared" ca="1" si="44"/>
        <v/>
      </c>
      <c r="BM26" t="str">
        <f t="shared" ca="1" si="45"/>
        <v xml:space="preserve"> + 21a²b</v>
      </c>
      <c r="BN26" t="str">
        <f t="shared" ca="1" si="46"/>
        <v xml:space="preserve"> + 28a³b</v>
      </c>
      <c r="BO26" t="str">
        <f t="shared" ca="1" si="47"/>
        <v/>
      </c>
      <c r="BP26" t="str">
        <f t="shared" ca="1" si="48"/>
        <v/>
      </c>
      <c r="BQ26" t="str">
        <f t="shared" ca="1" si="49"/>
        <v/>
      </c>
      <c r="BR26" t="str">
        <f t="shared" ca="1" si="50"/>
        <v/>
      </c>
      <c r="BS26" t="str">
        <f t="shared" ca="1" si="51"/>
        <v xml:space="preserve"> - 15a² - 20a³ + 21a²b + 28a³b</v>
      </c>
      <c r="CA26" s="3" t="s">
        <v>63</v>
      </c>
      <c r="CB26" s="3" t="s">
        <v>41</v>
      </c>
      <c r="CE26">
        <f t="shared" ca="1" si="52"/>
        <v>3</v>
      </c>
      <c r="CF26">
        <f t="shared" ca="1" si="53"/>
        <v>1</v>
      </c>
    </row>
    <row r="27" spans="1:84" x14ac:dyDescent="0.25">
      <c r="A27">
        <f t="shared" ca="1" si="19"/>
        <v>26</v>
      </c>
      <c r="B27">
        <f t="shared" ca="1" si="0"/>
        <v>0.24022865063964671</v>
      </c>
      <c r="C27">
        <f t="shared" ca="1" si="20"/>
        <v>2</v>
      </c>
      <c r="D27">
        <f t="shared" ca="1" si="20"/>
        <v>9</v>
      </c>
      <c r="E27">
        <f t="shared" ca="1" si="20"/>
        <v>5</v>
      </c>
      <c r="F27">
        <f t="shared" ca="1" si="20"/>
        <v>4</v>
      </c>
      <c r="G27">
        <f t="shared" ca="1" si="21"/>
        <v>2</v>
      </c>
      <c r="H27">
        <f t="shared" ca="1" si="1"/>
        <v>1</v>
      </c>
      <c r="I27">
        <f t="shared" ca="1" si="22"/>
        <v>2</v>
      </c>
      <c r="J27">
        <f t="shared" ca="1" si="2"/>
        <v>7</v>
      </c>
      <c r="K27">
        <f t="shared" ca="1" si="23"/>
        <v>-1</v>
      </c>
      <c r="L27">
        <f t="shared" ca="1" si="23"/>
        <v>-1</v>
      </c>
      <c r="M27">
        <f t="shared" ca="1" si="23"/>
        <v>-1</v>
      </c>
      <c r="N27">
        <f t="shared" ca="1" si="23"/>
        <v>-1</v>
      </c>
      <c r="O27" t="str">
        <f t="shared" ca="1" si="3"/>
        <v>-</v>
      </c>
      <c r="P27" t="str">
        <f t="shared" ca="1" si="4"/>
        <v>-</v>
      </c>
      <c r="Q27" t="str">
        <f t="shared" ca="1" si="24"/>
        <v>-</v>
      </c>
      <c r="R27" t="str">
        <f t="shared" ca="1" si="5"/>
        <v>-</v>
      </c>
      <c r="S27" t="str">
        <f t="shared" ca="1" si="6"/>
        <v>b</v>
      </c>
      <c r="T27" t="str">
        <f t="shared" ca="1" si="7"/>
        <v>a</v>
      </c>
      <c r="U27" t="str">
        <f t="shared" ca="1" si="8"/>
        <v>a²</v>
      </c>
      <c r="V27" t="str">
        <f t="shared" ca="1" si="9"/>
        <v>ba</v>
      </c>
      <c r="W27" t="str">
        <f t="shared" ca="1" si="25"/>
        <v>(-2b - 9a) · (-5a² - 4ba) =</v>
      </c>
      <c r="X27" s="6" t="str">
        <f t="shared" ca="1" si="26"/>
        <v xml:space="preserve"> + 45a³ + 46a²b + 8ab²</v>
      </c>
      <c r="Y27">
        <f t="shared" ca="1" si="27"/>
        <v>10</v>
      </c>
      <c r="Z27">
        <f t="shared" ca="1" si="28"/>
        <v>8</v>
      </c>
      <c r="AA27">
        <f t="shared" ca="1" si="29"/>
        <v>45</v>
      </c>
      <c r="AB27">
        <f t="shared" ca="1" si="30"/>
        <v>36</v>
      </c>
      <c r="AC27" t="str">
        <f t="shared" ca="1" si="31"/>
        <v>ba²</v>
      </c>
      <c r="AD27" t="str">
        <f t="shared" ca="1" si="32"/>
        <v>bba</v>
      </c>
      <c r="AE27" t="str">
        <f t="shared" ca="1" si="33"/>
        <v>aa²</v>
      </c>
      <c r="AF27" t="str">
        <f t="shared" ca="1" si="34"/>
        <v>aba</v>
      </c>
      <c r="AG27" t="str">
        <f t="shared" ca="1" si="10"/>
        <v>a²b</v>
      </c>
      <c r="AH27" t="str">
        <f t="shared" ca="1" si="11"/>
        <v>ab²</v>
      </c>
      <c r="AI27" t="str">
        <f t="shared" ca="1" si="12"/>
        <v>a³</v>
      </c>
      <c r="AJ27" t="str">
        <f t="shared" ca="1" si="13"/>
        <v>a²b</v>
      </c>
      <c r="AK27" t="str">
        <f t="shared" ca="1" si="35"/>
        <v>10a²b</v>
      </c>
      <c r="AL27" t="str">
        <f t="shared" ca="1" si="36"/>
        <v>+ 8ab²</v>
      </c>
      <c r="AM27" t="str">
        <f t="shared" ca="1" si="36"/>
        <v>+ 45a³</v>
      </c>
      <c r="AN27" t="str">
        <f t="shared" ca="1" si="36"/>
        <v>+ 36a²b</v>
      </c>
      <c r="AO27" t="str">
        <f t="shared" ca="1" si="37"/>
        <v>10a²b + 8ab² + 45a³ + 36a²b</v>
      </c>
      <c r="AP27" t="str">
        <f t="shared" ca="1" si="54"/>
        <v/>
      </c>
      <c r="AQ27" t="str">
        <f t="shared" ca="1" si="54"/>
        <v/>
      </c>
      <c r="AR27">
        <f t="shared" ca="1" si="54"/>
        <v>45</v>
      </c>
      <c r="AS27" t="str">
        <f t="shared" ca="1" si="54"/>
        <v/>
      </c>
      <c r="AT27" t="str">
        <f t="shared" ca="1" si="54"/>
        <v/>
      </c>
      <c r="AU27" t="str">
        <f t="shared" ca="1" si="54"/>
        <v/>
      </c>
      <c r="AV27" t="str">
        <f t="shared" ca="1" si="54"/>
        <v/>
      </c>
      <c r="AW27">
        <f t="shared" ca="1" si="54"/>
        <v>46</v>
      </c>
      <c r="AX27" t="str">
        <f t="shared" ca="1" si="54"/>
        <v/>
      </c>
      <c r="AY27">
        <f t="shared" ca="1" si="54"/>
        <v>8</v>
      </c>
      <c r="AZ27" t="str">
        <f t="shared" ca="1" si="54"/>
        <v/>
      </c>
      <c r="BA27" t="str">
        <f t="shared" ca="1" si="54"/>
        <v/>
      </c>
      <c r="BB27" t="str">
        <f t="shared" ca="1" si="54"/>
        <v/>
      </c>
      <c r="BC27" t="str">
        <f t="shared" ca="1" si="15"/>
        <v>10a²b + 8ab² + 45a³ + 36a²b</v>
      </c>
      <c r="BD27" t="str">
        <f t="shared" ca="1" si="16"/>
        <v>=  + 45a³ + 46a²b + 8ab²</v>
      </c>
      <c r="BE27">
        <f t="shared" ca="1" si="17"/>
        <v>3</v>
      </c>
      <c r="BF27" t="str">
        <f t="shared" ca="1" si="38"/>
        <v/>
      </c>
      <c r="BG27" t="str">
        <f t="shared" ca="1" si="39"/>
        <v/>
      </c>
      <c r="BH27" t="str">
        <f t="shared" ca="1" si="40"/>
        <v xml:space="preserve"> + 45a³</v>
      </c>
      <c r="BI27" t="str">
        <f t="shared" ca="1" si="41"/>
        <v/>
      </c>
      <c r="BJ27" t="str">
        <f t="shared" ca="1" si="42"/>
        <v/>
      </c>
      <c r="BK27" t="str">
        <f t="shared" ca="1" si="43"/>
        <v/>
      </c>
      <c r="BL27" t="str">
        <f t="shared" ca="1" si="44"/>
        <v/>
      </c>
      <c r="BM27" t="str">
        <f t="shared" ca="1" si="45"/>
        <v xml:space="preserve"> + 46a²b</v>
      </c>
      <c r="BN27" t="str">
        <f t="shared" ca="1" si="46"/>
        <v/>
      </c>
      <c r="BO27" t="str">
        <f t="shared" ca="1" si="47"/>
        <v xml:space="preserve"> + 8ab²</v>
      </c>
      <c r="BP27" t="str">
        <f t="shared" ca="1" si="48"/>
        <v/>
      </c>
      <c r="BQ27" t="str">
        <f t="shared" ca="1" si="49"/>
        <v/>
      </c>
      <c r="BR27" t="str">
        <f t="shared" ca="1" si="50"/>
        <v/>
      </c>
      <c r="BS27" t="str">
        <f t="shared" ca="1" si="51"/>
        <v xml:space="preserve"> + 45a³ + 46a²b + 8ab²</v>
      </c>
      <c r="CA27" s="3" t="s">
        <v>64</v>
      </c>
      <c r="CB27" s="3" t="s">
        <v>40</v>
      </c>
      <c r="CE27">
        <f t="shared" ca="1" si="52"/>
        <v>1</v>
      </c>
      <c r="CF27">
        <f t="shared" ca="1" si="53"/>
        <v>7</v>
      </c>
    </row>
    <row r="28" spans="1:84" x14ac:dyDescent="0.25">
      <c r="A28">
        <f t="shared" ca="1" si="19"/>
        <v>19</v>
      </c>
      <c r="B28">
        <f t="shared" ca="1" si="0"/>
        <v>0.42547053037757432</v>
      </c>
      <c r="C28">
        <f t="shared" ca="1" si="20"/>
        <v>6</v>
      </c>
      <c r="D28">
        <f t="shared" ca="1" si="20"/>
        <v>3</v>
      </c>
      <c r="E28">
        <f t="shared" ca="1" si="20"/>
        <v>9</v>
      </c>
      <c r="F28">
        <f t="shared" ca="1" si="20"/>
        <v>7</v>
      </c>
      <c r="G28">
        <f t="shared" ca="1" si="21"/>
        <v>1</v>
      </c>
      <c r="H28">
        <f t="shared" ca="1" si="1"/>
        <v>4</v>
      </c>
      <c r="I28">
        <f t="shared" ca="1" si="22"/>
        <v>5</v>
      </c>
      <c r="J28">
        <f t="shared" ca="1" si="2"/>
        <v>6</v>
      </c>
      <c r="K28">
        <f t="shared" ca="1" si="23"/>
        <v>1</v>
      </c>
      <c r="L28">
        <f t="shared" ca="1" si="23"/>
        <v>1</v>
      </c>
      <c r="M28">
        <f t="shared" ca="1" si="23"/>
        <v>-1</v>
      </c>
      <c r="N28">
        <f t="shared" ca="1" si="23"/>
        <v>-1</v>
      </c>
      <c r="O28" t="str">
        <f t="shared" ca="1" si="3"/>
        <v/>
      </c>
      <c r="P28" t="str">
        <f t="shared" ca="1" si="4"/>
        <v>+</v>
      </c>
      <c r="Q28" t="str">
        <f t="shared" ca="1" si="24"/>
        <v>-</v>
      </c>
      <c r="R28" t="str">
        <f t="shared" ca="1" si="5"/>
        <v>-</v>
      </c>
      <c r="S28" t="str">
        <f t="shared" ca="1" si="6"/>
        <v>a</v>
      </c>
      <c r="T28" t="str">
        <f t="shared" ca="1" si="7"/>
        <v>ba</v>
      </c>
      <c r="U28" t="str">
        <f t="shared" ca="1" si="8"/>
        <v>b²</v>
      </c>
      <c r="V28" t="str">
        <f t="shared" ca="1" si="9"/>
        <v xml:space="preserve"> </v>
      </c>
      <c r="W28" t="str">
        <f t="shared" ca="1" si="25"/>
        <v>(6a + 3ba) · (-9b² - 7 ) =</v>
      </c>
      <c r="X28" s="6" t="str">
        <f t="shared" ca="1" si="26"/>
        <v xml:space="preserve"> - 42a - 21ab - 54ab² - 27ab³</v>
      </c>
      <c r="Y28">
        <f t="shared" ca="1" si="27"/>
        <v>-54</v>
      </c>
      <c r="Z28">
        <f t="shared" ca="1" si="28"/>
        <v>-42</v>
      </c>
      <c r="AA28">
        <f t="shared" ca="1" si="29"/>
        <v>-27</v>
      </c>
      <c r="AB28">
        <f t="shared" ca="1" si="30"/>
        <v>-21</v>
      </c>
      <c r="AC28" t="str">
        <f t="shared" ca="1" si="31"/>
        <v>ab²</v>
      </c>
      <c r="AD28" t="str">
        <f t="shared" ca="1" si="32"/>
        <v>a</v>
      </c>
      <c r="AE28" t="str">
        <f t="shared" ca="1" si="33"/>
        <v>bab²</v>
      </c>
      <c r="AF28" t="str">
        <f t="shared" ca="1" si="34"/>
        <v>ba</v>
      </c>
      <c r="AG28" t="str">
        <f t="shared" ca="1" si="10"/>
        <v>ab²</v>
      </c>
      <c r="AH28" t="str">
        <f t="shared" ca="1" si="11"/>
        <v>a</v>
      </c>
      <c r="AI28" t="str">
        <f t="shared" ca="1" si="12"/>
        <v>ab³</v>
      </c>
      <c r="AJ28" t="str">
        <f t="shared" ca="1" si="13"/>
        <v>ab</v>
      </c>
      <c r="AK28" t="str">
        <f t="shared" ca="1" si="35"/>
        <v>-54ab²</v>
      </c>
      <c r="AL28" t="str">
        <f t="shared" ca="1" si="36"/>
        <v>- 42a</v>
      </c>
      <c r="AM28" t="str">
        <f t="shared" ca="1" si="36"/>
        <v>- 27ab³</v>
      </c>
      <c r="AN28" t="str">
        <f t="shared" ca="1" si="36"/>
        <v>- 21ab</v>
      </c>
      <c r="AO28" t="str">
        <f t="shared" ca="1" si="37"/>
        <v>-54ab² - 42a - 27ab³ - 21ab</v>
      </c>
      <c r="AP28">
        <f t="shared" ca="1" si="54"/>
        <v>-42</v>
      </c>
      <c r="AQ28" t="str">
        <f t="shared" ca="1" si="54"/>
        <v/>
      </c>
      <c r="AR28" t="str">
        <f t="shared" ca="1" si="54"/>
        <v/>
      </c>
      <c r="AS28" t="str">
        <f t="shared" ca="1" si="54"/>
        <v/>
      </c>
      <c r="AT28" t="str">
        <f t="shared" ca="1" si="54"/>
        <v/>
      </c>
      <c r="AU28" t="str">
        <f t="shared" ca="1" si="54"/>
        <v/>
      </c>
      <c r="AV28">
        <f t="shared" ca="1" si="54"/>
        <v>-21</v>
      </c>
      <c r="AW28" t="str">
        <f t="shared" ca="1" si="54"/>
        <v/>
      </c>
      <c r="AX28" t="str">
        <f t="shared" ca="1" si="54"/>
        <v/>
      </c>
      <c r="AY28">
        <f t="shared" ca="1" si="54"/>
        <v>-54</v>
      </c>
      <c r="AZ28">
        <f t="shared" ca="1" si="54"/>
        <v>-27</v>
      </c>
      <c r="BA28" t="str">
        <f t="shared" ca="1" si="54"/>
        <v/>
      </c>
      <c r="BB28" t="str">
        <f t="shared" ca="1" si="54"/>
        <v/>
      </c>
      <c r="BC28" t="str">
        <f t="shared" ca="1" si="15"/>
        <v>-54ab² - 42a - 27ab³ - 21ab</v>
      </c>
      <c r="BD28" t="str">
        <f t="shared" ca="1" si="16"/>
        <v/>
      </c>
      <c r="BE28">
        <f t="shared" ca="1" si="17"/>
        <v>4</v>
      </c>
      <c r="BF28" t="str">
        <f t="shared" ca="1" si="38"/>
        <v xml:space="preserve"> - 42a</v>
      </c>
      <c r="BG28" t="str">
        <f t="shared" ca="1" si="39"/>
        <v/>
      </c>
      <c r="BH28" t="str">
        <f t="shared" ca="1" si="40"/>
        <v/>
      </c>
      <c r="BI28" t="str">
        <f t="shared" ca="1" si="41"/>
        <v/>
      </c>
      <c r="BJ28" t="str">
        <f t="shared" ca="1" si="42"/>
        <v/>
      </c>
      <c r="BK28" t="str">
        <f t="shared" ca="1" si="43"/>
        <v/>
      </c>
      <c r="BL28" t="str">
        <f t="shared" ca="1" si="44"/>
        <v xml:space="preserve"> - 21ab</v>
      </c>
      <c r="BM28" t="str">
        <f t="shared" ca="1" si="45"/>
        <v/>
      </c>
      <c r="BN28" t="str">
        <f t="shared" ca="1" si="46"/>
        <v/>
      </c>
      <c r="BO28" t="str">
        <f t="shared" ca="1" si="47"/>
        <v xml:space="preserve"> - 54ab²</v>
      </c>
      <c r="BP28" t="str">
        <f t="shared" ca="1" si="48"/>
        <v xml:space="preserve"> - 27ab³</v>
      </c>
      <c r="BQ28" t="str">
        <f t="shared" ca="1" si="49"/>
        <v/>
      </c>
      <c r="BR28" t="str">
        <f t="shared" ca="1" si="50"/>
        <v/>
      </c>
      <c r="BS28" t="str">
        <f t="shared" ca="1" si="51"/>
        <v xml:space="preserve"> - 42a - 21ab - 54ab² - 27ab³</v>
      </c>
      <c r="CA28">
        <v>0</v>
      </c>
      <c r="CE28">
        <f t="shared" ca="1" si="52"/>
        <v>4</v>
      </c>
      <c r="CF28">
        <f t="shared" ca="1" si="53"/>
        <v>6</v>
      </c>
    </row>
    <row r="29" spans="1:84" x14ac:dyDescent="0.25">
      <c r="A29">
        <f t="shared" ca="1" si="19"/>
        <v>6</v>
      </c>
      <c r="B29">
        <f t="shared" ca="1" si="0"/>
        <v>0.75501458996230342</v>
      </c>
      <c r="C29">
        <f t="shared" ca="1" si="20"/>
        <v>5</v>
      </c>
      <c r="D29">
        <f t="shared" ca="1" si="20"/>
        <v>2</v>
      </c>
      <c r="E29">
        <f t="shared" ca="1" si="20"/>
        <v>2</v>
      </c>
      <c r="F29">
        <f t="shared" ca="1" si="20"/>
        <v>4</v>
      </c>
      <c r="G29">
        <f t="shared" ca="1" si="21"/>
        <v>2</v>
      </c>
      <c r="H29">
        <f t="shared" ca="1" si="1"/>
        <v>1</v>
      </c>
      <c r="I29">
        <f t="shared" ca="1" si="22"/>
        <v>5</v>
      </c>
      <c r="J29">
        <f t="shared" ca="1" si="2"/>
        <v>3</v>
      </c>
      <c r="K29">
        <f t="shared" ca="1" si="23"/>
        <v>1</v>
      </c>
      <c r="L29">
        <f t="shared" ca="1" si="23"/>
        <v>-1</v>
      </c>
      <c r="M29">
        <f t="shared" ca="1" si="23"/>
        <v>-1</v>
      </c>
      <c r="N29">
        <f t="shared" ca="1" si="23"/>
        <v>1</v>
      </c>
      <c r="O29" t="str">
        <f t="shared" ca="1" si="3"/>
        <v/>
      </c>
      <c r="P29" t="str">
        <f t="shared" ca="1" si="4"/>
        <v>-</v>
      </c>
      <c r="Q29" t="str">
        <f t="shared" ca="1" si="24"/>
        <v>-</v>
      </c>
      <c r="R29" t="str">
        <f t="shared" ca="1" si="5"/>
        <v>+</v>
      </c>
      <c r="S29" t="str">
        <f t="shared" ca="1" si="6"/>
        <v>b</v>
      </c>
      <c r="T29" t="str">
        <f t="shared" ca="1" si="7"/>
        <v>a</v>
      </c>
      <c r="U29" t="str">
        <f t="shared" ca="1" si="8"/>
        <v>b²</v>
      </c>
      <c r="V29" t="str">
        <f t="shared" ca="1" si="9"/>
        <v>ab</v>
      </c>
      <c r="W29" t="str">
        <f t="shared" ca="1" si="25"/>
        <v>(5b - 2a) · (-2b² + 4ab) =</v>
      </c>
      <c r="X29" s="6" t="str">
        <f t="shared" ca="1" si="26"/>
        <v xml:space="preserve"> - 10b³ - 8a²b + 24ab²</v>
      </c>
      <c r="Y29">
        <f t="shared" ca="1" si="27"/>
        <v>-10</v>
      </c>
      <c r="Z29">
        <f t="shared" ca="1" si="28"/>
        <v>20</v>
      </c>
      <c r="AA29">
        <f t="shared" ca="1" si="29"/>
        <v>4</v>
      </c>
      <c r="AB29">
        <f t="shared" ca="1" si="30"/>
        <v>-8</v>
      </c>
      <c r="AC29" t="str">
        <f t="shared" ca="1" si="31"/>
        <v>bb²</v>
      </c>
      <c r="AD29" t="str">
        <f t="shared" ca="1" si="32"/>
        <v>bab</v>
      </c>
      <c r="AE29" t="str">
        <f t="shared" ca="1" si="33"/>
        <v>ab²</v>
      </c>
      <c r="AF29" t="str">
        <f t="shared" ca="1" si="34"/>
        <v>aab</v>
      </c>
      <c r="AG29" t="str">
        <f t="shared" ca="1" si="10"/>
        <v>b³</v>
      </c>
      <c r="AH29" t="str">
        <f t="shared" ca="1" si="11"/>
        <v>ab²</v>
      </c>
      <c r="AI29" t="str">
        <f t="shared" ca="1" si="12"/>
        <v>ab²</v>
      </c>
      <c r="AJ29" t="str">
        <f t="shared" ca="1" si="13"/>
        <v>a²b</v>
      </c>
      <c r="AK29" t="str">
        <f t="shared" ca="1" si="35"/>
        <v>-10b³</v>
      </c>
      <c r="AL29" t="str">
        <f t="shared" ca="1" si="36"/>
        <v>+ 20ab²</v>
      </c>
      <c r="AM29" t="str">
        <f t="shared" ca="1" si="36"/>
        <v>+ 4ab²</v>
      </c>
      <c r="AN29" t="str">
        <f t="shared" ca="1" si="36"/>
        <v>- 8a²b</v>
      </c>
      <c r="AO29" t="str">
        <f t="shared" ca="1" si="37"/>
        <v>-10b³ + 20ab² + 4ab² - 8a²b</v>
      </c>
      <c r="AP29" t="str">
        <f t="shared" ca="1" si="54"/>
        <v/>
      </c>
      <c r="AQ29" t="str">
        <f t="shared" ca="1" si="54"/>
        <v/>
      </c>
      <c r="AR29" t="str">
        <f t="shared" ca="1" si="54"/>
        <v/>
      </c>
      <c r="AS29" t="str">
        <f t="shared" ca="1" si="54"/>
        <v/>
      </c>
      <c r="AT29" t="str">
        <f t="shared" ca="1" si="54"/>
        <v/>
      </c>
      <c r="AU29">
        <f t="shared" ca="1" si="54"/>
        <v>-10</v>
      </c>
      <c r="AV29" t="str">
        <f t="shared" ca="1" si="54"/>
        <v/>
      </c>
      <c r="AW29">
        <f t="shared" ca="1" si="54"/>
        <v>-8</v>
      </c>
      <c r="AX29" t="str">
        <f t="shared" ca="1" si="54"/>
        <v/>
      </c>
      <c r="AY29">
        <f t="shared" ca="1" si="54"/>
        <v>24</v>
      </c>
      <c r="AZ29" t="str">
        <f t="shared" ca="1" si="54"/>
        <v/>
      </c>
      <c r="BA29" t="str">
        <f t="shared" ca="1" si="54"/>
        <v/>
      </c>
      <c r="BB29" t="str">
        <f t="shared" ca="1" si="54"/>
        <v/>
      </c>
      <c r="BC29" t="str">
        <f t="shared" ca="1" si="15"/>
        <v>-10b³ + 20ab² + 4ab² - 8a²b</v>
      </c>
      <c r="BD29" t="str">
        <f t="shared" ca="1" si="16"/>
        <v>=  - 10b³ - 8a²b + 24ab²</v>
      </c>
      <c r="BE29">
        <f t="shared" ca="1" si="17"/>
        <v>3</v>
      </c>
      <c r="BF29" t="str">
        <f t="shared" ca="1" si="38"/>
        <v/>
      </c>
      <c r="BG29" t="str">
        <f t="shared" ca="1" si="39"/>
        <v/>
      </c>
      <c r="BH29" t="str">
        <f t="shared" ca="1" si="40"/>
        <v/>
      </c>
      <c r="BI29" t="str">
        <f t="shared" ca="1" si="41"/>
        <v/>
      </c>
      <c r="BJ29" t="str">
        <f t="shared" ca="1" si="42"/>
        <v/>
      </c>
      <c r="BK29" t="str">
        <f t="shared" ca="1" si="43"/>
        <v xml:space="preserve"> - 10b³</v>
      </c>
      <c r="BL29" t="str">
        <f t="shared" ca="1" si="44"/>
        <v/>
      </c>
      <c r="BM29" t="str">
        <f t="shared" ca="1" si="45"/>
        <v xml:space="preserve"> - 8a²b</v>
      </c>
      <c r="BN29" t="str">
        <f t="shared" ca="1" si="46"/>
        <v/>
      </c>
      <c r="BO29" t="str">
        <f t="shared" ca="1" si="47"/>
        <v xml:space="preserve"> + 24ab²</v>
      </c>
      <c r="BP29" t="str">
        <f t="shared" ca="1" si="48"/>
        <v/>
      </c>
      <c r="BQ29" t="str">
        <f t="shared" ca="1" si="49"/>
        <v/>
      </c>
      <c r="BR29" t="str">
        <f t="shared" ca="1" si="50"/>
        <v/>
      </c>
      <c r="BS29" t="str">
        <f t="shared" ca="1" si="51"/>
        <v xml:space="preserve"> - 10b³ - 8a²b + 24ab²</v>
      </c>
      <c r="CE29">
        <f t="shared" ca="1" si="52"/>
        <v>1</v>
      </c>
      <c r="CF29">
        <f t="shared" ca="1" si="53"/>
        <v>3</v>
      </c>
    </row>
    <row r="30" spans="1:84" x14ac:dyDescent="0.25">
      <c r="A30">
        <f ca="1">RANK(B30,$B$3:$B$30)</f>
        <v>7</v>
      </c>
      <c r="B30">
        <f t="shared" ca="1" si="0"/>
        <v>0.74844592815193423</v>
      </c>
      <c r="C30">
        <f t="shared" ca="1" si="20"/>
        <v>8</v>
      </c>
      <c r="D30">
        <f t="shared" ca="1" si="20"/>
        <v>4</v>
      </c>
      <c r="E30">
        <f t="shared" ca="1" si="20"/>
        <v>2</v>
      </c>
      <c r="F30">
        <f t="shared" ca="1" si="20"/>
        <v>6</v>
      </c>
      <c r="G30">
        <f t="shared" ca="1" si="21"/>
        <v>4</v>
      </c>
      <c r="H30">
        <f t="shared" ca="1" si="1"/>
        <v>1</v>
      </c>
      <c r="I30">
        <f t="shared" ca="1" si="22"/>
        <v>3</v>
      </c>
      <c r="J30">
        <f t="shared" ca="1" si="2"/>
        <v>4</v>
      </c>
      <c r="K30">
        <f t="shared" ca="1" si="23"/>
        <v>-1</v>
      </c>
      <c r="L30">
        <f t="shared" ca="1" si="23"/>
        <v>1</v>
      </c>
      <c r="M30">
        <f t="shared" ca="1" si="23"/>
        <v>1</v>
      </c>
      <c r="N30">
        <f t="shared" ca="1" si="23"/>
        <v>-1</v>
      </c>
      <c r="O30" t="str">
        <f t="shared" ca="1" si="3"/>
        <v>-</v>
      </c>
      <c r="P30" t="str">
        <f t="shared" ca="1" si="4"/>
        <v>+</v>
      </c>
      <c r="Q30" t="str">
        <f t="shared" ca="1" si="24"/>
        <v/>
      </c>
      <c r="R30" t="str">
        <f t="shared" ca="1" si="5"/>
        <v>-</v>
      </c>
      <c r="S30" t="str">
        <f t="shared" ca="1" si="6"/>
        <v>ba</v>
      </c>
      <c r="T30" t="str">
        <f t="shared" ca="1" si="7"/>
        <v>a</v>
      </c>
      <c r="U30" t="str">
        <f t="shared" ca="1" si="8"/>
        <v>ab</v>
      </c>
      <c r="V30" t="str">
        <f t="shared" ca="1" si="9"/>
        <v>b</v>
      </c>
      <c r="W30" t="str">
        <f t="shared" ca="1" si="25"/>
        <v>(-8ba + 4a) · (2ab - 6b) =</v>
      </c>
      <c r="X30" s="6" t="str">
        <f t="shared" ca="1" si="26"/>
        <v xml:space="preserve"> - 24ab + 8a²b + 48ab² - 16a²b²</v>
      </c>
      <c r="Y30">
        <f t="shared" ca="1" si="27"/>
        <v>-16</v>
      </c>
      <c r="Z30">
        <f t="shared" ca="1" si="28"/>
        <v>48</v>
      </c>
      <c r="AA30">
        <f t="shared" ca="1" si="29"/>
        <v>8</v>
      </c>
      <c r="AB30">
        <f t="shared" ca="1" si="30"/>
        <v>-24</v>
      </c>
      <c r="AC30" t="str">
        <f t="shared" ca="1" si="31"/>
        <v>baab</v>
      </c>
      <c r="AD30" t="str">
        <f t="shared" ca="1" si="32"/>
        <v>bab</v>
      </c>
      <c r="AE30" t="str">
        <f t="shared" ca="1" si="33"/>
        <v>aab</v>
      </c>
      <c r="AF30" t="str">
        <f t="shared" ca="1" si="34"/>
        <v>ab</v>
      </c>
      <c r="AG30" t="str">
        <f t="shared" ca="1" si="10"/>
        <v>a²b²</v>
      </c>
      <c r="AH30" t="str">
        <f t="shared" ca="1" si="11"/>
        <v>ab²</v>
      </c>
      <c r="AI30" t="str">
        <f t="shared" ca="1" si="12"/>
        <v>a²b</v>
      </c>
      <c r="AJ30" t="str">
        <f t="shared" ca="1" si="13"/>
        <v>ab</v>
      </c>
      <c r="AK30" t="str">
        <f t="shared" ca="1" si="35"/>
        <v>-16a²b²</v>
      </c>
      <c r="AL30" t="str">
        <f t="shared" ca="1" si="36"/>
        <v>+ 48ab²</v>
      </c>
      <c r="AM30" t="str">
        <f t="shared" ca="1" si="36"/>
        <v>+ 8a²b</v>
      </c>
      <c r="AN30" t="str">
        <f t="shared" ca="1" si="36"/>
        <v>- 24ab</v>
      </c>
      <c r="AO30" t="str">
        <f t="shared" ca="1" si="37"/>
        <v>-16a²b² + 48ab² + 8a²b - 24ab</v>
      </c>
      <c r="AP30" t="str">
        <f t="shared" ca="1" si="54"/>
        <v/>
      </c>
      <c r="AQ30" t="str">
        <f t="shared" ca="1" si="54"/>
        <v/>
      </c>
      <c r="AR30" t="str">
        <f t="shared" ca="1" si="54"/>
        <v/>
      </c>
      <c r="AS30" t="str">
        <f t="shared" ca="1" si="54"/>
        <v/>
      </c>
      <c r="AT30" t="str">
        <f t="shared" ca="1" si="54"/>
        <v/>
      </c>
      <c r="AU30" t="str">
        <f t="shared" ca="1" si="54"/>
        <v/>
      </c>
      <c r="AV30">
        <f t="shared" ca="1" si="54"/>
        <v>-24</v>
      </c>
      <c r="AW30">
        <f t="shared" ca="1" si="54"/>
        <v>8</v>
      </c>
      <c r="AX30" t="str">
        <f t="shared" ca="1" si="54"/>
        <v/>
      </c>
      <c r="AY30">
        <f t="shared" ca="1" si="54"/>
        <v>48</v>
      </c>
      <c r="AZ30" t="str">
        <f t="shared" ca="1" si="54"/>
        <v/>
      </c>
      <c r="BA30">
        <f t="shared" ca="1" si="54"/>
        <v>-16</v>
      </c>
      <c r="BB30" t="str">
        <f t="shared" ca="1" si="54"/>
        <v/>
      </c>
      <c r="BC30" t="str">
        <f t="shared" ca="1" si="15"/>
        <v>-16a²b² + 48ab² + 8a²b - 24ab</v>
      </c>
      <c r="BD30" t="str">
        <f t="shared" ca="1" si="16"/>
        <v/>
      </c>
      <c r="BE30">
        <f t="shared" ca="1" si="17"/>
        <v>4</v>
      </c>
      <c r="BF30" t="str">
        <f t="shared" ca="1" si="38"/>
        <v/>
      </c>
      <c r="BG30" t="str">
        <f t="shared" ca="1" si="39"/>
        <v/>
      </c>
      <c r="BH30" t="str">
        <f t="shared" ca="1" si="40"/>
        <v/>
      </c>
      <c r="BI30" t="str">
        <f t="shared" ca="1" si="41"/>
        <v/>
      </c>
      <c r="BJ30" t="str">
        <f t="shared" ca="1" si="42"/>
        <v/>
      </c>
      <c r="BK30" t="str">
        <f t="shared" ca="1" si="43"/>
        <v/>
      </c>
      <c r="BL30" t="str">
        <f t="shared" ca="1" si="44"/>
        <v xml:space="preserve"> - 24ab</v>
      </c>
      <c r="BM30" t="str">
        <f t="shared" ca="1" si="45"/>
        <v xml:space="preserve"> + 8a²b</v>
      </c>
      <c r="BN30" t="str">
        <f t="shared" ca="1" si="46"/>
        <v/>
      </c>
      <c r="BO30" t="str">
        <f t="shared" ca="1" si="47"/>
        <v xml:space="preserve"> + 48ab²</v>
      </c>
      <c r="BP30" t="str">
        <f t="shared" ca="1" si="48"/>
        <v/>
      </c>
      <c r="BQ30" t="str">
        <f t="shared" ca="1" si="49"/>
        <v xml:space="preserve"> - 16a²b²</v>
      </c>
      <c r="BR30" t="str">
        <f t="shared" ca="1" si="50"/>
        <v/>
      </c>
      <c r="BS30" t="str">
        <f t="shared" ca="1" si="51"/>
        <v xml:space="preserve"> - 24ab + 8a²b + 48ab² - 16a²b²</v>
      </c>
      <c r="CE30">
        <f t="shared" ca="1" si="52"/>
        <v>1</v>
      </c>
      <c r="CF30">
        <f t="shared" ca="1" si="53"/>
        <v>4</v>
      </c>
    </row>
    <row r="33" spans="1:23" x14ac:dyDescent="0.25">
      <c r="A33">
        <v>1</v>
      </c>
      <c r="B33">
        <f>A33+1</f>
        <v>2</v>
      </c>
      <c r="C33">
        <f t="shared" ref="C33:W33" si="55">B33+1</f>
        <v>3</v>
      </c>
      <c r="D33">
        <f t="shared" si="55"/>
        <v>4</v>
      </c>
      <c r="E33">
        <f t="shared" si="55"/>
        <v>5</v>
      </c>
      <c r="F33">
        <f t="shared" si="55"/>
        <v>6</v>
      </c>
      <c r="G33">
        <f t="shared" si="55"/>
        <v>7</v>
      </c>
      <c r="H33">
        <f t="shared" si="55"/>
        <v>8</v>
      </c>
      <c r="I33">
        <f t="shared" si="55"/>
        <v>9</v>
      </c>
      <c r="J33">
        <f t="shared" si="55"/>
        <v>10</v>
      </c>
      <c r="K33">
        <f t="shared" si="55"/>
        <v>11</v>
      </c>
      <c r="L33">
        <f t="shared" si="55"/>
        <v>12</v>
      </c>
      <c r="M33">
        <f t="shared" si="55"/>
        <v>13</v>
      </c>
      <c r="N33">
        <f t="shared" si="55"/>
        <v>14</v>
      </c>
      <c r="O33">
        <f t="shared" si="55"/>
        <v>15</v>
      </c>
      <c r="P33">
        <f t="shared" si="55"/>
        <v>16</v>
      </c>
      <c r="Q33">
        <f t="shared" si="55"/>
        <v>17</v>
      </c>
      <c r="R33">
        <f t="shared" si="55"/>
        <v>18</v>
      </c>
      <c r="S33">
        <f t="shared" si="55"/>
        <v>19</v>
      </c>
      <c r="T33">
        <f t="shared" si="55"/>
        <v>20</v>
      </c>
      <c r="U33">
        <f t="shared" si="55"/>
        <v>21</v>
      </c>
      <c r="V33">
        <f t="shared" si="55"/>
        <v>22</v>
      </c>
      <c r="W33">
        <f t="shared" si="55"/>
        <v>23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0"/>
  <sheetViews>
    <sheetView workbookViewId="0"/>
  </sheetViews>
  <sheetFormatPr baseColWidth="10" defaultRowHeight="12.5" x14ac:dyDescent="0.25"/>
  <cols>
    <col min="10" max="10" width="19" customWidth="1"/>
    <col min="11" max="11" width="26.54296875" customWidth="1"/>
    <col min="13" max="13" width="5" customWidth="1"/>
  </cols>
  <sheetData>
    <row r="1" spans="1:18" x14ac:dyDescent="0.25">
      <c r="B1" s="3" t="s">
        <v>24</v>
      </c>
    </row>
    <row r="2" spans="1:18" x14ac:dyDescent="0.25">
      <c r="C2" t="s">
        <v>25</v>
      </c>
      <c r="D2" t="s">
        <v>26</v>
      </c>
      <c r="E2" t="s">
        <v>27</v>
      </c>
      <c r="F2" t="s">
        <v>28</v>
      </c>
      <c r="J2" t="s">
        <v>29</v>
      </c>
      <c r="K2" t="s">
        <v>1</v>
      </c>
    </row>
    <row r="3" spans="1:18" x14ac:dyDescent="0.25">
      <c r="A3">
        <f ca="1">RANK(B3,$B$3:$B$30)</f>
        <v>16</v>
      </c>
      <c r="B3">
        <f t="shared" ref="B3:B30" ca="1" si="0">RAND()</f>
        <v>0.63014133839876885</v>
      </c>
      <c r="C3">
        <f ca="1">ROUND(RAND()*7+2,0)</f>
        <v>5</v>
      </c>
      <c r="D3">
        <f ca="1">ROUND(RAND()*7+2,0)</f>
        <v>8</v>
      </c>
      <c r="E3">
        <f ca="1">ROUND(RAND()*7+2,0)</f>
        <v>4</v>
      </c>
      <c r="F3">
        <f ca="1">ROUND(RAND()*7+2,0)</f>
        <v>3</v>
      </c>
      <c r="G3">
        <f t="shared" ref="G3:G30" ca="1" si="1">ROUND(RAND()*9+1,0)</f>
        <v>8</v>
      </c>
      <c r="H3" t="str">
        <f t="shared" ref="H3:H30" ca="1" si="2">IF(VLOOKUP($G3,$P$3:$R$12,2)=0,"",VLOOKUP($G3,$P$3:$R$12,2))</f>
        <v>c</v>
      </c>
      <c r="I3" t="str">
        <f t="shared" ref="I3:I30" ca="1" si="3">IF(VLOOKUP($G3,$P$3:$R$12,3)=0,"",VLOOKUP($G3,$P$3:$R$12,3))</f>
        <v>d</v>
      </c>
      <c r="J3" t="str">
        <f ca="1">$C3&amp;" · ("&amp;$D3&amp;$H3&amp;" + "&amp;$E3&amp;") ="</f>
        <v>5 · (8c + 4) =</v>
      </c>
      <c r="K3" t="str">
        <f ca="1">$C3*$D3&amp;$H3&amp;" + "&amp;$C3*$E3</f>
        <v>40c + 20</v>
      </c>
      <c r="P3">
        <v>1</v>
      </c>
      <c r="Q3" t="s">
        <v>16</v>
      </c>
      <c r="R3" t="s">
        <v>17</v>
      </c>
    </row>
    <row r="4" spans="1:18" x14ac:dyDescent="0.25">
      <c r="A4">
        <f t="shared" ref="A4:A29" ca="1" si="4">RANK(B4,$B$3:$B$30)</f>
        <v>21</v>
      </c>
      <c r="B4">
        <f t="shared" ca="1" si="0"/>
        <v>0.26629161907121446</v>
      </c>
      <c r="C4">
        <f t="shared" ref="C4:F30" ca="1" si="5">ROUND(RAND()*7+2,0)</f>
        <v>7</v>
      </c>
      <c r="D4">
        <f t="shared" ca="1" si="5"/>
        <v>5</v>
      </c>
      <c r="E4">
        <f t="shared" ca="1" si="5"/>
        <v>6</v>
      </c>
      <c r="F4">
        <f t="shared" ca="1" si="5"/>
        <v>4</v>
      </c>
      <c r="G4">
        <f t="shared" ca="1" si="1"/>
        <v>3</v>
      </c>
      <c r="H4" t="str">
        <f t="shared" ca="1" si="2"/>
        <v>c</v>
      </c>
      <c r="I4" t="str">
        <f t="shared" ca="1" si="3"/>
        <v>d</v>
      </c>
      <c r="J4" t="str">
        <f ca="1">$C4&amp;" · ("&amp;$D4&amp;$H4&amp;" - "&amp;$E4&amp;") ="</f>
        <v>7 · (5c - 6) =</v>
      </c>
      <c r="K4" t="str">
        <f ca="1">$C4*$D4&amp;$H4&amp;" - "&amp;$C4*$E4</f>
        <v>35c - 42</v>
      </c>
      <c r="P4">
        <v>2</v>
      </c>
      <c r="Q4" t="s">
        <v>20</v>
      </c>
      <c r="R4" t="s">
        <v>21</v>
      </c>
    </row>
    <row r="5" spans="1:18" x14ac:dyDescent="0.25">
      <c r="A5">
        <f t="shared" ca="1" si="4"/>
        <v>5</v>
      </c>
      <c r="B5">
        <f t="shared" ca="1" si="0"/>
        <v>0.84523503192984373</v>
      </c>
      <c r="C5">
        <f t="shared" ca="1" si="5"/>
        <v>4</v>
      </c>
      <c r="D5">
        <f t="shared" ca="1" si="5"/>
        <v>9</v>
      </c>
      <c r="E5">
        <f t="shared" ca="1" si="5"/>
        <v>4</v>
      </c>
      <c r="F5">
        <f t="shared" ca="1" si="5"/>
        <v>5</v>
      </c>
      <c r="G5">
        <f t="shared" ca="1" si="1"/>
        <v>1</v>
      </c>
      <c r="H5" t="str">
        <f t="shared" ca="1" si="2"/>
        <v>a</v>
      </c>
      <c r="I5" t="str">
        <f t="shared" ca="1" si="3"/>
        <v>b</v>
      </c>
      <c r="J5" t="str">
        <f ca="1">$C5&amp;" · ("&amp;$D5&amp;$H5&amp;" + "&amp;$E5&amp;I5&amp;") ="</f>
        <v>4 · (9a + 4b) =</v>
      </c>
      <c r="K5" t="str">
        <f ca="1">$C5*$D5&amp;$H5&amp;" + "&amp;$C5*$E5&amp;I5</f>
        <v>36a + 16b</v>
      </c>
      <c r="P5">
        <v>3</v>
      </c>
      <c r="Q5" s="3" t="s">
        <v>18</v>
      </c>
      <c r="R5" s="3" t="s">
        <v>19</v>
      </c>
    </row>
    <row r="6" spans="1:18" x14ac:dyDescent="0.25">
      <c r="A6">
        <f t="shared" ca="1" si="4"/>
        <v>20</v>
      </c>
      <c r="B6">
        <f t="shared" ca="1" si="0"/>
        <v>0.40330912936716667</v>
      </c>
      <c r="C6">
        <f t="shared" ca="1" si="5"/>
        <v>9</v>
      </c>
      <c r="D6">
        <f t="shared" ca="1" si="5"/>
        <v>4</v>
      </c>
      <c r="E6">
        <f t="shared" ca="1" si="5"/>
        <v>5</v>
      </c>
      <c r="F6">
        <f t="shared" ca="1" si="5"/>
        <v>3</v>
      </c>
      <c r="G6">
        <f t="shared" ca="1" si="1"/>
        <v>7</v>
      </c>
      <c r="H6" t="str">
        <f t="shared" ca="1" si="2"/>
        <v>x</v>
      </c>
      <c r="I6" t="str">
        <f t="shared" ca="1" si="3"/>
        <v>y</v>
      </c>
      <c r="J6" t="str">
        <f ca="1">$C6&amp;" · ("&amp;$D6&amp;$H6&amp;" - "&amp;$E6&amp;I6&amp;") ="</f>
        <v>9 · (4x - 5y) =</v>
      </c>
      <c r="K6" t="str">
        <f ca="1">$C6*$D6&amp;$H6&amp;" - "&amp;$C6*$E6&amp;I6</f>
        <v>36x - 45y</v>
      </c>
      <c r="P6">
        <v>4</v>
      </c>
      <c r="Q6" s="3" t="s">
        <v>21</v>
      </c>
      <c r="R6" s="3" t="s">
        <v>22</v>
      </c>
    </row>
    <row r="7" spans="1:18" x14ac:dyDescent="0.25">
      <c r="A7">
        <f t="shared" ca="1" si="4"/>
        <v>12</v>
      </c>
      <c r="B7">
        <f t="shared" ca="1" si="0"/>
        <v>0.7015043779498481</v>
      </c>
      <c r="C7">
        <f t="shared" ca="1" si="5"/>
        <v>3</v>
      </c>
      <c r="D7">
        <f t="shared" ca="1" si="5"/>
        <v>4</v>
      </c>
      <c r="E7">
        <f t="shared" ca="1" si="5"/>
        <v>8</v>
      </c>
      <c r="F7">
        <f t="shared" ca="1" si="5"/>
        <v>2</v>
      </c>
      <c r="G7">
        <f t="shared" ca="1" si="1"/>
        <v>9</v>
      </c>
      <c r="H7" t="str">
        <f t="shared" ca="1" si="2"/>
        <v>y</v>
      </c>
      <c r="I7" t="str">
        <f t="shared" ca="1" si="3"/>
        <v>z</v>
      </c>
      <c r="J7" t="str">
        <f ca="1">$C7&amp;H7&amp;" · ("&amp;$D7&amp;$H7&amp;" + "&amp;$E7&amp;") ="</f>
        <v>3y · (4y + 8) =</v>
      </c>
      <c r="K7" t="str">
        <f ca="1">$C7*$D7&amp;$H7&amp;"² + "&amp;$C7*$E7&amp;H7</f>
        <v>12y² + 24y</v>
      </c>
      <c r="P7">
        <v>5</v>
      </c>
      <c r="Q7" s="3" t="s">
        <v>17</v>
      </c>
      <c r="R7" s="3" t="s">
        <v>18</v>
      </c>
    </row>
    <row r="8" spans="1:18" x14ac:dyDescent="0.25">
      <c r="A8">
        <f t="shared" ca="1" si="4"/>
        <v>24</v>
      </c>
      <c r="B8">
        <f t="shared" ca="1" si="0"/>
        <v>0.21608466883577282</v>
      </c>
      <c r="C8">
        <f t="shared" ca="1" si="5"/>
        <v>5</v>
      </c>
      <c r="D8">
        <f t="shared" ca="1" si="5"/>
        <v>8</v>
      </c>
      <c r="E8">
        <f t="shared" ca="1" si="5"/>
        <v>8</v>
      </c>
      <c r="F8">
        <f t="shared" ca="1" si="5"/>
        <v>7</v>
      </c>
      <c r="G8">
        <f t="shared" ca="1" si="1"/>
        <v>5</v>
      </c>
      <c r="H8" t="str">
        <f t="shared" ca="1" si="2"/>
        <v>b</v>
      </c>
      <c r="I8" t="str">
        <f t="shared" ca="1" si="3"/>
        <v>c</v>
      </c>
      <c r="J8" t="str">
        <f ca="1">$C8&amp;H8&amp;" · ("&amp;$D8&amp;$H8&amp;" - "&amp;$E8&amp;") ="</f>
        <v>5b · (8b - 8) =</v>
      </c>
      <c r="K8" t="str">
        <f ca="1">$C8*$D8&amp;$H8&amp;"² - "&amp;$C8*$E8&amp;H8</f>
        <v>40b² - 40b</v>
      </c>
      <c r="P8">
        <v>6</v>
      </c>
      <c r="Q8" t="s">
        <v>16</v>
      </c>
      <c r="R8" t="s">
        <v>17</v>
      </c>
    </row>
    <row r="9" spans="1:18" x14ac:dyDescent="0.25">
      <c r="A9">
        <f t="shared" ca="1" si="4"/>
        <v>14</v>
      </c>
      <c r="B9">
        <f t="shared" ca="1" si="0"/>
        <v>0.64534595713182918</v>
      </c>
      <c r="C9">
        <f t="shared" ca="1" si="5"/>
        <v>8</v>
      </c>
      <c r="D9">
        <f t="shared" ca="1" si="5"/>
        <v>8</v>
      </c>
      <c r="E9">
        <f t="shared" ca="1" si="5"/>
        <v>2</v>
      </c>
      <c r="F9">
        <f t="shared" ca="1" si="5"/>
        <v>8</v>
      </c>
      <c r="G9">
        <f t="shared" ca="1" si="1"/>
        <v>4</v>
      </c>
      <c r="H9" t="str">
        <f t="shared" ca="1" si="2"/>
        <v>y</v>
      </c>
      <c r="I9" t="str">
        <f t="shared" ca="1" si="3"/>
        <v>z</v>
      </c>
      <c r="J9" t="str">
        <f ca="1">$C9&amp;H9&amp;" · ("&amp;$D9&amp;$H9&amp;" + "&amp;$E9&amp;I9&amp;") ="</f>
        <v>8y · (8y + 2z) =</v>
      </c>
      <c r="K9" t="str">
        <f ca="1">$C9*$D9&amp;$H9&amp;"² + "&amp;$C9*$E9&amp;H9&amp;I9</f>
        <v>64y² + 16yz</v>
      </c>
      <c r="P9">
        <v>7</v>
      </c>
      <c r="Q9" t="s">
        <v>20</v>
      </c>
      <c r="R9" t="s">
        <v>21</v>
      </c>
    </row>
    <row r="10" spans="1:18" x14ac:dyDescent="0.25">
      <c r="A10">
        <f t="shared" ca="1" si="4"/>
        <v>25</v>
      </c>
      <c r="B10">
        <f t="shared" ca="1" si="0"/>
        <v>0.13631764393178092</v>
      </c>
      <c r="C10">
        <f t="shared" ca="1" si="5"/>
        <v>9</v>
      </c>
      <c r="D10">
        <f t="shared" ca="1" si="5"/>
        <v>3</v>
      </c>
      <c r="E10">
        <f t="shared" ca="1" si="5"/>
        <v>6</v>
      </c>
      <c r="F10">
        <f t="shared" ca="1" si="5"/>
        <v>3</v>
      </c>
      <c r="G10">
        <f t="shared" ca="1" si="1"/>
        <v>5</v>
      </c>
      <c r="H10" t="str">
        <f t="shared" ca="1" si="2"/>
        <v>b</v>
      </c>
      <c r="I10" t="str">
        <f t="shared" ca="1" si="3"/>
        <v>c</v>
      </c>
      <c r="J10" t="str">
        <f ca="1">$C10&amp;H10&amp;" · ("&amp;$D10&amp;$H10&amp;" - "&amp;$E10&amp;I10&amp;") ="</f>
        <v>9b · (3b - 6c) =</v>
      </c>
      <c r="K10" t="str">
        <f ca="1">$C10*$D10&amp;$H10&amp;"² - "&amp;$C10*$E10&amp;H10&amp;I10</f>
        <v>27b² - 54bc</v>
      </c>
      <c r="P10">
        <v>8</v>
      </c>
      <c r="Q10" s="3" t="s">
        <v>18</v>
      </c>
      <c r="R10" s="3" t="s">
        <v>19</v>
      </c>
    </row>
    <row r="11" spans="1:18" x14ac:dyDescent="0.25">
      <c r="A11">
        <f t="shared" ca="1" si="4"/>
        <v>27</v>
      </c>
      <c r="B11">
        <f t="shared" ca="1" si="0"/>
        <v>5.2322832288667631E-2</v>
      </c>
      <c r="C11">
        <f t="shared" ca="1" si="5"/>
        <v>6</v>
      </c>
      <c r="D11">
        <f t="shared" ca="1" si="5"/>
        <v>5</v>
      </c>
      <c r="E11">
        <f t="shared" ca="1" si="5"/>
        <v>5</v>
      </c>
      <c r="F11">
        <f t="shared" ca="1" si="5"/>
        <v>7</v>
      </c>
      <c r="G11">
        <f t="shared" ca="1" si="1"/>
        <v>6</v>
      </c>
      <c r="H11" t="str">
        <f t="shared" ca="1" si="2"/>
        <v>a</v>
      </c>
      <c r="I11" t="str">
        <f t="shared" ca="1" si="3"/>
        <v>b</v>
      </c>
      <c r="J11" t="str">
        <f ca="1">$C11&amp;" · ("&amp;$D11&amp;" + "&amp;$E11&amp;H11&amp;") ="</f>
        <v>6 · (5 + 5a) =</v>
      </c>
      <c r="K11" t="str">
        <f ca="1">$C11*$D11&amp;" + "&amp;$C11*$E11&amp;H11</f>
        <v>30 + 30a</v>
      </c>
      <c r="P11">
        <v>9</v>
      </c>
      <c r="Q11" s="3" t="s">
        <v>21</v>
      </c>
      <c r="R11" s="3" t="s">
        <v>22</v>
      </c>
    </row>
    <row r="12" spans="1:18" x14ac:dyDescent="0.25">
      <c r="A12">
        <f t="shared" ca="1" si="4"/>
        <v>28</v>
      </c>
      <c r="B12">
        <f t="shared" ca="1" si="0"/>
        <v>1.9096129769932246E-2</v>
      </c>
      <c r="C12">
        <f t="shared" ca="1" si="5"/>
        <v>2</v>
      </c>
      <c r="D12">
        <f t="shared" ca="1" si="5"/>
        <v>2</v>
      </c>
      <c r="E12">
        <f t="shared" ca="1" si="5"/>
        <v>3</v>
      </c>
      <c r="F12">
        <f t="shared" ca="1" si="5"/>
        <v>3</v>
      </c>
      <c r="G12">
        <f t="shared" ca="1" si="1"/>
        <v>3</v>
      </c>
      <c r="H12" t="str">
        <f t="shared" ca="1" si="2"/>
        <v>c</v>
      </c>
      <c r="I12" t="str">
        <f t="shared" ca="1" si="3"/>
        <v>d</v>
      </c>
      <c r="J12" t="str">
        <f ca="1">$C12&amp;" · ("&amp;$D12&amp;" - "&amp;$E12&amp;H12&amp;") ="</f>
        <v>2 · (2 - 3c) =</v>
      </c>
      <c r="K12" t="str">
        <f ca="1">$C12*$D12&amp;" - "&amp;$C12*$E12&amp;H12</f>
        <v>4 - 6c</v>
      </c>
      <c r="P12">
        <v>10</v>
      </c>
      <c r="Q12" s="3" t="s">
        <v>17</v>
      </c>
      <c r="R12" s="3" t="s">
        <v>18</v>
      </c>
    </row>
    <row r="13" spans="1:18" x14ac:dyDescent="0.25">
      <c r="A13">
        <f t="shared" ca="1" si="4"/>
        <v>19</v>
      </c>
      <c r="B13">
        <f t="shared" ca="1" si="0"/>
        <v>0.46296682699744873</v>
      </c>
      <c r="C13">
        <f t="shared" ca="1" si="5"/>
        <v>6</v>
      </c>
      <c r="D13">
        <f t="shared" ca="1" si="5"/>
        <v>6</v>
      </c>
      <c r="E13">
        <f t="shared" ca="1" si="5"/>
        <v>7</v>
      </c>
      <c r="F13">
        <f t="shared" ca="1" si="5"/>
        <v>7</v>
      </c>
      <c r="G13">
        <f t="shared" ca="1" si="1"/>
        <v>10</v>
      </c>
      <c r="H13" t="str">
        <f t="shared" ca="1" si="2"/>
        <v>b</v>
      </c>
      <c r="I13" t="str">
        <f t="shared" ca="1" si="3"/>
        <v>c</v>
      </c>
      <c r="J13" t="str">
        <f ca="1">$C13&amp;H13&amp;" · ("&amp;$D13&amp;" + "&amp;$E13&amp;H13&amp;") ="</f>
        <v>6b · (6 + 7b) =</v>
      </c>
      <c r="K13" t="str">
        <f ca="1">$C13*$D13&amp;H13&amp;" + "&amp;$C13*$E13&amp;H13&amp;"²"</f>
        <v>36b + 42b²</v>
      </c>
    </row>
    <row r="14" spans="1:18" x14ac:dyDescent="0.25">
      <c r="A14">
        <f t="shared" ca="1" si="4"/>
        <v>18</v>
      </c>
      <c r="B14">
        <f t="shared" ca="1" si="0"/>
        <v>0.54475675383301092</v>
      </c>
      <c r="C14">
        <f t="shared" ca="1" si="5"/>
        <v>5</v>
      </c>
      <c r="D14">
        <f t="shared" ca="1" si="5"/>
        <v>3</v>
      </c>
      <c r="E14">
        <f t="shared" ca="1" si="5"/>
        <v>2</v>
      </c>
      <c r="F14">
        <f t="shared" ca="1" si="5"/>
        <v>7</v>
      </c>
      <c r="G14">
        <f t="shared" ca="1" si="1"/>
        <v>4</v>
      </c>
      <c r="H14" t="str">
        <f t="shared" ca="1" si="2"/>
        <v>y</v>
      </c>
      <c r="I14" t="str">
        <f t="shared" ca="1" si="3"/>
        <v>z</v>
      </c>
      <c r="J14" t="str">
        <f ca="1">$C14&amp;H14&amp;" · ("&amp;$D14&amp;" - "&amp;$E14&amp;H14&amp;") ="</f>
        <v>5y · (3 - 2y) =</v>
      </c>
      <c r="K14" t="str">
        <f ca="1">$C14*$D14&amp;H14&amp;" - "&amp;$C14*$E14&amp;H14&amp;"²"</f>
        <v>15y - 10y²</v>
      </c>
    </row>
    <row r="15" spans="1:18" x14ac:dyDescent="0.25">
      <c r="A15">
        <f t="shared" ca="1" si="4"/>
        <v>8</v>
      </c>
      <c r="B15">
        <f t="shared" ca="1" si="0"/>
        <v>0.82424053931855445</v>
      </c>
      <c r="C15">
        <f t="shared" ca="1" si="5"/>
        <v>7</v>
      </c>
      <c r="D15">
        <f t="shared" ca="1" si="5"/>
        <v>8</v>
      </c>
      <c r="E15">
        <f t="shared" ca="1" si="5"/>
        <v>4</v>
      </c>
      <c r="F15">
        <f t="shared" ca="1" si="5"/>
        <v>4</v>
      </c>
      <c r="G15">
        <f t="shared" ca="1" si="1"/>
        <v>9</v>
      </c>
      <c r="H15" t="str">
        <f t="shared" ca="1" si="2"/>
        <v>y</v>
      </c>
      <c r="I15" t="str">
        <f t="shared" ca="1" si="3"/>
        <v>z</v>
      </c>
      <c r="J15" t="str">
        <f ca="1">$C15&amp;H15&amp;" · ("&amp;$D15&amp;I15&amp;" + "&amp;$E15&amp;H15&amp;") ="</f>
        <v>7y · (8z + 4y) =</v>
      </c>
      <c r="K15" t="str">
        <f ca="1">$C15*$D15&amp;H15&amp;I15&amp;" + "&amp;$C15*$E15&amp;H15&amp;"²"</f>
        <v>56yz + 28y²</v>
      </c>
    </row>
    <row r="16" spans="1:18" x14ac:dyDescent="0.25">
      <c r="A16">
        <f t="shared" ca="1" si="4"/>
        <v>9</v>
      </c>
      <c r="B16">
        <f t="shared" ca="1" si="0"/>
        <v>0.79649205201629436</v>
      </c>
      <c r="C16">
        <f t="shared" ca="1" si="5"/>
        <v>6</v>
      </c>
      <c r="D16">
        <f t="shared" ca="1" si="5"/>
        <v>8</v>
      </c>
      <c r="E16">
        <f t="shared" ca="1" si="5"/>
        <v>6</v>
      </c>
      <c r="F16">
        <f t="shared" ca="1" si="5"/>
        <v>5</v>
      </c>
      <c r="G16">
        <f t="shared" ca="1" si="1"/>
        <v>5</v>
      </c>
      <c r="H16" t="str">
        <f t="shared" ca="1" si="2"/>
        <v>b</v>
      </c>
      <c r="I16" t="str">
        <f t="shared" ca="1" si="3"/>
        <v>c</v>
      </c>
      <c r="J16" t="str">
        <f ca="1">$C16&amp;H16&amp;" · ("&amp;$D16&amp;I16&amp;" - "&amp;$E16&amp;H16&amp;") ="</f>
        <v>6b · (8c - 6b) =</v>
      </c>
      <c r="K16" t="str">
        <f ca="1">$C16*$D16&amp;H16&amp;I16&amp;" - "&amp;$C16*$E16&amp;H16&amp;"²"</f>
        <v>48bc - 36b²</v>
      </c>
    </row>
    <row r="17" spans="1:11" x14ac:dyDescent="0.25">
      <c r="A17">
        <f t="shared" ca="1" si="4"/>
        <v>15</v>
      </c>
      <c r="B17">
        <f t="shared" ca="1" si="0"/>
        <v>0.63666051705954996</v>
      </c>
      <c r="C17">
        <f t="shared" ca="1" si="5"/>
        <v>7</v>
      </c>
      <c r="D17">
        <f t="shared" ca="1" si="5"/>
        <v>7</v>
      </c>
      <c r="E17">
        <f t="shared" ca="1" si="5"/>
        <v>2</v>
      </c>
      <c r="F17">
        <f t="shared" ca="1" si="5"/>
        <v>5</v>
      </c>
      <c r="G17">
        <f t="shared" ca="1" si="1"/>
        <v>7</v>
      </c>
      <c r="H17" t="str">
        <f t="shared" ca="1" si="2"/>
        <v>x</v>
      </c>
      <c r="I17" t="str">
        <f t="shared" ca="1" si="3"/>
        <v>y</v>
      </c>
      <c r="J17" t="str">
        <f ca="1">$C17&amp;" · ("&amp;$D17&amp;$H17&amp;" + "&amp;$E17&amp;") ="</f>
        <v>7 · (7x + 2) =</v>
      </c>
      <c r="K17" t="str">
        <f ca="1">$C17*$D17&amp;$H17&amp;" + "&amp;$C17*$E17</f>
        <v>49x + 14</v>
      </c>
    </row>
    <row r="18" spans="1:11" x14ac:dyDescent="0.25">
      <c r="A18">
        <f t="shared" ca="1" si="4"/>
        <v>6</v>
      </c>
      <c r="B18">
        <f t="shared" ca="1" si="0"/>
        <v>0.84046254023131695</v>
      </c>
      <c r="C18">
        <f t="shared" ca="1" si="5"/>
        <v>4</v>
      </c>
      <c r="D18">
        <f t="shared" ca="1" si="5"/>
        <v>9</v>
      </c>
      <c r="E18">
        <f t="shared" ca="1" si="5"/>
        <v>3</v>
      </c>
      <c r="F18">
        <f t="shared" ca="1" si="5"/>
        <v>3</v>
      </c>
      <c r="G18">
        <f t="shared" ca="1" si="1"/>
        <v>9</v>
      </c>
      <c r="H18" t="str">
        <f t="shared" ca="1" si="2"/>
        <v>y</v>
      </c>
      <c r="I18" t="str">
        <f t="shared" ca="1" si="3"/>
        <v>z</v>
      </c>
      <c r="J18" t="str">
        <f ca="1">$C18&amp;" · ("&amp;$D18&amp;$H18&amp;" - "&amp;$E18&amp;") ="</f>
        <v>4 · (9y - 3) =</v>
      </c>
      <c r="K18" t="str">
        <f ca="1">$C18*$D18&amp;$H18&amp;" - "&amp;$C18*$E18</f>
        <v>36y - 12</v>
      </c>
    </row>
    <row r="19" spans="1:11" x14ac:dyDescent="0.25">
      <c r="A19">
        <f t="shared" ca="1" si="4"/>
        <v>17</v>
      </c>
      <c r="B19">
        <f t="shared" ca="1" si="0"/>
        <v>0.60280170934726041</v>
      </c>
      <c r="C19">
        <f t="shared" ca="1" si="5"/>
        <v>2</v>
      </c>
      <c r="D19">
        <f t="shared" ca="1" si="5"/>
        <v>8</v>
      </c>
      <c r="E19">
        <f t="shared" ca="1" si="5"/>
        <v>6</v>
      </c>
      <c r="F19">
        <f t="shared" ca="1" si="5"/>
        <v>8</v>
      </c>
      <c r="G19">
        <f t="shared" ca="1" si="1"/>
        <v>4</v>
      </c>
      <c r="H19" t="str">
        <f t="shared" ca="1" si="2"/>
        <v>y</v>
      </c>
      <c r="I19" t="str">
        <f t="shared" ca="1" si="3"/>
        <v>z</v>
      </c>
      <c r="J19" t="str">
        <f ca="1">$C19&amp;" · ("&amp;$D19&amp;$H19&amp;" + "&amp;$E19&amp;I19&amp;") ="</f>
        <v>2 · (8y + 6z) =</v>
      </c>
      <c r="K19" t="str">
        <f ca="1">$C19*$D19&amp;$H19&amp;" + "&amp;$C19*$E19&amp;I19</f>
        <v>16y + 12z</v>
      </c>
    </row>
    <row r="20" spans="1:11" x14ac:dyDescent="0.25">
      <c r="A20">
        <f t="shared" ca="1" si="4"/>
        <v>26</v>
      </c>
      <c r="B20">
        <f t="shared" ca="1" si="0"/>
        <v>9.5046628695638624E-2</v>
      </c>
      <c r="C20">
        <f t="shared" ca="1" si="5"/>
        <v>8</v>
      </c>
      <c r="D20">
        <f t="shared" ca="1" si="5"/>
        <v>4</v>
      </c>
      <c r="E20">
        <f t="shared" ca="1" si="5"/>
        <v>9</v>
      </c>
      <c r="F20">
        <f t="shared" ca="1" si="5"/>
        <v>5</v>
      </c>
      <c r="G20">
        <f t="shared" ca="1" si="1"/>
        <v>2</v>
      </c>
      <c r="H20" t="str">
        <f t="shared" ca="1" si="2"/>
        <v>x</v>
      </c>
      <c r="I20" t="str">
        <f t="shared" ca="1" si="3"/>
        <v>y</v>
      </c>
      <c r="J20" t="str">
        <f ca="1">$C20&amp;" · ("&amp;$D20&amp;$H20&amp;" - "&amp;$E20&amp;I20&amp;") ="</f>
        <v>8 · (4x - 9y) =</v>
      </c>
      <c r="K20" t="str">
        <f ca="1">$C20*$D20&amp;$H20&amp;" - "&amp;$C20*$E20&amp;I20</f>
        <v>32x - 72y</v>
      </c>
    </row>
    <row r="21" spans="1:11" x14ac:dyDescent="0.25">
      <c r="A21">
        <f t="shared" ca="1" si="4"/>
        <v>10</v>
      </c>
      <c r="B21">
        <f t="shared" ca="1" si="0"/>
        <v>0.7259159082519504</v>
      </c>
      <c r="C21">
        <f t="shared" ca="1" si="5"/>
        <v>3</v>
      </c>
      <c r="D21">
        <f t="shared" ca="1" si="5"/>
        <v>3</v>
      </c>
      <c r="E21">
        <f t="shared" ca="1" si="5"/>
        <v>6</v>
      </c>
      <c r="F21">
        <f t="shared" ca="1" si="5"/>
        <v>5</v>
      </c>
      <c r="G21">
        <f t="shared" ca="1" si="1"/>
        <v>9</v>
      </c>
      <c r="H21" t="str">
        <f t="shared" ca="1" si="2"/>
        <v>y</v>
      </c>
      <c r="I21" t="str">
        <f t="shared" ca="1" si="3"/>
        <v>z</v>
      </c>
      <c r="J21" t="str">
        <f ca="1">$C21&amp;H21&amp;" · ("&amp;$D21&amp;$H21&amp;" + "&amp;$E21&amp;") ="</f>
        <v>3y · (3y + 6) =</v>
      </c>
      <c r="K21" t="str">
        <f ca="1">$C21*$D21&amp;$H21&amp;"² + "&amp;$C21*$E21&amp;H21</f>
        <v>9y² + 18y</v>
      </c>
    </row>
    <row r="22" spans="1:11" x14ac:dyDescent="0.25">
      <c r="A22">
        <f t="shared" ca="1" si="4"/>
        <v>7</v>
      </c>
      <c r="B22">
        <f t="shared" ca="1" si="0"/>
        <v>0.82957962442718702</v>
      </c>
      <c r="C22">
        <f t="shared" ca="1" si="5"/>
        <v>4</v>
      </c>
      <c r="D22">
        <f t="shared" ca="1" si="5"/>
        <v>8</v>
      </c>
      <c r="E22">
        <f t="shared" ca="1" si="5"/>
        <v>4</v>
      </c>
      <c r="F22">
        <f t="shared" ca="1" si="5"/>
        <v>7</v>
      </c>
      <c r="G22">
        <f t="shared" ca="1" si="1"/>
        <v>1</v>
      </c>
      <c r="H22" t="str">
        <f t="shared" ca="1" si="2"/>
        <v>a</v>
      </c>
      <c r="I22" t="str">
        <f t="shared" ca="1" si="3"/>
        <v>b</v>
      </c>
      <c r="J22" t="str">
        <f ca="1">$C22&amp;H22&amp;" · ("&amp;$D22&amp;$H22&amp;" - "&amp;$E22&amp;") ="</f>
        <v>4a · (8a - 4) =</v>
      </c>
      <c r="K22" t="str">
        <f ca="1">$C22*$D22&amp;$H22&amp;"² - "&amp;$C22*$E22&amp;H22</f>
        <v>32a² - 16a</v>
      </c>
    </row>
    <row r="23" spans="1:11" x14ac:dyDescent="0.25">
      <c r="A23">
        <f t="shared" ca="1" si="4"/>
        <v>2</v>
      </c>
      <c r="B23">
        <f t="shared" ca="1" si="0"/>
        <v>0.94439865711489801</v>
      </c>
      <c r="C23">
        <f t="shared" ca="1" si="5"/>
        <v>7</v>
      </c>
      <c r="D23">
        <f t="shared" ca="1" si="5"/>
        <v>3</v>
      </c>
      <c r="E23">
        <f t="shared" ca="1" si="5"/>
        <v>2</v>
      </c>
      <c r="F23">
        <f t="shared" ca="1" si="5"/>
        <v>7</v>
      </c>
      <c r="G23">
        <f t="shared" ca="1" si="1"/>
        <v>9</v>
      </c>
      <c r="H23" t="str">
        <f t="shared" ca="1" si="2"/>
        <v>y</v>
      </c>
      <c r="I23" t="str">
        <f t="shared" ca="1" si="3"/>
        <v>z</v>
      </c>
      <c r="J23" t="str">
        <f ca="1">$C23&amp;H23&amp;" · ("&amp;$D23&amp;$H23&amp;" + "&amp;$E23&amp;I23&amp;") ="</f>
        <v>7y · (3y + 2z) =</v>
      </c>
      <c r="K23" t="str">
        <f ca="1">$C23*$D23&amp;$H23&amp;"² + "&amp;$C23*$E23&amp;H23&amp;I23</f>
        <v>21y² + 14yz</v>
      </c>
    </row>
    <row r="24" spans="1:11" x14ac:dyDescent="0.25">
      <c r="A24">
        <f t="shared" ca="1" si="4"/>
        <v>11</v>
      </c>
      <c r="B24">
        <f t="shared" ca="1" si="0"/>
        <v>0.71381802570822672</v>
      </c>
      <c r="C24">
        <f t="shared" ca="1" si="5"/>
        <v>4</v>
      </c>
      <c r="D24">
        <f t="shared" ca="1" si="5"/>
        <v>4</v>
      </c>
      <c r="E24">
        <f t="shared" ca="1" si="5"/>
        <v>2</v>
      </c>
      <c r="F24">
        <f t="shared" ca="1" si="5"/>
        <v>8</v>
      </c>
      <c r="G24">
        <f t="shared" ca="1" si="1"/>
        <v>7</v>
      </c>
      <c r="H24" t="str">
        <f t="shared" ca="1" si="2"/>
        <v>x</v>
      </c>
      <c r="I24" t="str">
        <f t="shared" ca="1" si="3"/>
        <v>y</v>
      </c>
      <c r="J24" t="str">
        <f ca="1">$C24&amp;H24&amp;" · ("&amp;$D24&amp;$H24&amp;" - "&amp;$E24&amp;I24&amp;") ="</f>
        <v>4x · (4x - 2y) =</v>
      </c>
      <c r="K24" t="str">
        <f ca="1">$C24*$D24&amp;$H24&amp;"² - "&amp;$C24*$E24&amp;H24&amp;I24</f>
        <v>16x² - 8xy</v>
      </c>
    </row>
    <row r="25" spans="1:11" x14ac:dyDescent="0.25">
      <c r="A25">
        <f t="shared" ca="1" si="4"/>
        <v>22</v>
      </c>
      <c r="B25">
        <f t="shared" ca="1" si="0"/>
        <v>0.26172727796779938</v>
      </c>
      <c r="C25">
        <f t="shared" ca="1" si="5"/>
        <v>3</v>
      </c>
      <c r="D25">
        <f t="shared" ca="1" si="5"/>
        <v>5</v>
      </c>
      <c r="E25">
        <f t="shared" ca="1" si="5"/>
        <v>9</v>
      </c>
      <c r="F25">
        <f t="shared" ca="1" si="5"/>
        <v>4</v>
      </c>
      <c r="G25">
        <f t="shared" ca="1" si="1"/>
        <v>3</v>
      </c>
      <c r="H25" t="str">
        <f t="shared" ca="1" si="2"/>
        <v>c</v>
      </c>
      <c r="I25" t="str">
        <f t="shared" ca="1" si="3"/>
        <v>d</v>
      </c>
      <c r="J25" t="str">
        <f ca="1">$C25&amp;" · ("&amp;$D25&amp;" + "&amp;$E25&amp;H25&amp;") ="</f>
        <v>3 · (5 + 9c) =</v>
      </c>
      <c r="K25" t="str">
        <f ca="1">$C25*$D25&amp;" + "&amp;$C25*$E25&amp;H25</f>
        <v>15 + 27c</v>
      </c>
    </row>
    <row r="26" spans="1:11" x14ac:dyDescent="0.25">
      <c r="A26">
        <f t="shared" ca="1" si="4"/>
        <v>23</v>
      </c>
      <c r="B26">
        <f t="shared" ca="1" si="0"/>
        <v>0.22424832574790921</v>
      </c>
      <c r="C26">
        <f t="shared" ca="1" si="5"/>
        <v>4</v>
      </c>
      <c r="D26">
        <f t="shared" ca="1" si="5"/>
        <v>4</v>
      </c>
      <c r="E26">
        <f t="shared" ca="1" si="5"/>
        <v>6</v>
      </c>
      <c r="F26">
        <f t="shared" ca="1" si="5"/>
        <v>5</v>
      </c>
      <c r="G26">
        <f t="shared" ca="1" si="1"/>
        <v>7</v>
      </c>
      <c r="H26" t="str">
        <f t="shared" ca="1" si="2"/>
        <v>x</v>
      </c>
      <c r="I26" t="str">
        <f t="shared" ca="1" si="3"/>
        <v>y</v>
      </c>
      <c r="J26" t="str">
        <f ca="1">$C26&amp;" · ("&amp;$D26&amp;" - "&amp;$E26&amp;H26&amp;") ="</f>
        <v>4 · (4 - 6x) =</v>
      </c>
      <c r="K26" t="str">
        <f ca="1">$C26*$D26&amp;" - "&amp;$C26*$E26&amp;H26</f>
        <v>16 - 24x</v>
      </c>
    </row>
    <row r="27" spans="1:11" x14ac:dyDescent="0.25">
      <c r="A27">
        <f t="shared" ca="1" si="4"/>
        <v>13</v>
      </c>
      <c r="B27">
        <f t="shared" ca="1" si="0"/>
        <v>0.65861722775985609</v>
      </c>
      <c r="C27">
        <f t="shared" ca="1" si="5"/>
        <v>7</v>
      </c>
      <c r="D27">
        <f t="shared" ca="1" si="5"/>
        <v>5</v>
      </c>
      <c r="E27">
        <f t="shared" ca="1" si="5"/>
        <v>5</v>
      </c>
      <c r="F27">
        <f t="shared" ca="1" si="5"/>
        <v>7</v>
      </c>
      <c r="G27">
        <f t="shared" ca="1" si="1"/>
        <v>8</v>
      </c>
      <c r="H27" t="str">
        <f t="shared" ca="1" si="2"/>
        <v>c</v>
      </c>
      <c r="I27" t="str">
        <f t="shared" ca="1" si="3"/>
        <v>d</v>
      </c>
      <c r="J27" t="str">
        <f ca="1">$C27&amp;H27&amp;" · ("&amp;$D27&amp;" + "&amp;$E27&amp;H27&amp;") ="</f>
        <v>7c · (5 + 5c) =</v>
      </c>
      <c r="K27" t="str">
        <f ca="1">$C27*$D27&amp;H27&amp;" + "&amp;$C27*$E27&amp;H27&amp;"²"</f>
        <v>35c + 35c²</v>
      </c>
    </row>
    <row r="28" spans="1:11" x14ac:dyDescent="0.25">
      <c r="A28">
        <f t="shared" ca="1" si="4"/>
        <v>3</v>
      </c>
      <c r="B28">
        <f t="shared" ca="1" si="0"/>
        <v>0.92405379197278004</v>
      </c>
      <c r="C28">
        <f t="shared" ca="1" si="5"/>
        <v>5</v>
      </c>
      <c r="D28">
        <f t="shared" ca="1" si="5"/>
        <v>2</v>
      </c>
      <c r="E28">
        <f t="shared" ca="1" si="5"/>
        <v>9</v>
      </c>
      <c r="F28">
        <f t="shared" ca="1" si="5"/>
        <v>6</v>
      </c>
      <c r="G28">
        <f t="shared" ca="1" si="1"/>
        <v>2</v>
      </c>
      <c r="H28" t="str">
        <f t="shared" ca="1" si="2"/>
        <v>x</v>
      </c>
      <c r="I28" t="str">
        <f t="shared" ca="1" si="3"/>
        <v>y</v>
      </c>
      <c r="J28" t="str">
        <f ca="1">$C28&amp;H28&amp;" · ("&amp;$D28&amp;" - "&amp;$E28&amp;H28&amp;") ="</f>
        <v>5x · (2 - 9x) =</v>
      </c>
      <c r="K28" t="str">
        <f ca="1">$C28*$D28&amp;H28&amp;" - "&amp;$C28*$E28&amp;H28&amp;"²"</f>
        <v>10x - 45x²</v>
      </c>
    </row>
    <row r="29" spans="1:11" x14ac:dyDescent="0.25">
      <c r="A29">
        <f t="shared" ca="1" si="4"/>
        <v>1</v>
      </c>
      <c r="B29">
        <f t="shared" ca="1" si="0"/>
        <v>0.99725455443248778</v>
      </c>
      <c r="C29">
        <f t="shared" ca="1" si="5"/>
        <v>3</v>
      </c>
      <c r="D29">
        <f t="shared" ca="1" si="5"/>
        <v>6</v>
      </c>
      <c r="E29">
        <f t="shared" ca="1" si="5"/>
        <v>7</v>
      </c>
      <c r="F29">
        <f t="shared" ca="1" si="5"/>
        <v>2</v>
      </c>
      <c r="G29">
        <f t="shared" ca="1" si="1"/>
        <v>7</v>
      </c>
      <c r="H29" t="str">
        <f t="shared" ca="1" si="2"/>
        <v>x</v>
      </c>
      <c r="I29" t="str">
        <f t="shared" ca="1" si="3"/>
        <v>y</v>
      </c>
      <c r="J29" t="str">
        <f ca="1">$C29&amp;H29&amp;" · ("&amp;$D29&amp;I29&amp;" + "&amp;$E29&amp;H29&amp;") ="</f>
        <v>3x · (6y + 7x) =</v>
      </c>
      <c r="K29" t="str">
        <f ca="1">$C29*$D29&amp;H29&amp;I29&amp;" + "&amp;$C29*$E29&amp;H29&amp;"²"</f>
        <v>18xy + 21x²</v>
      </c>
    </row>
    <row r="30" spans="1:11" x14ac:dyDescent="0.25">
      <c r="A30">
        <f ca="1">RANK(B30,$B$3:$B$30)</f>
        <v>4</v>
      </c>
      <c r="B30">
        <f t="shared" ca="1" si="0"/>
        <v>0.8531880569664112</v>
      </c>
      <c r="C30">
        <f t="shared" ca="1" si="5"/>
        <v>5</v>
      </c>
      <c r="D30">
        <f t="shared" ca="1" si="5"/>
        <v>6</v>
      </c>
      <c r="E30">
        <f t="shared" ca="1" si="5"/>
        <v>6</v>
      </c>
      <c r="F30">
        <f t="shared" ca="1" si="5"/>
        <v>3</v>
      </c>
      <c r="G30">
        <f t="shared" ca="1" si="1"/>
        <v>9</v>
      </c>
      <c r="H30" t="str">
        <f t="shared" ca="1" si="2"/>
        <v>y</v>
      </c>
      <c r="I30" t="str">
        <f t="shared" ca="1" si="3"/>
        <v>z</v>
      </c>
      <c r="J30" t="str">
        <f ca="1">$C30&amp;H30&amp;" · ("&amp;$D30&amp;I30&amp;" - "&amp;$E30&amp;H30&amp;") ="</f>
        <v>5y · (6z - 6y) =</v>
      </c>
      <c r="K30" t="str">
        <f ca="1">$C30*$D30&amp;H30&amp;I30&amp;" - "&amp;$C30*$E30&amp;H30&amp;"²"</f>
        <v>30yz - 30y²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21"/>
  <sheetViews>
    <sheetView workbookViewId="0"/>
  </sheetViews>
  <sheetFormatPr baseColWidth="10" defaultRowHeight="12.5" x14ac:dyDescent="0.25"/>
  <cols>
    <col min="7" max="8" width="2" bestFit="1" customWidth="1"/>
    <col min="9" max="9" width="3" bestFit="1" customWidth="1"/>
    <col min="11" max="11" width="21.453125" customWidth="1"/>
    <col min="12" max="12" width="27.81640625" customWidth="1"/>
    <col min="13" max="13" width="2" bestFit="1" customWidth="1"/>
    <col min="14" max="14" width="2.1796875" bestFit="1" customWidth="1"/>
    <col min="15" max="17" width="2" bestFit="1" customWidth="1"/>
    <col min="19" max="19" width="3.81640625" customWidth="1"/>
    <col min="22" max="22" width="2" bestFit="1" customWidth="1"/>
    <col min="23" max="23" width="2.1796875" bestFit="1" customWidth="1"/>
  </cols>
  <sheetData>
    <row r="1" spans="2:25" x14ac:dyDescent="0.25">
      <c r="B1">
        <v>19</v>
      </c>
      <c r="C1">
        <f ca="1">ROUND(RAND()*5+1,0)</f>
        <v>2</v>
      </c>
    </row>
    <row r="3" spans="2:25" x14ac:dyDescent="0.25">
      <c r="B3">
        <f ca="1">ROUND(RAND()*B1+0.5,0)</f>
        <v>17</v>
      </c>
      <c r="C3">
        <f t="shared" ref="C3:C21" ca="1" si="0">GCD(D3,E3)</f>
        <v>9</v>
      </c>
      <c r="D3">
        <f t="shared" ref="D3:D21" ca="1" si="1">ROUND(RAND()*10+2,0)*F3</f>
        <v>9</v>
      </c>
      <c r="E3">
        <f ca="1">ROUND(RAND()*11+1,0)*F3</f>
        <v>9</v>
      </c>
      <c r="F3">
        <f ca="1">ROUND(RAND()*5+1.5,0)</f>
        <v>3</v>
      </c>
      <c r="G3" t="str">
        <f ca="1">VLOOKUP(O3,$R$3:$S$9,2,FALSE)</f>
        <v>c</v>
      </c>
      <c r="H3" t="str">
        <f ca="1">VLOOKUP(Q3,$R$3:$S$9,2,FALSE)</f>
        <v>a</v>
      </c>
      <c r="I3">
        <f ca="1">D3/C3</f>
        <v>1</v>
      </c>
      <c r="J3">
        <f ca="1">E3/C3</f>
        <v>1</v>
      </c>
      <c r="K3" t="str">
        <f ca="1">D3&amp;" "&amp;G3&amp;"²"&amp;H3&amp;" "&amp;N3&amp;" "&amp;E3&amp;" "&amp;G3&amp;H3</f>
        <v>9 c²a + 9 ca</v>
      </c>
      <c r="L3" t="str">
        <f ca="1">"= "&amp;C3&amp;" "&amp;G3&amp;H3&amp;" · ("&amp;I3&amp;G3&amp;" "&amp;N3&amp;" "&amp;J3&amp;")"</f>
        <v>= 9 ca · (1c + 1)</v>
      </c>
      <c r="M3">
        <f ca="1">ROUND(RAND()*1,0)</f>
        <v>0</v>
      </c>
      <c r="N3" t="str">
        <f ca="1">IF(M3=0,"+","-")</f>
        <v>+</v>
      </c>
      <c r="O3">
        <f ca="1">ROUND(RAND()*5+1.5,0)</f>
        <v>2</v>
      </c>
      <c r="P3">
        <f ca="1">ROUND(RAND()*5+1.5,0)</f>
        <v>5</v>
      </c>
      <c r="Q3">
        <f ca="1">MOD(O3+P3,7)</f>
        <v>0</v>
      </c>
      <c r="R3">
        <v>0</v>
      </c>
      <c r="S3" t="s">
        <v>16</v>
      </c>
      <c r="T3">
        <f ca="1">MOD(Q3+P3,7)</f>
        <v>5</v>
      </c>
      <c r="U3" t="str">
        <f ca="1">VLOOKUP(T3,$R$3:$S$9,2,FALSE)</f>
        <v>y</v>
      </c>
      <c r="V3">
        <f ca="1">ROUND(RAND()*1,0)</f>
        <v>1</v>
      </c>
      <c r="W3" t="str">
        <f ca="1">IF(V3=0,"+","-")</f>
        <v>-</v>
      </c>
      <c r="X3">
        <f ca="1">ROUND(RAND()*3+0.5,0)</f>
        <v>1</v>
      </c>
      <c r="Y3">
        <f ca="1">X3*C3</f>
        <v>9</v>
      </c>
    </row>
    <row r="4" spans="2:25" x14ac:dyDescent="0.25">
      <c r="B4">
        <f ca="1">MOD(B3+$C$1,$B$1)</f>
        <v>0</v>
      </c>
      <c r="C4">
        <f t="shared" ca="1" si="0"/>
        <v>2</v>
      </c>
      <c r="D4">
        <f t="shared" ca="1" si="1"/>
        <v>6</v>
      </c>
      <c r="E4">
        <f t="shared" ref="E4:E21" ca="1" si="2">ROUND(RAND()*11+1,0)*F4</f>
        <v>16</v>
      </c>
      <c r="F4">
        <f t="shared" ref="F4:F21" ca="1" si="3">ROUND(RAND()*5+1.5,0)</f>
        <v>2</v>
      </c>
      <c r="G4" t="str">
        <f t="shared" ref="G4:G21" ca="1" si="4">VLOOKUP(O4,$R$3:$S$9,2,FALSE)</f>
        <v>c</v>
      </c>
      <c r="H4" t="str">
        <f t="shared" ref="H4:H21" ca="1" si="5">VLOOKUP(Q4,$R$3:$S$9,2,FALSE)</f>
        <v>z</v>
      </c>
      <c r="I4">
        <f t="shared" ref="I4:I21" ca="1" si="6">D4/C4</f>
        <v>3</v>
      </c>
      <c r="J4">
        <f t="shared" ref="J4:J21" ca="1" si="7">E4/C4</f>
        <v>8</v>
      </c>
      <c r="K4" t="str">
        <f ca="1">D4&amp;" "&amp;G4&amp;"³"&amp;H4&amp;" "&amp;N4&amp;" "&amp;E4&amp;" "&amp;G4&amp;"²"&amp;H4</f>
        <v>6 c³z - 16 c²z</v>
      </c>
      <c r="L4" t="str">
        <f ca="1">"= "&amp;C4&amp;" "&amp;G4&amp;"²"&amp;H4&amp;" · ("&amp;I4&amp;G4&amp;" "&amp;N4&amp;" "&amp;J4&amp;")"</f>
        <v>= 2 c²z · (3c - 8)</v>
      </c>
      <c r="M4">
        <f t="shared" ref="M4:M21" ca="1" si="8">ROUND(RAND()*1,0)</f>
        <v>1</v>
      </c>
      <c r="N4" t="str">
        <f t="shared" ref="N4:N21" ca="1" si="9">IF(M4=0,"+","-")</f>
        <v>-</v>
      </c>
      <c r="O4">
        <f t="shared" ref="O4:P21" ca="1" si="10">ROUND(RAND()*5+1.5,0)</f>
        <v>2</v>
      </c>
      <c r="P4">
        <f t="shared" ca="1" si="10"/>
        <v>4</v>
      </c>
      <c r="Q4">
        <f t="shared" ref="Q4:Q21" ca="1" si="11">MOD(O4+P4,7)</f>
        <v>6</v>
      </c>
      <c r="R4">
        <v>1</v>
      </c>
      <c r="S4" t="s">
        <v>17</v>
      </c>
      <c r="T4">
        <f t="shared" ref="T4:T21" ca="1" si="12">MOD(Q4+P4,7)</f>
        <v>3</v>
      </c>
      <c r="U4" t="str">
        <f t="shared" ref="U4:U21" ca="1" si="13">VLOOKUP(T4,$R$3:$S$9,2,FALSE)</f>
        <v>d</v>
      </c>
      <c r="V4">
        <f t="shared" ref="V4:V21" ca="1" si="14">ROUND(RAND()*1,0)</f>
        <v>1</v>
      </c>
      <c r="W4" t="str">
        <f t="shared" ref="W4:W21" ca="1" si="15">IF(V4=0,"+","-")</f>
        <v>-</v>
      </c>
      <c r="X4">
        <f t="shared" ref="X4:X21" ca="1" si="16">ROUND(RAND()*3+0.5,0)</f>
        <v>2</v>
      </c>
      <c r="Y4">
        <f t="shared" ref="Y4:Y21" ca="1" si="17">X4*C4</f>
        <v>4</v>
      </c>
    </row>
    <row r="5" spans="2:25" x14ac:dyDescent="0.25">
      <c r="B5">
        <f t="shared" ref="B5:B21" ca="1" si="18">MOD(B4+$C$1,$B$1)</f>
        <v>2</v>
      </c>
      <c r="C5">
        <f t="shared" ca="1" si="0"/>
        <v>10</v>
      </c>
      <c r="D5">
        <f t="shared" ca="1" si="1"/>
        <v>30</v>
      </c>
      <c r="E5">
        <f t="shared" ca="1" si="2"/>
        <v>10</v>
      </c>
      <c r="F5">
        <f t="shared" ca="1" si="3"/>
        <v>5</v>
      </c>
      <c r="G5" t="str">
        <f t="shared" ca="1" si="4"/>
        <v>d</v>
      </c>
      <c r="H5" t="str">
        <f t="shared" ca="1" si="5"/>
        <v>z</v>
      </c>
      <c r="I5">
        <f t="shared" ca="1" si="6"/>
        <v>3</v>
      </c>
      <c r="J5">
        <f t="shared" ca="1" si="7"/>
        <v>1</v>
      </c>
      <c r="K5" t="str">
        <f ca="1">D5&amp;" "&amp;G5&amp;"³"&amp;H5&amp;" "&amp;N5&amp;" "&amp;E5&amp;" "&amp;G5&amp;"²"</f>
        <v>30 d³z + 10 d²</v>
      </c>
      <c r="L5" t="str">
        <f ca="1">"= "&amp;C5&amp;" "&amp;G5&amp;"²"&amp;" · ("&amp;I5&amp;G5&amp;H5&amp;" "&amp;N5&amp;" "&amp;J5&amp;")"</f>
        <v>= 10 d² · (3dz + 1)</v>
      </c>
      <c r="M5">
        <f t="shared" ca="1" si="8"/>
        <v>0</v>
      </c>
      <c r="N5" t="str">
        <f t="shared" ca="1" si="9"/>
        <v>+</v>
      </c>
      <c r="O5">
        <f t="shared" ca="1" si="10"/>
        <v>3</v>
      </c>
      <c r="P5">
        <f t="shared" ca="1" si="10"/>
        <v>3</v>
      </c>
      <c r="Q5">
        <f t="shared" ca="1" si="11"/>
        <v>6</v>
      </c>
      <c r="R5">
        <v>2</v>
      </c>
      <c r="S5" t="s">
        <v>18</v>
      </c>
      <c r="T5">
        <f t="shared" ca="1" si="12"/>
        <v>2</v>
      </c>
      <c r="U5" t="str">
        <f t="shared" ca="1" si="13"/>
        <v>c</v>
      </c>
      <c r="V5">
        <f t="shared" ca="1" si="14"/>
        <v>0</v>
      </c>
      <c r="W5" t="str">
        <f t="shared" ca="1" si="15"/>
        <v>+</v>
      </c>
      <c r="X5">
        <f t="shared" ca="1" si="16"/>
        <v>3</v>
      </c>
      <c r="Y5">
        <f t="shared" ca="1" si="17"/>
        <v>30</v>
      </c>
    </row>
    <row r="6" spans="2:25" x14ac:dyDescent="0.25">
      <c r="B6">
        <f t="shared" ca="1" si="18"/>
        <v>4</v>
      </c>
      <c r="C6">
        <f t="shared" ca="1" si="0"/>
        <v>10</v>
      </c>
      <c r="D6">
        <f t="shared" ca="1" si="1"/>
        <v>20</v>
      </c>
      <c r="E6">
        <f t="shared" ca="1" si="2"/>
        <v>50</v>
      </c>
      <c r="F6">
        <f t="shared" ca="1" si="3"/>
        <v>5</v>
      </c>
      <c r="G6" t="str">
        <f t="shared" ca="1" si="4"/>
        <v>c</v>
      </c>
      <c r="H6" t="str">
        <f t="shared" ca="1" si="5"/>
        <v>y</v>
      </c>
      <c r="I6">
        <f t="shared" ca="1" si="6"/>
        <v>2</v>
      </c>
      <c r="J6">
        <f t="shared" ca="1" si="7"/>
        <v>5</v>
      </c>
      <c r="K6" t="str">
        <f ca="1">D6&amp;" "&amp;G6&amp;H6&amp;"² "&amp;N6&amp;" "&amp;E6&amp;" "&amp;G6&amp;H6</f>
        <v>20 cy² + 50 cy</v>
      </c>
      <c r="L6" t="str">
        <f ca="1">"= "&amp;C6&amp;" "&amp;G6&amp;H6&amp;" · ("&amp;I6&amp;H6&amp;" "&amp;N6&amp;" "&amp;J6&amp;")"</f>
        <v>= 10 cy · (2y + 5)</v>
      </c>
      <c r="M6">
        <f t="shared" ca="1" si="8"/>
        <v>0</v>
      </c>
      <c r="N6" t="str">
        <f t="shared" ca="1" si="9"/>
        <v>+</v>
      </c>
      <c r="O6">
        <f t="shared" ca="1" si="10"/>
        <v>2</v>
      </c>
      <c r="P6">
        <f t="shared" ca="1" si="10"/>
        <v>3</v>
      </c>
      <c r="Q6">
        <f t="shared" ca="1" si="11"/>
        <v>5</v>
      </c>
      <c r="R6">
        <v>3</v>
      </c>
      <c r="S6" t="s">
        <v>19</v>
      </c>
      <c r="T6">
        <f t="shared" ca="1" si="12"/>
        <v>1</v>
      </c>
      <c r="U6" t="str">
        <f t="shared" ca="1" si="13"/>
        <v>b</v>
      </c>
      <c r="V6">
        <f t="shared" ca="1" si="14"/>
        <v>0</v>
      </c>
      <c r="W6" t="str">
        <f t="shared" ca="1" si="15"/>
        <v>+</v>
      </c>
      <c r="X6">
        <f t="shared" ca="1" si="16"/>
        <v>2</v>
      </c>
      <c r="Y6">
        <f t="shared" ca="1" si="17"/>
        <v>20</v>
      </c>
    </row>
    <row r="7" spans="2:25" x14ac:dyDescent="0.25">
      <c r="B7">
        <f t="shared" ca="1" si="18"/>
        <v>6</v>
      </c>
      <c r="C7">
        <f t="shared" ca="1" si="0"/>
        <v>4</v>
      </c>
      <c r="D7">
        <f t="shared" ca="1" si="1"/>
        <v>28</v>
      </c>
      <c r="E7">
        <f t="shared" ca="1" si="2"/>
        <v>24</v>
      </c>
      <c r="F7">
        <f t="shared" ca="1" si="3"/>
        <v>4</v>
      </c>
      <c r="G7" t="str">
        <f t="shared" ca="1" si="4"/>
        <v>d</v>
      </c>
      <c r="H7" t="str">
        <f t="shared" ca="1" si="5"/>
        <v>z</v>
      </c>
      <c r="I7">
        <f t="shared" ca="1" si="6"/>
        <v>7</v>
      </c>
      <c r="J7">
        <f t="shared" ca="1" si="7"/>
        <v>6</v>
      </c>
      <c r="K7" t="str">
        <f ca="1">D7&amp;" "&amp;G7&amp;H7&amp;"² "&amp;N7&amp;" "&amp;E7&amp;" "&amp;G7&amp;H7&amp;"³"</f>
        <v>28 dz² - 24 dz³</v>
      </c>
      <c r="L7" t="str">
        <f ca="1">"= "&amp;C7&amp;" "&amp;G7&amp;H7&amp;"² · ("&amp;I7&amp;" "&amp;N7&amp;" "&amp;J7&amp;H7&amp;")"</f>
        <v>= 4 dz² · (7 - 6z)</v>
      </c>
      <c r="M7">
        <f t="shared" ca="1" si="8"/>
        <v>1</v>
      </c>
      <c r="N7" t="str">
        <f t="shared" ca="1" si="9"/>
        <v>-</v>
      </c>
      <c r="O7">
        <f t="shared" ca="1" si="10"/>
        <v>3</v>
      </c>
      <c r="P7">
        <f t="shared" ca="1" si="10"/>
        <v>3</v>
      </c>
      <c r="Q7">
        <f t="shared" ca="1" si="11"/>
        <v>6</v>
      </c>
      <c r="R7">
        <v>4</v>
      </c>
      <c r="S7" t="s">
        <v>20</v>
      </c>
      <c r="T7">
        <f t="shared" ca="1" si="12"/>
        <v>2</v>
      </c>
      <c r="U7" t="str">
        <f t="shared" ca="1" si="13"/>
        <v>c</v>
      </c>
      <c r="V7">
        <f t="shared" ca="1" si="14"/>
        <v>1</v>
      </c>
      <c r="W7" t="str">
        <f t="shared" ca="1" si="15"/>
        <v>-</v>
      </c>
      <c r="X7">
        <f t="shared" ca="1" si="16"/>
        <v>3</v>
      </c>
      <c r="Y7">
        <f t="shared" ca="1" si="17"/>
        <v>12</v>
      </c>
    </row>
    <row r="8" spans="2:25" x14ac:dyDescent="0.25">
      <c r="B8">
        <f t="shared" ca="1" si="18"/>
        <v>8</v>
      </c>
      <c r="C8">
        <f t="shared" ca="1" si="0"/>
        <v>5</v>
      </c>
      <c r="D8">
        <f t="shared" ca="1" si="1"/>
        <v>35</v>
      </c>
      <c r="E8">
        <f t="shared" ca="1" si="2"/>
        <v>30</v>
      </c>
      <c r="F8">
        <f t="shared" ca="1" si="3"/>
        <v>5</v>
      </c>
      <c r="G8" t="str">
        <f t="shared" ca="1" si="4"/>
        <v>z</v>
      </c>
      <c r="H8" t="str">
        <f t="shared" ca="1" si="5"/>
        <v>d</v>
      </c>
      <c r="I8">
        <f t="shared" ca="1" si="6"/>
        <v>7</v>
      </c>
      <c r="J8">
        <f t="shared" ca="1" si="7"/>
        <v>6</v>
      </c>
      <c r="K8" t="str">
        <f ca="1">D8&amp;" "&amp;H8&amp;"² "&amp;N8&amp;" "&amp;E8&amp;" "&amp;H8</f>
        <v>35 d² - 30 d</v>
      </c>
      <c r="L8" t="str">
        <f ca="1">"= "&amp;C8&amp;" "&amp;H8&amp;" · ("&amp;I8&amp;H8&amp;" "&amp;N8&amp;" "&amp;J8&amp;")"</f>
        <v>= 5 d · (7d - 6)</v>
      </c>
      <c r="M8">
        <f t="shared" ca="1" si="8"/>
        <v>1</v>
      </c>
      <c r="N8" t="str">
        <f t="shared" ca="1" si="9"/>
        <v>-</v>
      </c>
      <c r="O8">
        <f t="shared" ca="1" si="10"/>
        <v>6</v>
      </c>
      <c r="P8">
        <f t="shared" ca="1" si="10"/>
        <v>4</v>
      </c>
      <c r="Q8">
        <f t="shared" ca="1" si="11"/>
        <v>3</v>
      </c>
      <c r="R8">
        <v>5</v>
      </c>
      <c r="S8" t="s">
        <v>21</v>
      </c>
      <c r="T8">
        <f t="shared" ca="1" si="12"/>
        <v>0</v>
      </c>
      <c r="U8" t="str">
        <f t="shared" ca="1" si="13"/>
        <v>a</v>
      </c>
      <c r="V8">
        <f t="shared" ca="1" si="14"/>
        <v>0</v>
      </c>
      <c r="W8" t="str">
        <f t="shared" ca="1" si="15"/>
        <v>+</v>
      </c>
      <c r="X8">
        <f t="shared" ca="1" si="16"/>
        <v>3</v>
      </c>
      <c r="Y8">
        <f t="shared" ca="1" si="17"/>
        <v>15</v>
      </c>
    </row>
    <row r="9" spans="2:25" x14ac:dyDescent="0.25">
      <c r="B9">
        <f t="shared" ca="1" si="18"/>
        <v>10</v>
      </c>
      <c r="C9">
        <f t="shared" ca="1" si="0"/>
        <v>5</v>
      </c>
      <c r="D9">
        <f t="shared" ca="1" si="1"/>
        <v>55</v>
      </c>
      <c r="E9">
        <f t="shared" ca="1" si="2"/>
        <v>60</v>
      </c>
      <c r="F9">
        <f t="shared" ca="1" si="3"/>
        <v>5</v>
      </c>
      <c r="G9" t="str">
        <f t="shared" ca="1" si="4"/>
        <v>x</v>
      </c>
      <c r="H9" t="str">
        <f t="shared" ca="1" si="5"/>
        <v>c</v>
      </c>
      <c r="I9">
        <f t="shared" ca="1" si="6"/>
        <v>11</v>
      </c>
      <c r="J9">
        <f t="shared" ca="1" si="7"/>
        <v>12</v>
      </c>
      <c r="K9" t="str">
        <f ca="1">D9&amp;" "&amp;H9&amp;"² "&amp;N9&amp;" "&amp;E9&amp;" "&amp;H9&amp;"³"</f>
        <v>55 c² + 60 c³</v>
      </c>
      <c r="L9" t="str">
        <f ca="1">"= "&amp;C9&amp;" "&amp;H9&amp;"² · ("&amp;I9&amp;" "&amp;N9&amp;" "&amp;J9&amp;H9&amp;")"</f>
        <v>= 5 c² · (11 + 12c)</v>
      </c>
      <c r="M9">
        <f t="shared" ca="1" si="8"/>
        <v>0</v>
      </c>
      <c r="N9" t="str">
        <f t="shared" ca="1" si="9"/>
        <v>+</v>
      </c>
      <c r="O9">
        <f t="shared" ca="1" si="10"/>
        <v>4</v>
      </c>
      <c r="P9">
        <f t="shared" ca="1" si="10"/>
        <v>5</v>
      </c>
      <c r="Q9">
        <f t="shared" ca="1" si="11"/>
        <v>2</v>
      </c>
      <c r="R9">
        <v>6</v>
      </c>
      <c r="S9" t="s">
        <v>22</v>
      </c>
      <c r="T9">
        <f t="shared" ca="1" si="12"/>
        <v>0</v>
      </c>
      <c r="U9" t="str">
        <f t="shared" ca="1" si="13"/>
        <v>a</v>
      </c>
      <c r="V9">
        <f t="shared" ca="1" si="14"/>
        <v>0</v>
      </c>
      <c r="W9" t="str">
        <f t="shared" ca="1" si="15"/>
        <v>+</v>
      </c>
      <c r="X9">
        <f t="shared" ca="1" si="16"/>
        <v>1</v>
      </c>
      <c r="Y9">
        <f t="shared" ca="1" si="17"/>
        <v>5</v>
      </c>
    </row>
    <row r="10" spans="2:25" x14ac:dyDescent="0.25">
      <c r="B10">
        <f t="shared" ca="1" si="18"/>
        <v>12</v>
      </c>
      <c r="C10">
        <f t="shared" ca="1" si="0"/>
        <v>4</v>
      </c>
      <c r="D10">
        <f t="shared" ca="1" si="1"/>
        <v>32</v>
      </c>
      <c r="E10">
        <f t="shared" ca="1" si="2"/>
        <v>12</v>
      </c>
      <c r="F10">
        <f t="shared" ca="1" si="3"/>
        <v>4</v>
      </c>
      <c r="G10" t="str">
        <f t="shared" ca="1" si="4"/>
        <v>c</v>
      </c>
      <c r="H10" t="str">
        <f t="shared" ca="1" si="5"/>
        <v>b</v>
      </c>
      <c r="I10">
        <f t="shared" ca="1" si="6"/>
        <v>8</v>
      </c>
      <c r="J10">
        <f t="shared" ca="1" si="7"/>
        <v>3</v>
      </c>
      <c r="K10" t="str">
        <f ca="1">D10&amp;" "&amp;G10&amp;"²"&amp;H10&amp;"² "&amp;N10&amp;" "&amp;E10&amp;" "&amp;G10&amp;H10&amp;"³"</f>
        <v>32 c²b² + 12 cb³</v>
      </c>
      <c r="L10" t="str">
        <f ca="1">"= "&amp;C10&amp;" "&amp;G10&amp;H10&amp;"² · ("&amp;I10&amp;G10&amp;" "&amp;N10&amp;" "&amp;J10&amp;H10&amp;")"</f>
        <v>= 4 cb² · (8c + 3b)</v>
      </c>
      <c r="M10">
        <f t="shared" ca="1" si="8"/>
        <v>0</v>
      </c>
      <c r="N10" t="str">
        <f t="shared" ca="1" si="9"/>
        <v>+</v>
      </c>
      <c r="O10">
        <f t="shared" ca="1" si="10"/>
        <v>2</v>
      </c>
      <c r="P10">
        <f t="shared" ca="1" si="10"/>
        <v>6</v>
      </c>
      <c r="Q10">
        <f t="shared" ca="1" si="11"/>
        <v>1</v>
      </c>
      <c r="T10">
        <f t="shared" ca="1" si="12"/>
        <v>0</v>
      </c>
      <c r="U10" t="str">
        <f t="shared" ca="1" si="13"/>
        <v>a</v>
      </c>
      <c r="V10">
        <f t="shared" ca="1" si="14"/>
        <v>1</v>
      </c>
      <c r="W10" t="str">
        <f t="shared" ca="1" si="15"/>
        <v>-</v>
      </c>
      <c r="X10">
        <f t="shared" ca="1" si="16"/>
        <v>2</v>
      </c>
      <c r="Y10">
        <f t="shared" ca="1" si="17"/>
        <v>8</v>
      </c>
    </row>
    <row r="11" spans="2:25" x14ac:dyDescent="0.25">
      <c r="B11">
        <f t="shared" ca="1" si="18"/>
        <v>14</v>
      </c>
      <c r="C11">
        <f t="shared" ca="1" si="0"/>
        <v>18</v>
      </c>
      <c r="D11">
        <f t="shared" ca="1" si="1"/>
        <v>36</v>
      </c>
      <c r="E11">
        <f t="shared" ca="1" si="2"/>
        <v>18</v>
      </c>
      <c r="F11">
        <f t="shared" ca="1" si="3"/>
        <v>3</v>
      </c>
      <c r="G11" t="str">
        <f t="shared" ca="1" si="4"/>
        <v>z</v>
      </c>
      <c r="H11" t="str">
        <f t="shared" ca="1" si="5"/>
        <v>y</v>
      </c>
      <c r="I11">
        <f t="shared" ca="1" si="6"/>
        <v>2</v>
      </c>
      <c r="J11">
        <f t="shared" ca="1" si="7"/>
        <v>1</v>
      </c>
      <c r="K11" t="str">
        <f ca="1">D11&amp;" "&amp;G11&amp;"²"&amp;H11&amp;" "&amp;N11&amp;" "&amp;E11&amp;" "&amp;G11&amp;H11&amp;"²"</f>
        <v>36 z²y + 18 zy²</v>
      </c>
      <c r="L11" t="str">
        <f ca="1">"= "&amp;C11&amp;" "&amp;G11&amp;H11&amp;" · ("&amp;I11&amp;G11&amp;" "&amp;N11&amp;" "&amp;J11&amp;H11&amp;")"</f>
        <v>= 18 zy · (2z + 1y)</v>
      </c>
      <c r="M11">
        <f t="shared" ca="1" si="8"/>
        <v>0</v>
      </c>
      <c r="N11" t="str">
        <f t="shared" ca="1" si="9"/>
        <v>+</v>
      </c>
      <c r="O11">
        <f t="shared" ca="1" si="10"/>
        <v>6</v>
      </c>
      <c r="P11">
        <f t="shared" ca="1" si="10"/>
        <v>6</v>
      </c>
      <c r="Q11">
        <f t="shared" ca="1" si="11"/>
        <v>5</v>
      </c>
      <c r="T11">
        <f t="shared" ca="1" si="12"/>
        <v>4</v>
      </c>
      <c r="U11" t="str">
        <f t="shared" ca="1" si="13"/>
        <v>x</v>
      </c>
      <c r="V11">
        <f t="shared" ca="1" si="14"/>
        <v>0</v>
      </c>
      <c r="W11" t="str">
        <f t="shared" ca="1" si="15"/>
        <v>+</v>
      </c>
      <c r="X11">
        <f t="shared" ca="1" si="16"/>
        <v>2</v>
      </c>
      <c r="Y11">
        <f t="shared" ca="1" si="17"/>
        <v>36</v>
      </c>
    </row>
    <row r="12" spans="2:25" x14ac:dyDescent="0.25">
      <c r="B12">
        <f t="shared" ca="1" si="18"/>
        <v>16</v>
      </c>
      <c r="C12">
        <f t="shared" ca="1" si="0"/>
        <v>4</v>
      </c>
      <c r="D12">
        <f t="shared" ca="1" si="1"/>
        <v>16</v>
      </c>
      <c r="E12">
        <f t="shared" ca="1" si="2"/>
        <v>36</v>
      </c>
      <c r="F12">
        <f t="shared" ca="1" si="3"/>
        <v>4</v>
      </c>
      <c r="G12" t="str">
        <f t="shared" ca="1" si="4"/>
        <v>x</v>
      </c>
      <c r="H12" t="str">
        <f t="shared" ca="1" si="5"/>
        <v>a</v>
      </c>
      <c r="I12">
        <f t="shared" ca="1" si="6"/>
        <v>4</v>
      </c>
      <c r="J12">
        <f t="shared" ca="1" si="7"/>
        <v>9</v>
      </c>
      <c r="K12" t="str">
        <f ca="1">D12&amp;" "&amp;H12&amp;" "&amp;N12&amp;" "&amp;E12&amp;" "&amp;H12&amp;"³"</f>
        <v>16 a - 36 a³</v>
      </c>
      <c r="L12" t="str">
        <f ca="1">"= "&amp;C12&amp;" "&amp;H12&amp;" · ("&amp;I12&amp;" "&amp;N12&amp;" "&amp;J12&amp;H12&amp;"²)"</f>
        <v>= 4 a · (4 - 9a²)</v>
      </c>
      <c r="M12">
        <f t="shared" ca="1" si="8"/>
        <v>1</v>
      </c>
      <c r="N12" t="str">
        <f t="shared" ca="1" si="9"/>
        <v>-</v>
      </c>
      <c r="O12">
        <f t="shared" ca="1" si="10"/>
        <v>4</v>
      </c>
      <c r="P12">
        <f t="shared" ca="1" si="10"/>
        <v>3</v>
      </c>
      <c r="Q12">
        <f t="shared" ca="1" si="11"/>
        <v>0</v>
      </c>
      <c r="T12">
        <f t="shared" ca="1" si="12"/>
        <v>3</v>
      </c>
      <c r="U12" t="str">
        <f t="shared" ca="1" si="13"/>
        <v>d</v>
      </c>
      <c r="V12">
        <f t="shared" ca="1" si="14"/>
        <v>0</v>
      </c>
      <c r="W12" t="str">
        <f t="shared" ca="1" si="15"/>
        <v>+</v>
      </c>
      <c r="X12">
        <f t="shared" ca="1" si="16"/>
        <v>2</v>
      </c>
      <c r="Y12">
        <f t="shared" ca="1" si="17"/>
        <v>8</v>
      </c>
    </row>
    <row r="13" spans="2:25" x14ac:dyDescent="0.25">
      <c r="B13">
        <f t="shared" ca="1" si="18"/>
        <v>18</v>
      </c>
      <c r="C13">
        <f t="shared" ca="1" si="0"/>
        <v>5</v>
      </c>
      <c r="D13">
        <f t="shared" ca="1" si="1"/>
        <v>35</v>
      </c>
      <c r="E13">
        <f t="shared" ca="1" si="2"/>
        <v>55</v>
      </c>
      <c r="F13">
        <f t="shared" ca="1" si="3"/>
        <v>5</v>
      </c>
      <c r="G13" t="str">
        <f t="shared" ca="1" si="4"/>
        <v>z</v>
      </c>
      <c r="H13" t="str">
        <f t="shared" ca="1" si="5"/>
        <v>b</v>
      </c>
      <c r="I13">
        <f t="shared" ca="1" si="6"/>
        <v>7</v>
      </c>
      <c r="J13">
        <f t="shared" ca="1" si="7"/>
        <v>11</v>
      </c>
      <c r="K13" t="str">
        <f ca="1">D13&amp;" "&amp;G13&amp;"²"&amp;H13&amp;" "&amp;N13&amp;" "&amp;E13&amp;" "&amp;G13&amp;H13&amp;" "&amp;W13&amp;" "&amp;Y13&amp;U13&amp;H13</f>
        <v>35 z²b - 55 zb - 5db</v>
      </c>
      <c r="L13" t="str">
        <f ca="1">"= "&amp;C13&amp;" "&amp;H13&amp;" · ("&amp;I13&amp;G13&amp;"² "&amp;N13&amp;" "&amp;J13&amp;G13&amp;" "&amp;W13&amp;" "&amp;X13&amp;U13&amp;")"</f>
        <v>= 5 b · (7z² - 11z - 1d)</v>
      </c>
      <c r="M13">
        <f t="shared" ca="1" si="8"/>
        <v>1</v>
      </c>
      <c r="N13" t="str">
        <f t="shared" ca="1" si="9"/>
        <v>-</v>
      </c>
      <c r="O13">
        <f t="shared" ca="1" si="10"/>
        <v>6</v>
      </c>
      <c r="P13">
        <f t="shared" ca="1" si="10"/>
        <v>2</v>
      </c>
      <c r="Q13">
        <f t="shared" ca="1" si="11"/>
        <v>1</v>
      </c>
      <c r="T13">
        <f t="shared" ca="1" si="12"/>
        <v>3</v>
      </c>
      <c r="U13" t="str">
        <f t="shared" ca="1" si="13"/>
        <v>d</v>
      </c>
      <c r="V13">
        <f t="shared" ca="1" si="14"/>
        <v>1</v>
      </c>
      <c r="W13" t="str">
        <f t="shared" ca="1" si="15"/>
        <v>-</v>
      </c>
      <c r="X13">
        <f t="shared" ca="1" si="16"/>
        <v>1</v>
      </c>
      <c r="Y13">
        <f t="shared" ca="1" si="17"/>
        <v>5</v>
      </c>
    </row>
    <row r="14" spans="2:25" x14ac:dyDescent="0.25">
      <c r="B14">
        <f t="shared" ca="1" si="18"/>
        <v>1</v>
      </c>
      <c r="C14">
        <f t="shared" ca="1" si="0"/>
        <v>2</v>
      </c>
      <c r="D14">
        <f t="shared" ca="1" si="1"/>
        <v>10</v>
      </c>
      <c r="E14">
        <f t="shared" ca="1" si="2"/>
        <v>22</v>
      </c>
      <c r="F14">
        <f t="shared" ca="1" si="3"/>
        <v>2</v>
      </c>
      <c r="G14" t="str">
        <f t="shared" ca="1" si="4"/>
        <v>c</v>
      </c>
      <c r="H14" t="str">
        <f t="shared" ca="1" si="5"/>
        <v>y</v>
      </c>
      <c r="I14">
        <f t="shared" ca="1" si="6"/>
        <v>5</v>
      </c>
      <c r="J14">
        <f t="shared" ca="1" si="7"/>
        <v>11</v>
      </c>
      <c r="K14" t="str">
        <f ca="1">D14&amp;" "&amp;G14&amp;"²"&amp;H14&amp;" "&amp;N14&amp;" "&amp;E14&amp;" "&amp;G14&amp;H14&amp;" "&amp;W14&amp;" "&amp;Y14&amp;G14&amp;H14&amp;"²"</f>
        <v>10 c²y + 22 cy - 4cy²</v>
      </c>
      <c r="L14" t="str">
        <f ca="1">"= "&amp;C14&amp;" "&amp;H14&amp;G14&amp;" · ("&amp;I14&amp;G14&amp;" "&amp;N14&amp;" "&amp;J14&amp;" "&amp;W14&amp;" "&amp;X14&amp;H14&amp;")"</f>
        <v>= 2 yc · (5c + 11 - 2y)</v>
      </c>
      <c r="M14">
        <f t="shared" ca="1" si="8"/>
        <v>0</v>
      </c>
      <c r="N14" t="str">
        <f t="shared" ca="1" si="9"/>
        <v>+</v>
      </c>
      <c r="O14">
        <f t="shared" ca="1" si="10"/>
        <v>2</v>
      </c>
      <c r="P14">
        <f t="shared" ca="1" si="10"/>
        <v>3</v>
      </c>
      <c r="Q14">
        <f t="shared" ca="1" si="11"/>
        <v>5</v>
      </c>
      <c r="T14">
        <f t="shared" ca="1" si="12"/>
        <v>1</v>
      </c>
      <c r="U14" t="str">
        <f t="shared" ca="1" si="13"/>
        <v>b</v>
      </c>
      <c r="V14">
        <f t="shared" ca="1" si="14"/>
        <v>1</v>
      </c>
      <c r="W14" t="str">
        <f t="shared" ca="1" si="15"/>
        <v>-</v>
      </c>
      <c r="X14">
        <f t="shared" ca="1" si="16"/>
        <v>2</v>
      </c>
      <c r="Y14">
        <f t="shared" ca="1" si="17"/>
        <v>4</v>
      </c>
    </row>
    <row r="15" spans="2:25" x14ac:dyDescent="0.25">
      <c r="B15">
        <f t="shared" ca="1" si="18"/>
        <v>3</v>
      </c>
      <c r="C15">
        <f t="shared" ca="1" si="0"/>
        <v>5</v>
      </c>
      <c r="D15">
        <f t="shared" ca="1" si="1"/>
        <v>55</v>
      </c>
      <c r="E15">
        <f t="shared" ca="1" si="2"/>
        <v>15</v>
      </c>
      <c r="F15">
        <f t="shared" ca="1" si="3"/>
        <v>5</v>
      </c>
      <c r="G15" t="str">
        <f t="shared" ca="1" si="4"/>
        <v>y</v>
      </c>
      <c r="H15" t="str">
        <f t="shared" ca="1" si="5"/>
        <v>a</v>
      </c>
      <c r="I15">
        <f t="shared" ca="1" si="6"/>
        <v>11</v>
      </c>
      <c r="J15">
        <f t="shared" ca="1" si="7"/>
        <v>3</v>
      </c>
      <c r="K15" t="str">
        <f ca="1">D15&amp;" "&amp;G15&amp;H15&amp;" "&amp;N15&amp;" "&amp;E15&amp;" "&amp;G15&amp;U15&amp;" "&amp;W15&amp;" "&amp;Y15&amp;U15&amp;H15</f>
        <v>55 ya - 15 yc + 5ca</v>
      </c>
      <c r="L15" t="str">
        <f ca="1">"= "&amp;C15&amp;" · ("&amp;I15&amp;G15&amp;H15&amp;" "&amp;N15&amp;" "&amp;J15&amp;G15&amp;U15&amp;" "&amp;W15&amp;" "&amp;X15&amp;U15&amp;H15&amp;")"</f>
        <v>= 5 · (11ya - 3yc + 1ca)</v>
      </c>
      <c r="M15">
        <f t="shared" ca="1" si="8"/>
        <v>1</v>
      </c>
      <c r="N15" t="str">
        <f t="shared" ca="1" si="9"/>
        <v>-</v>
      </c>
      <c r="O15">
        <f t="shared" ca="1" si="10"/>
        <v>5</v>
      </c>
      <c r="P15">
        <f t="shared" ca="1" si="10"/>
        <v>2</v>
      </c>
      <c r="Q15">
        <f t="shared" ca="1" si="11"/>
        <v>0</v>
      </c>
      <c r="T15">
        <f t="shared" ca="1" si="12"/>
        <v>2</v>
      </c>
      <c r="U15" t="str">
        <f t="shared" ca="1" si="13"/>
        <v>c</v>
      </c>
      <c r="V15">
        <f t="shared" ca="1" si="14"/>
        <v>0</v>
      </c>
      <c r="W15" t="str">
        <f t="shared" ca="1" si="15"/>
        <v>+</v>
      </c>
      <c r="X15">
        <f t="shared" ca="1" si="16"/>
        <v>1</v>
      </c>
      <c r="Y15">
        <f t="shared" ca="1" si="17"/>
        <v>5</v>
      </c>
    </row>
    <row r="16" spans="2:25" x14ac:dyDescent="0.25">
      <c r="B16">
        <f t="shared" ca="1" si="18"/>
        <v>5</v>
      </c>
      <c r="C16">
        <f t="shared" ca="1" si="0"/>
        <v>21</v>
      </c>
      <c r="D16">
        <f t="shared" ca="1" si="1"/>
        <v>21</v>
      </c>
      <c r="E16">
        <f t="shared" ca="1" si="2"/>
        <v>21</v>
      </c>
      <c r="F16">
        <f t="shared" ca="1" si="3"/>
        <v>3</v>
      </c>
      <c r="G16" t="str">
        <f t="shared" ca="1" si="4"/>
        <v>y</v>
      </c>
      <c r="H16" t="str">
        <f t="shared" ca="1" si="5"/>
        <v>x</v>
      </c>
      <c r="I16">
        <f t="shared" ca="1" si="6"/>
        <v>1</v>
      </c>
      <c r="J16">
        <f t="shared" ca="1" si="7"/>
        <v>1</v>
      </c>
      <c r="K16" t="str">
        <f ca="1">D16&amp;" "&amp;G16&amp;"²"&amp;H16&amp;" "&amp;N16&amp;" "&amp;E16&amp;" "&amp;G16&amp;H16&amp;" "&amp;W16&amp;" "&amp;Y16&amp;" "&amp;G16&amp;"³"&amp;H16</f>
        <v>21 y²x - 21 yx - 42 y³x</v>
      </c>
      <c r="L16" t="str">
        <f ca="1">"= "&amp;C16&amp;" "&amp;G16&amp;H16&amp;" · ("&amp;I16&amp;G16&amp;" "&amp;N16&amp;" "&amp;J16&amp;" "&amp;W16&amp;" "&amp;X16&amp;G16&amp;"²"&amp;")"</f>
        <v>= 21 yx · (1y - 1 - 2y²)</v>
      </c>
      <c r="M16">
        <f t="shared" ca="1" si="8"/>
        <v>1</v>
      </c>
      <c r="N16" t="str">
        <f t="shared" ca="1" si="9"/>
        <v>-</v>
      </c>
      <c r="O16">
        <f t="shared" ca="1" si="10"/>
        <v>5</v>
      </c>
      <c r="P16">
        <f t="shared" ca="1" si="10"/>
        <v>6</v>
      </c>
      <c r="Q16">
        <f t="shared" ca="1" si="11"/>
        <v>4</v>
      </c>
      <c r="T16">
        <f t="shared" ca="1" si="12"/>
        <v>3</v>
      </c>
      <c r="U16" t="str">
        <f t="shared" ca="1" si="13"/>
        <v>d</v>
      </c>
      <c r="V16">
        <f t="shared" ca="1" si="14"/>
        <v>1</v>
      </c>
      <c r="W16" t="str">
        <f t="shared" ca="1" si="15"/>
        <v>-</v>
      </c>
      <c r="X16">
        <f t="shared" ca="1" si="16"/>
        <v>2</v>
      </c>
      <c r="Y16">
        <f t="shared" ca="1" si="17"/>
        <v>42</v>
      </c>
    </row>
    <row r="17" spans="2:25" x14ac:dyDescent="0.25">
      <c r="B17">
        <f t="shared" ca="1" si="18"/>
        <v>7</v>
      </c>
      <c r="C17">
        <f t="shared" ca="1" si="0"/>
        <v>5</v>
      </c>
      <c r="D17">
        <f t="shared" ca="1" si="1"/>
        <v>20</v>
      </c>
      <c r="E17">
        <f t="shared" ca="1" si="2"/>
        <v>15</v>
      </c>
      <c r="F17">
        <f t="shared" ca="1" si="3"/>
        <v>5</v>
      </c>
      <c r="G17" t="str">
        <f t="shared" ca="1" si="4"/>
        <v>x</v>
      </c>
      <c r="H17" t="str">
        <f t="shared" ca="1" si="5"/>
        <v>d</v>
      </c>
      <c r="I17">
        <f t="shared" ca="1" si="6"/>
        <v>4</v>
      </c>
      <c r="J17">
        <f t="shared" ca="1" si="7"/>
        <v>3</v>
      </c>
      <c r="K17" t="str">
        <f ca="1">D17&amp;" "&amp;G17&amp;"²"&amp;H17&amp;" "&amp;N17&amp;" "&amp;E17&amp;" "&amp;G17&amp;H17&amp;"²"&amp;" "&amp;W17&amp;" "&amp;Y17&amp;U17&amp;"²"&amp;H17</f>
        <v>20 x²d - 15 xd² - 5c²d</v>
      </c>
      <c r="L17" t="str">
        <f ca="1">"= "&amp;C17&amp;" "&amp;H17&amp;" · ("&amp;I17&amp;G17&amp;"² "&amp;N17&amp;" "&amp;J17&amp;G17&amp;H17&amp;" "&amp;W17&amp;" "&amp;X17&amp;U17&amp;"²)"</f>
        <v>= 5 d · (4x² - 3xd - 1c²)</v>
      </c>
      <c r="M17">
        <f t="shared" ca="1" si="8"/>
        <v>1</v>
      </c>
      <c r="N17" t="str">
        <f t="shared" ca="1" si="9"/>
        <v>-</v>
      </c>
      <c r="O17">
        <f t="shared" ca="1" si="10"/>
        <v>4</v>
      </c>
      <c r="P17">
        <f t="shared" ca="1" si="10"/>
        <v>6</v>
      </c>
      <c r="Q17">
        <f t="shared" ca="1" si="11"/>
        <v>3</v>
      </c>
      <c r="T17">
        <f t="shared" ca="1" si="12"/>
        <v>2</v>
      </c>
      <c r="U17" t="str">
        <f t="shared" ca="1" si="13"/>
        <v>c</v>
      </c>
      <c r="V17">
        <f t="shared" ca="1" si="14"/>
        <v>1</v>
      </c>
      <c r="W17" t="str">
        <f t="shared" ca="1" si="15"/>
        <v>-</v>
      </c>
      <c r="X17">
        <f t="shared" ca="1" si="16"/>
        <v>1</v>
      </c>
      <c r="Y17">
        <f t="shared" ca="1" si="17"/>
        <v>5</v>
      </c>
    </row>
    <row r="18" spans="2:25" x14ac:dyDescent="0.25">
      <c r="B18">
        <f t="shared" ca="1" si="18"/>
        <v>9</v>
      </c>
      <c r="C18">
        <f t="shared" ca="1" si="0"/>
        <v>10</v>
      </c>
      <c r="D18">
        <f t="shared" ca="1" si="1"/>
        <v>50</v>
      </c>
      <c r="E18">
        <f t="shared" ca="1" si="2"/>
        <v>40</v>
      </c>
      <c r="F18">
        <f t="shared" ca="1" si="3"/>
        <v>5</v>
      </c>
      <c r="G18" t="str">
        <f t="shared" ca="1" si="4"/>
        <v>x</v>
      </c>
      <c r="H18" t="str">
        <f t="shared" ca="1" si="5"/>
        <v>z</v>
      </c>
      <c r="I18">
        <f t="shared" ca="1" si="6"/>
        <v>5</v>
      </c>
      <c r="J18">
        <f t="shared" ca="1" si="7"/>
        <v>4</v>
      </c>
      <c r="K18" t="str">
        <f ca="1">D18&amp;" "&amp;G18&amp;"²"&amp;H18&amp;" "&amp;N18&amp;" "&amp;E18&amp;" "&amp;G18&amp;"²"&amp;H18&amp;"² "&amp;W18&amp;" "&amp;Y18&amp;G18&amp;H18&amp;"²"</f>
        <v>50 x²z - 40 x²z² - 10xz²</v>
      </c>
      <c r="L18" t="str">
        <f ca="1">"= "&amp;C18&amp;" "&amp;H18&amp;G18&amp;" · ("&amp;I18&amp;G18&amp;" "&amp;N18&amp;" "&amp;J18&amp;G18&amp;H18&amp;" "&amp;W18&amp;" "&amp;X18&amp;H18&amp;")"</f>
        <v>= 10 zx · (5x - 4xz - 1z)</v>
      </c>
      <c r="M18">
        <f t="shared" ca="1" si="8"/>
        <v>1</v>
      </c>
      <c r="N18" t="str">
        <f t="shared" ca="1" si="9"/>
        <v>-</v>
      </c>
      <c r="O18">
        <f t="shared" ca="1" si="10"/>
        <v>4</v>
      </c>
      <c r="P18">
        <f t="shared" ca="1" si="10"/>
        <v>2</v>
      </c>
      <c r="Q18">
        <f t="shared" ca="1" si="11"/>
        <v>6</v>
      </c>
      <c r="T18">
        <f t="shared" ca="1" si="12"/>
        <v>1</v>
      </c>
      <c r="U18" t="str">
        <f t="shared" ca="1" si="13"/>
        <v>b</v>
      </c>
      <c r="V18">
        <f t="shared" ca="1" si="14"/>
        <v>1</v>
      </c>
      <c r="W18" t="str">
        <f t="shared" ca="1" si="15"/>
        <v>-</v>
      </c>
      <c r="X18">
        <f t="shared" ca="1" si="16"/>
        <v>1</v>
      </c>
      <c r="Y18">
        <f t="shared" ca="1" si="17"/>
        <v>10</v>
      </c>
    </row>
    <row r="19" spans="2:25" x14ac:dyDescent="0.25">
      <c r="B19">
        <f t="shared" ca="1" si="18"/>
        <v>11</v>
      </c>
      <c r="C19">
        <f t="shared" ca="1" si="0"/>
        <v>5</v>
      </c>
      <c r="D19">
        <f t="shared" ca="1" si="1"/>
        <v>25</v>
      </c>
      <c r="E19">
        <f t="shared" ca="1" si="2"/>
        <v>55</v>
      </c>
      <c r="F19">
        <f t="shared" ca="1" si="3"/>
        <v>5</v>
      </c>
      <c r="G19" t="str">
        <f t="shared" ca="1" si="4"/>
        <v>y</v>
      </c>
      <c r="H19" t="str">
        <f t="shared" ca="1" si="5"/>
        <v>x</v>
      </c>
      <c r="I19">
        <f t="shared" ca="1" si="6"/>
        <v>5</v>
      </c>
      <c r="J19">
        <f t="shared" ca="1" si="7"/>
        <v>11</v>
      </c>
      <c r="K19" t="str">
        <f ca="1">D19&amp;" "&amp;G19&amp;"²"&amp;" "&amp;N19&amp;" "&amp;E19&amp;" "&amp;G19&amp;H19&amp;" "&amp;W19&amp;" "&amp;Y19&amp;G19&amp;H19&amp;"²"</f>
        <v>25 y² + 55 yx + 15yx²</v>
      </c>
      <c r="L19" t="str">
        <f ca="1">"= "&amp;C19&amp;" "&amp;G19&amp;" · ("&amp;I19&amp;G19&amp;" "&amp;N19&amp;" "&amp;J19&amp;H19&amp;" "&amp;W19&amp;" "&amp;X19&amp;H19&amp;"²)"</f>
        <v>= 5 y · (5y + 11x + 3x²)</v>
      </c>
      <c r="M19">
        <f t="shared" ca="1" si="8"/>
        <v>0</v>
      </c>
      <c r="N19" t="str">
        <f t="shared" ca="1" si="9"/>
        <v>+</v>
      </c>
      <c r="O19">
        <f t="shared" ca="1" si="10"/>
        <v>5</v>
      </c>
      <c r="P19">
        <f t="shared" ca="1" si="10"/>
        <v>6</v>
      </c>
      <c r="Q19">
        <f t="shared" ca="1" si="11"/>
        <v>4</v>
      </c>
      <c r="T19">
        <f t="shared" ca="1" si="12"/>
        <v>3</v>
      </c>
      <c r="U19" t="str">
        <f t="shared" ca="1" si="13"/>
        <v>d</v>
      </c>
      <c r="V19">
        <f t="shared" ca="1" si="14"/>
        <v>0</v>
      </c>
      <c r="W19" t="str">
        <f t="shared" ca="1" si="15"/>
        <v>+</v>
      </c>
      <c r="X19">
        <f t="shared" ca="1" si="16"/>
        <v>3</v>
      </c>
      <c r="Y19">
        <f t="shared" ca="1" si="17"/>
        <v>15</v>
      </c>
    </row>
    <row r="20" spans="2:25" x14ac:dyDescent="0.25">
      <c r="B20">
        <f t="shared" ca="1" si="18"/>
        <v>13</v>
      </c>
      <c r="C20">
        <f t="shared" ca="1" si="0"/>
        <v>5</v>
      </c>
      <c r="D20">
        <f t="shared" ca="1" si="1"/>
        <v>50</v>
      </c>
      <c r="E20">
        <f t="shared" ca="1" si="2"/>
        <v>15</v>
      </c>
      <c r="F20">
        <f t="shared" ca="1" si="3"/>
        <v>5</v>
      </c>
      <c r="G20" t="str">
        <f t="shared" ca="1" si="4"/>
        <v>x</v>
      </c>
      <c r="H20" t="str">
        <f t="shared" ca="1" si="5"/>
        <v>b</v>
      </c>
      <c r="I20">
        <f t="shared" ca="1" si="6"/>
        <v>10</v>
      </c>
      <c r="J20">
        <f t="shared" ca="1" si="7"/>
        <v>3</v>
      </c>
      <c r="K20" t="str">
        <f ca="1">D20&amp;" "&amp;G20&amp;"²"&amp;H20&amp;U20&amp;" "&amp;N20&amp;" "&amp;E20&amp;" "&amp;G20&amp;"³"&amp;H20&amp;U20&amp;"²"&amp;" "&amp;W20&amp;" "&amp;Y20&amp;G20&amp;H20&amp;"²"</f>
        <v>50 x²by - 15 x³by² + 10xb²</v>
      </c>
      <c r="L20" t="str">
        <f ca="1">"= "&amp;C20&amp;" "&amp;G20&amp;H20&amp;" · ("&amp;I20&amp;G20&amp;U20&amp;" "&amp;N20&amp;" "&amp;J20&amp;G20&amp;"²"&amp;U20&amp;"²"&amp;" "&amp;W20&amp;" "&amp;X20&amp;H20&amp;")"</f>
        <v>= 5 xb · (10xy - 3x²y² + 2b)</v>
      </c>
      <c r="M20">
        <f t="shared" ca="1" si="8"/>
        <v>1</v>
      </c>
      <c r="N20" t="str">
        <f t="shared" ca="1" si="9"/>
        <v>-</v>
      </c>
      <c r="O20">
        <f t="shared" ca="1" si="10"/>
        <v>4</v>
      </c>
      <c r="P20">
        <f t="shared" ca="1" si="10"/>
        <v>4</v>
      </c>
      <c r="Q20">
        <f t="shared" ca="1" si="11"/>
        <v>1</v>
      </c>
      <c r="T20">
        <f t="shared" ca="1" si="12"/>
        <v>5</v>
      </c>
      <c r="U20" t="str">
        <f t="shared" ca="1" si="13"/>
        <v>y</v>
      </c>
      <c r="V20">
        <f t="shared" ca="1" si="14"/>
        <v>0</v>
      </c>
      <c r="W20" t="str">
        <f t="shared" ca="1" si="15"/>
        <v>+</v>
      </c>
      <c r="X20">
        <f t="shared" ca="1" si="16"/>
        <v>2</v>
      </c>
      <c r="Y20">
        <f t="shared" ca="1" si="17"/>
        <v>10</v>
      </c>
    </row>
    <row r="21" spans="2:25" x14ac:dyDescent="0.25">
      <c r="B21">
        <f t="shared" ca="1" si="18"/>
        <v>15</v>
      </c>
      <c r="C21">
        <f t="shared" ca="1" si="0"/>
        <v>12</v>
      </c>
      <c r="D21">
        <f t="shared" ca="1" si="1"/>
        <v>36</v>
      </c>
      <c r="E21">
        <f t="shared" ca="1" si="2"/>
        <v>24</v>
      </c>
      <c r="F21">
        <f t="shared" ca="1" si="3"/>
        <v>6</v>
      </c>
      <c r="G21" t="str">
        <f t="shared" ca="1" si="4"/>
        <v>y</v>
      </c>
      <c r="H21" t="str">
        <f t="shared" ca="1" si="5"/>
        <v>d</v>
      </c>
      <c r="I21">
        <f t="shared" ca="1" si="6"/>
        <v>3</v>
      </c>
      <c r="J21">
        <f t="shared" ca="1" si="7"/>
        <v>2</v>
      </c>
      <c r="K21" t="str">
        <f ca="1">D21&amp;" "&amp;G21&amp;"³"&amp;H21&amp;" "&amp;N21&amp;" "&amp;E21&amp;" "&amp;G21&amp;"²"&amp;H21&amp;"² "&amp;W21&amp;" "&amp;Y21&amp;G21&amp;H21&amp;"³"</f>
        <v>36 y³d + 24 y²d² - 24yd³</v>
      </c>
      <c r="L21" t="str">
        <f ca="1">"= "&amp;C21&amp;" "&amp;H21&amp;G21&amp;" · ("&amp;I21&amp;G21&amp;"² "&amp;N21&amp;" "&amp;J21&amp;G21&amp;H21&amp;" "&amp;W21&amp;" "&amp;X21&amp;H21&amp;"²)"</f>
        <v>= 12 dy · (3y² + 2yd - 2d²)</v>
      </c>
      <c r="M21">
        <f t="shared" ca="1" si="8"/>
        <v>0</v>
      </c>
      <c r="N21" t="str">
        <f t="shared" ca="1" si="9"/>
        <v>+</v>
      </c>
      <c r="O21">
        <f t="shared" ca="1" si="10"/>
        <v>5</v>
      </c>
      <c r="P21">
        <f t="shared" ca="1" si="10"/>
        <v>5</v>
      </c>
      <c r="Q21">
        <f t="shared" ca="1" si="11"/>
        <v>3</v>
      </c>
      <c r="T21">
        <f t="shared" ca="1" si="12"/>
        <v>1</v>
      </c>
      <c r="U21" t="str">
        <f t="shared" ca="1" si="13"/>
        <v>b</v>
      </c>
      <c r="V21">
        <f t="shared" ca="1" si="14"/>
        <v>1</v>
      </c>
      <c r="W21" t="str">
        <f t="shared" ca="1" si="15"/>
        <v>-</v>
      </c>
      <c r="X21">
        <f t="shared" ca="1" si="16"/>
        <v>2</v>
      </c>
      <c r="Y21">
        <f t="shared" ca="1" si="17"/>
        <v>24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1"/>
  <sheetViews>
    <sheetView topLeftCell="G4" workbookViewId="0">
      <selection activeCell="L18" sqref="L18"/>
    </sheetView>
  </sheetViews>
  <sheetFormatPr baseColWidth="10" defaultRowHeight="12.5" x14ac:dyDescent="0.25"/>
  <cols>
    <col min="7" max="8" width="2" bestFit="1" customWidth="1"/>
    <col min="9" max="9" width="3" bestFit="1" customWidth="1"/>
    <col min="11" max="11" width="21.453125" customWidth="1"/>
    <col min="12" max="12" width="27.81640625" customWidth="1"/>
    <col min="13" max="13" width="2" bestFit="1" customWidth="1"/>
    <col min="14" max="14" width="2.1796875" bestFit="1" customWidth="1"/>
    <col min="15" max="17" width="2" bestFit="1" customWidth="1"/>
    <col min="19" max="19" width="3.81640625" customWidth="1"/>
    <col min="22" max="22" width="2" bestFit="1" customWidth="1"/>
    <col min="23" max="23" width="2.1796875" bestFit="1" customWidth="1"/>
  </cols>
  <sheetData>
    <row r="1" spans="2:25" x14ac:dyDescent="0.25">
      <c r="B1">
        <v>19</v>
      </c>
      <c r="C1">
        <f ca="1">ROUND(RAND()*5+1,0)</f>
        <v>4</v>
      </c>
    </row>
    <row r="3" spans="2:25" x14ac:dyDescent="0.25">
      <c r="B3">
        <f ca="1">ROUND(RAND()*B1+0.5,0)</f>
        <v>18</v>
      </c>
      <c r="C3">
        <f t="shared" ref="C3:C21" ca="1" si="0">GCD(D3,E3)</f>
        <v>3</v>
      </c>
      <c r="D3">
        <f t="shared" ref="D3:D21" ca="1" si="1">ROUND(RAND()*10+2,0)*F3</f>
        <v>27</v>
      </c>
      <c r="E3">
        <f ca="1">ROUND(RAND()*11+1,0)*F3</f>
        <v>24</v>
      </c>
      <c r="F3">
        <f ca="1">ROUND(RAND()*5+1.5,0)</f>
        <v>3</v>
      </c>
      <c r="G3" t="str">
        <f ca="1">VLOOKUP(O3,$R$3:$S$9,2,FALSE)</f>
        <v>z</v>
      </c>
      <c r="I3">
        <f ca="1">D3/C3</f>
        <v>9</v>
      </c>
      <c r="J3">
        <f ca="1">E3/C3</f>
        <v>8</v>
      </c>
      <c r="K3" t="str">
        <f ca="1">D3&amp;" "&amp;G3&amp;"² "&amp;N3&amp;" "&amp;E3&amp;" "&amp;G3</f>
        <v>27 z² + 24 z</v>
      </c>
      <c r="L3" t="str">
        <f ca="1">C3&amp;" "&amp;G3&amp;H3&amp;" · ("&amp;IF(I3&gt;1,I3,"")&amp;G3&amp;" "&amp;N3&amp;" "&amp;J3&amp;")"</f>
        <v>3 z · (9z + 8)</v>
      </c>
      <c r="M3">
        <f ca="1">ROUND(RAND()*1,0)</f>
        <v>0</v>
      </c>
      <c r="N3" t="str">
        <f ca="1">IF(M3=0,"+","-")</f>
        <v>+</v>
      </c>
      <c r="O3">
        <f ca="1">ROUND(RAND()*5+1.5,0)</f>
        <v>6</v>
      </c>
      <c r="P3">
        <f ca="1">ROUND(RAND()*5+1.5,0)</f>
        <v>2</v>
      </c>
      <c r="Q3">
        <f ca="1">MOD(O3+P3,7)</f>
        <v>1</v>
      </c>
      <c r="R3">
        <v>0</v>
      </c>
      <c r="S3" t="s">
        <v>16</v>
      </c>
      <c r="T3">
        <f ca="1">MOD(Q3+P3,7)</f>
        <v>3</v>
      </c>
      <c r="U3" t="str">
        <f ca="1">VLOOKUP(T3,$R$3:$S$9,2,FALSE)</f>
        <v>d</v>
      </c>
      <c r="V3">
        <f ca="1">ROUND(RAND()*1,0)</f>
        <v>0</v>
      </c>
      <c r="W3" t="str">
        <f ca="1">IF(V3=0,"+","-")</f>
        <v>+</v>
      </c>
      <c r="X3">
        <f ca="1">ROUND(RAND()*3+0.5,0)</f>
        <v>1</v>
      </c>
      <c r="Y3">
        <f ca="1">X3*C3</f>
        <v>3</v>
      </c>
    </row>
    <row r="4" spans="2:25" x14ac:dyDescent="0.25">
      <c r="B4">
        <f ca="1">MOD(B3+$C$1,$B$1)</f>
        <v>3</v>
      </c>
      <c r="C4">
        <f t="shared" ca="1" si="0"/>
        <v>6</v>
      </c>
      <c r="D4">
        <f t="shared" ca="1" si="1"/>
        <v>24</v>
      </c>
      <c r="E4">
        <f t="shared" ref="E4:E21" ca="1" si="2">ROUND(RAND()*11+1,0)*F4</f>
        <v>66</v>
      </c>
      <c r="F4">
        <f t="shared" ref="F4:F21" ca="1" si="3">ROUND(RAND()*5+1.5,0)</f>
        <v>6</v>
      </c>
      <c r="G4" t="str">
        <f t="shared" ref="G4:G21" ca="1" si="4">VLOOKUP(O4,$R$3:$S$9,2,FALSE)</f>
        <v>d</v>
      </c>
      <c r="I4">
        <f t="shared" ref="I4:I21" ca="1" si="5">D4/C4</f>
        <v>4</v>
      </c>
      <c r="J4">
        <f t="shared" ref="J4:J21" ca="1" si="6">E4/C4</f>
        <v>11</v>
      </c>
      <c r="K4" t="str">
        <f t="shared" ref="K4" ca="1" si="7">D4&amp;" "&amp;G4&amp;H4&amp;" "&amp;N4&amp;" "&amp;E4&amp;" "</f>
        <v xml:space="preserve">24 d - 66 </v>
      </c>
      <c r="L4" t="str">
        <f ca="1">C4&amp;" "&amp;" · ("&amp;IF(I4&gt;1,I4,"")&amp;G4&amp;" "&amp;N4&amp;" "&amp;J4&amp;")"</f>
        <v>6  · (4d - 11)</v>
      </c>
      <c r="M4">
        <f t="shared" ref="M4:M21" ca="1" si="8">ROUND(RAND()*1,0)</f>
        <v>1</v>
      </c>
      <c r="N4" t="str">
        <f t="shared" ref="N4:N21" ca="1" si="9">IF(M4=0,"+","-")</f>
        <v>-</v>
      </c>
      <c r="O4">
        <f t="shared" ref="O4:P21" ca="1" si="10">ROUND(RAND()*5+1.5,0)</f>
        <v>3</v>
      </c>
      <c r="P4">
        <f t="shared" ca="1" si="10"/>
        <v>6</v>
      </c>
      <c r="Q4">
        <f t="shared" ref="Q4:Q21" ca="1" si="11">MOD(O4+P4,7)</f>
        <v>2</v>
      </c>
      <c r="R4">
        <v>1</v>
      </c>
      <c r="S4" t="s">
        <v>17</v>
      </c>
      <c r="T4">
        <f t="shared" ref="T4:T21" ca="1" si="12">MOD(Q4+P4,7)</f>
        <v>1</v>
      </c>
      <c r="U4" t="str">
        <f t="shared" ref="U4:U21" ca="1" si="13">VLOOKUP(T4,$R$3:$S$9,2,FALSE)</f>
        <v>b</v>
      </c>
      <c r="V4">
        <f t="shared" ref="V4:V21" ca="1" si="14">ROUND(RAND()*1,0)</f>
        <v>0</v>
      </c>
      <c r="W4" t="str">
        <f t="shared" ref="W4:W21" ca="1" si="15">IF(V4=0,"+","-")</f>
        <v>+</v>
      </c>
      <c r="X4">
        <f t="shared" ref="X4:X21" ca="1" si="16">ROUND(RAND()*3+0.5,0)</f>
        <v>2</v>
      </c>
      <c r="Y4">
        <f t="shared" ref="Y4:Y21" ca="1" si="17">X4*C4</f>
        <v>12</v>
      </c>
    </row>
    <row r="5" spans="2:25" x14ac:dyDescent="0.25">
      <c r="B5">
        <f t="shared" ref="B5:B21" ca="1" si="18">MOD(B4+$C$1,$B$1)</f>
        <v>7</v>
      </c>
      <c r="C5">
        <f t="shared" ca="1" si="0"/>
        <v>24</v>
      </c>
      <c r="D5">
        <f t="shared" ca="1" si="1"/>
        <v>24</v>
      </c>
      <c r="E5">
        <f t="shared" ca="1" si="2"/>
        <v>24</v>
      </c>
      <c r="F5">
        <f t="shared" ca="1" si="3"/>
        <v>4</v>
      </c>
      <c r="G5" t="str">
        <f t="shared" ca="1" si="4"/>
        <v>d</v>
      </c>
      <c r="I5">
        <f t="shared" ca="1" si="5"/>
        <v>1</v>
      </c>
      <c r="J5">
        <f t="shared" ca="1" si="6"/>
        <v>1</v>
      </c>
      <c r="K5" t="str">
        <f t="shared" ref="K5" ca="1" si="19">D5&amp;" "&amp;G5&amp;"² "&amp;N5&amp;" "&amp;E5&amp;" "&amp;G5</f>
        <v>24 d² + 24 d</v>
      </c>
      <c r="L5" t="str">
        <f t="shared" ref="L5" ca="1" si="20">C5&amp;" "&amp;G5&amp;H5&amp;" · ("&amp;IF(I5&gt;1,I5,"")&amp;G5&amp;" "&amp;N5&amp;" "&amp;J5&amp;")"</f>
        <v>24 d · (d + 1)</v>
      </c>
      <c r="M5">
        <f t="shared" ca="1" si="8"/>
        <v>0</v>
      </c>
      <c r="N5" t="str">
        <f t="shared" ca="1" si="9"/>
        <v>+</v>
      </c>
      <c r="O5">
        <f t="shared" ca="1" si="10"/>
        <v>3</v>
      </c>
      <c r="P5">
        <f t="shared" ca="1" si="10"/>
        <v>6</v>
      </c>
      <c r="Q5">
        <f t="shared" ca="1" si="11"/>
        <v>2</v>
      </c>
      <c r="R5">
        <v>2</v>
      </c>
      <c r="S5" t="s">
        <v>18</v>
      </c>
      <c r="T5">
        <f t="shared" ca="1" si="12"/>
        <v>1</v>
      </c>
      <c r="U5" t="str">
        <f t="shared" ca="1" si="13"/>
        <v>b</v>
      </c>
      <c r="V5">
        <f t="shared" ca="1" si="14"/>
        <v>1</v>
      </c>
      <c r="W5" t="str">
        <f t="shared" ca="1" si="15"/>
        <v>-</v>
      </c>
      <c r="X5">
        <f t="shared" ca="1" si="16"/>
        <v>1</v>
      </c>
      <c r="Y5">
        <f t="shared" ca="1" si="17"/>
        <v>24</v>
      </c>
    </row>
    <row r="6" spans="2:25" x14ac:dyDescent="0.25">
      <c r="B6">
        <f t="shared" ca="1" si="18"/>
        <v>11</v>
      </c>
      <c r="C6">
        <f t="shared" ca="1" si="0"/>
        <v>2</v>
      </c>
      <c r="D6">
        <f t="shared" ca="1" si="1"/>
        <v>10</v>
      </c>
      <c r="E6">
        <f t="shared" ca="1" si="2"/>
        <v>24</v>
      </c>
      <c r="F6">
        <f t="shared" ca="1" si="3"/>
        <v>2</v>
      </c>
      <c r="G6" t="str">
        <f t="shared" ca="1" si="4"/>
        <v>x</v>
      </c>
      <c r="I6">
        <f t="shared" ca="1" si="5"/>
        <v>5</v>
      </c>
      <c r="J6">
        <f t="shared" ca="1" si="6"/>
        <v>12</v>
      </c>
      <c r="K6" t="str">
        <f t="shared" ref="K6" ca="1" si="21">D6&amp;" "&amp;G6&amp;H6&amp;" "&amp;N6&amp;" "&amp;E6&amp;" "</f>
        <v xml:space="preserve">10 x + 24 </v>
      </c>
      <c r="L6" t="str">
        <f t="shared" ref="L6" ca="1" si="22">C6&amp;" "&amp;" · ("&amp;IF(I6&gt;1,I6,"")&amp;G6&amp;" "&amp;N6&amp;" "&amp;J6&amp;")"</f>
        <v>2  · (5x + 12)</v>
      </c>
      <c r="M6">
        <f t="shared" ca="1" si="8"/>
        <v>0</v>
      </c>
      <c r="N6" t="str">
        <f t="shared" ca="1" si="9"/>
        <v>+</v>
      </c>
      <c r="O6">
        <f t="shared" ca="1" si="10"/>
        <v>4</v>
      </c>
      <c r="P6">
        <f t="shared" ca="1" si="10"/>
        <v>6</v>
      </c>
      <c r="Q6">
        <f t="shared" ca="1" si="11"/>
        <v>3</v>
      </c>
      <c r="R6">
        <v>3</v>
      </c>
      <c r="S6" t="s">
        <v>19</v>
      </c>
      <c r="T6">
        <f t="shared" ca="1" si="12"/>
        <v>2</v>
      </c>
      <c r="U6" t="str">
        <f t="shared" ca="1" si="13"/>
        <v>c</v>
      </c>
      <c r="V6">
        <f t="shared" ca="1" si="14"/>
        <v>1</v>
      </c>
      <c r="W6" t="str">
        <f t="shared" ca="1" si="15"/>
        <v>-</v>
      </c>
      <c r="X6">
        <f t="shared" ca="1" si="16"/>
        <v>2</v>
      </c>
      <c r="Y6">
        <f t="shared" ca="1" si="17"/>
        <v>4</v>
      </c>
    </row>
    <row r="7" spans="2:25" x14ac:dyDescent="0.25">
      <c r="B7">
        <f t="shared" ca="1" si="18"/>
        <v>15</v>
      </c>
      <c r="C7">
        <f t="shared" ca="1" si="0"/>
        <v>18</v>
      </c>
      <c r="D7">
        <f t="shared" ca="1" si="1"/>
        <v>54</v>
      </c>
      <c r="E7">
        <f t="shared" ca="1" si="2"/>
        <v>36</v>
      </c>
      <c r="F7">
        <f t="shared" ca="1" si="3"/>
        <v>6</v>
      </c>
      <c r="G7" t="str">
        <f t="shared" ca="1" si="4"/>
        <v>y</v>
      </c>
      <c r="I7">
        <f t="shared" ca="1" si="5"/>
        <v>3</v>
      </c>
      <c r="J7">
        <f t="shared" ca="1" si="6"/>
        <v>2</v>
      </c>
      <c r="K7" t="str">
        <f t="shared" ref="K7" ca="1" si="23">D7&amp;" "&amp;G7&amp;"² "&amp;N7&amp;" "&amp;E7&amp;" "&amp;G7</f>
        <v>54 y² - 36 y</v>
      </c>
      <c r="L7" t="str">
        <f t="shared" ref="L7" ca="1" si="24">C7&amp;" "&amp;G7&amp;H7&amp;" · ("&amp;IF(I7&gt;1,I7,"")&amp;G7&amp;" "&amp;N7&amp;" "&amp;J7&amp;")"</f>
        <v>18 y · (3y - 2)</v>
      </c>
      <c r="M7">
        <f t="shared" ca="1" si="8"/>
        <v>1</v>
      </c>
      <c r="N7" t="str">
        <f t="shared" ca="1" si="9"/>
        <v>-</v>
      </c>
      <c r="O7">
        <f t="shared" ca="1" si="10"/>
        <v>5</v>
      </c>
      <c r="P7">
        <f t="shared" ca="1" si="10"/>
        <v>2</v>
      </c>
      <c r="Q7">
        <f t="shared" ca="1" si="11"/>
        <v>0</v>
      </c>
      <c r="R7">
        <v>4</v>
      </c>
      <c r="S7" t="s">
        <v>20</v>
      </c>
      <c r="T7">
        <f t="shared" ca="1" si="12"/>
        <v>2</v>
      </c>
      <c r="U7" t="str">
        <f t="shared" ca="1" si="13"/>
        <v>c</v>
      </c>
      <c r="V7">
        <f t="shared" ca="1" si="14"/>
        <v>0</v>
      </c>
      <c r="W7" t="str">
        <f t="shared" ca="1" si="15"/>
        <v>+</v>
      </c>
      <c r="X7">
        <f t="shared" ca="1" si="16"/>
        <v>1</v>
      </c>
      <c r="Y7">
        <f t="shared" ca="1" si="17"/>
        <v>18</v>
      </c>
    </row>
    <row r="8" spans="2:25" x14ac:dyDescent="0.25">
      <c r="B8">
        <f t="shared" ca="1" si="18"/>
        <v>0</v>
      </c>
      <c r="C8">
        <f t="shared" ca="1" si="0"/>
        <v>3</v>
      </c>
      <c r="D8">
        <f t="shared" ca="1" si="1"/>
        <v>9</v>
      </c>
      <c r="E8">
        <f t="shared" ca="1" si="2"/>
        <v>6</v>
      </c>
      <c r="F8">
        <f t="shared" ca="1" si="3"/>
        <v>3</v>
      </c>
      <c r="G8" t="str">
        <f t="shared" ca="1" si="4"/>
        <v>z</v>
      </c>
      <c r="I8">
        <f t="shared" ca="1" si="5"/>
        <v>3</v>
      </c>
      <c r="J8">
        <f t="shared" ca="1" si="6"/>
        <v>2</v>
      </c>
      <c r="K8" t="str">
        <f t="shared" ref="K8" ca="1" si="25">D8&amp;" "&amp;G8&amp;H8&amp;" "&amp;N8&amp;" "&amp;E8&amp;" "</f>
        <v xml:space="preserve">9 z + 6 </v>
      </c>
      <c r="L8" t="str">
        <f t="shared" ref="L8" ca="1" si="26">C8&amp;" "&amp;" · ("&amp;IF(I8&gt;1,I8,"")&amp;G8&amp;" "&amp;N8&amp;" "&amp;J8&amp;")"</f>
        <v>3  · (3z + 2)</v>
      </c>
      <c r="M8">
        <f t="shared" ca="1" si="8"/>
        <v>0</v>
      </c>
      <c r="N8" t="str">
        <f t="shared" ca="1" si="9"/>
        <v>+</v>
      </c>
      <c r="O8">
        <f t="shared" ca="1" si="10"/>
        <v>6</v>
      </c>
      <c r="P8">
        <f t="shared" ca="1" si="10"/>
        <v>4</v>
      </c>
      <c r="Q8">
        <f t="shared" ca="1" si="11"/>
        <v>3</v>
      </c>
      <c r="R8">
        <v>5</v>
      </c>
      <c r="S8" t="s">
        <v>21</v>
      </c>
      <c r="T8">
        <f t="shared" ca="1" si="12"/>
        <v>0</v>
      </c>
      <c r="U8" t="str">
        <f t="shared" ca="1" si="13"/>
        <v>a</v>
      </c>
      <c r="V8">
        <f t="shared" ca="1" si="14"/>
        <v>1</v>
      </c>
      <c r="W8" t="str">
        <f t="shared" ca="1" si="15"/>
        <v>-</v>
      </c>
      <c r="X8">
        <f t="shared" ca="1" si="16"/>
        <v>2</v>
      </c>
      <c r="Y8">
        <f t="shared" ca="1" si="17"/>
        <v>6</v>
      </c>
    </row>
    <row r="9" spans="2:25" x14ac:dyDescent="0.25">
      <c r="B9">
        <f t="shared" ca="1" si="18"/>
        <v>4</v>
      </c>
      <c r="C9">
        <f t="shared" ca="1" si="0"/>
        <v>6</v>
      </c>
      <c r="D9">
        <f t="shared" ca="1" si="1"/>
        <v>36</v>
      </c>
      <c r="E9">
        <f t="shared" ca="1" si="2"/>
        <v>6</v>
      </c>
      <c r="F9">
        <f t="shared" ca="1" si="3"/>
        <v>6</v>
      </c>
      <c r="G9" t="str">
        <f t="shared" ca="1" si="4"/>
        <v>z</v>
      </c>
      <c r="I9">
        <f t="shared" ca="1" si="5"/>
        <v>6</v>
      </c>
      <c r="J9">
        <f t="shared" ca="1" si="6"/>
        <v>1</v>
      </c>
      <c r="K9" t="str">
        <f t="shared" ref="K9" ca="1" si="27">D9&amp;" "&amp;G9&amp;"² "&amp;N9&amp;" "&amp;E9&amp;" "&amp;G9</f>
        <v>36 z² + 6 z</v>
      </c>
      <c r="L9" t="str">
        <f t="shared" ref="L9" ca="1" si="28">C9&amp;" "&amp;G9&amp;H9&amp;" · ("&amp;IF(I9&gt;1,I9,"")&amp;G9&amp;" "&amp;N9&amp;" "&amp;J9&amp;")"</f>
        <v>6 z · (6z + 1)</v>
      </c>
      <c r="M9">
        <f t="shared" ca="1" si="8"/>
        <v>0</v>
      </c>
      <c r="N9" t="str">
        <f t="shared" ca="1" si="9"/>
        <v>+</v>
      </c>
      <c r="O9">
        <f t="shared" ca="1" si="10"/>
        <v>6</v>
      </c>
      <c r="P9">
        <f t="shared" ca="1" si="10"/>
        <v>5</v>
      </c>
      <c r="Q9">
        <f t="shared" ca="1" si="11"/>
        <v>4</v>
      </c>
      <c r="R9">
        <v>6</v>
      </c>
      <c r="S9" t="s">
        <v>22</v>
      </c>
      <c r="T9">
        <f t="shared" ca="1" si="12"/>
        <v>2</v>
      </c>
      <c r="U9" t="str">
        <f t="shared" ca="1" si="13"/>
        <v>c</v>
      </c>
      <c r="V9">
        <f t="shared" ca="1" si="14"/>
        <v>1</v>
      </c>
      <c r="W9" t="str">
        <f t="shared" ca="1" si="15"/>
        <v>-</v>
      </c>
      <c r="X9">
        <f t="shared" ca="1" si="16"/>
        <v>3</v>
      </c>
      <c r="Y9">
        <f t="shared" ca="1" si="17"/>
        <v>18</v>
      </c>
    </row>
    <row r="10" spans="2:25" x14ac:dyDescent="0.25">
      <c r="B10">
        <f t="shared" ca="1" si="18"/>
        <v>8</v>
      </c>
      <c r="C10">
        <f t="shared" ca="1" si="0"/>
        <v>28</v>
      </c>
      <c r="D10">
        <f t="shared" ca="1" si="1"/>
        <v>28</v>
      </c>
      <c r="E10">
        <f t="shared" ca="1" si="2"/>
        <v>28</v>
      </c>
      <c r="F10">
        <f t="shared" ca="1" si="3"/>
        <v>4</v>
      </c>
      <c r="G10" t="str">
        <f t="shared" ca="1" si="4"/>
        <v>c</v>
      </c>
      <c r="I10">
        <f t="shared" ca="1" si="5"/>
        <v>1</v>
      </c>
      <c r="J10">
        <f t="shared" ca="1" si="6"/>
        <v>1</v>
      </c>
      <c r="K10" t="str">
        <f t="shared" ref="K10" ca="1" si="29">D10&amp;" "&amp;G10&amp;H10&amp;" "&amp;N10&amp;" "&amp;E10&amp;" "</f>
        <v xml:space="preserve">28 c - 28 </v>
      </c>
      <c r="L10" t="str">
        <f t="shared" ref="L10" ca="1" si="30">C10&amp;" "&amp;" · ("&amp;IF(I10&gt;1,I10,"")&amp;G10&amp;" "&amp;N10&amp;" "&amp;J10&amp;")"</f>
        <v>28  · (c - 1)</v>
      </c>
      <c r="M10">
        <f t="shared" ca="1" si="8"/>
        <v>1</v>
      </c>
      <c r="N10" t="str">
        <f t="shared" ca="1" si="9"/>
        <v>-</v>
      </c>
      <c r="O10">
        <f t="shared" ca="1" si="10"/>
        <v>2</v>
      </c>
      <c r="P10">
        <f t="shared" ca="1" si="10"/>
        <v>3</v>
      </c>
      <c r="Q10">
        <f t="shared" ca="1" si="11"/>
        <v>5</v>
      </c>
      <c r="T10">
        <f t="shared" ca="1" si="12"/>
        <v>1</v>
      </c>
      <c r="U10" t="str">
        <f t="shared" ca="1" si="13"/>
        <v>b</v>
      </c>
      <c r="V10">
        <f t="shared" ca="1" si="14"/>
        <v>0</v>
      </c>
      <c r="W10" t="str">
        <f t="shared" ca="1" si="15"/>
        <v>+</v>
      </c>
      <c r="X10">
        <f t="shared" ca="1" si="16"/>
        <v>2</v>
      </c>
      <c r="Y10">
        <f t="shared" ca="1" si="17"/>
        <v>56</v>
      </c>
    </row>
    <row r="11" spans="2:25" x14ac:dyDescent="0.25">
      <c r="B11">
        <f t="shared" ca="1" si="18"/>
        <v>12</v>
      </c>
      <c r="C11">
        <f t="shared" ca="1" si="0"/>
        <v>6</v>
      </c>
      <c r="D11">
        <f t="shared" ca="1" si="1"/>
        <v>30</v>
      </c>
      <c r="E11">
        <f t="shared" ca="1" si="2"/>
        <v>54</v>
      </c>
      <c r="F11">
        <f t="shared" ca="1" si="3"/>
        <v>6</v>
      </c>
      <c r="G11" t="str">
        <f t="shared" ca="1" si="4"/>
        <v>y</v>
      </c>
      <c r="I11">
        <f t="shared" ca="1" si="5"/>
        <v>5</v>
      </c>
      <c r="J11">
        <f t="shared" ca="1" si="6"/>
        <v>9</v>
      </c>
      <c r="K11" t="str">
        <f t="shared" ref="K11" ca="1" si="31">D11&amp;" "&amp;G11&amp;"² "&amp;N11&amp;" "&amp;E11&amp;" "&amp;G11</f>
        <v>30 y² - 54 y</v>
      </c>
      <c r="L11" t="str">
        <f t="shared" ref="L11" ca="1" si="32">C11&amp;" "&amp;G11&amp;H11&amp;" · ("&amp;IF(I11&gt;1,I11,"")&amp;G11&amp;" "&amp;N11&amp;" "&amp;J11&amp;")"</f>
        <v>6 y · (5y - 9)</v>
      </c>
      <c r="M11">
        <f t="shared" ca="1" si="8"/>
        <v>1</v>
      </c>
      <c r="N11" t="str">
        <f t="shared" ca="1" si="9"/>
        <v>-</v>
      </c>
      <c r="O11">
        <f t="shared" ca="1" si="10"/>
        <v>5</v>
      </c>
      <c r="P11">
        <f t="shared" ca="1" si="10"/>
        <v>6</v>
      </c>
      <c r="Q11">
        <f t="shared" ca="1" si="11"/>
        <v>4</v>
      </c>
      <c r="T11">
        <f t="shared" ca="1" si="12"/>
        <v>3</v>
      </c>
      <c r="U11" t="str">
        <f t="shared" ca="1" si="13"/>
        <v>d</v>
      </c>
      <c r="V11">
        <f t="shared" ca="1" si="14"/>
        <v>1</v>
      </c>
      <c r="W11" t="str">
        <f t="shared" ca="1" si="15"/>
        <v>-</v>
      </c>
      <c r="X11">
        <f t="shared" ca="1" si="16"/>
        <v>2</v>
      </c>
      <c r="Y11">
        <f t="shared" ca="1" si="17"/>
        <v>12</v>
      </c>
    </row>
    <row r="12" spans="2:25" x14ac:dyDescent="0.25">
      <c r="B12">
        <f t="shared" ca="1" si="18"/>
        <v>16</v>
      </c>
      <c r="C12">
        <f t="shared" ca="1" si="0"/>
        <v>6</v>
      </c>
      <c r="D12">
        <f t="shared" ca="1" si="1"/>
        <v>18</v>
      </c>
      <c r="E12">
        <f t="shared" ca="1" si="2"/>
        <v>24</v>
      </c>
      <c r="F12">
        <f t="shared" ca="1" si="3"/>
        <v>3</v>
      </c>
      <c r="G12" t="str">
        <f t="shared" ca="1" si="4"/>
        <v>x</v>
      </c>
      <c r="I12">
        <f t="shared" ca="1" si="5"/>
        <v>3</v>
      </c>
      <c r="J12">
        <f t="shared" ca="1" si="6"/>
        <v>4</v>
      </c>
      <c r="K12" t="str">
        <f t="shared" ref="K12" ca="1" si="33">D12&amp;" "&amp;G12&amp;H12&amp;" "&amp;N12&amp;" "&amp;E12&amp;" "</f>
        <v xml:space="preserve">18 x - 24 </v>
      </c>
      <c r="L12" t="str">
        <f t="shared" ref="L12" ca="1" si="34">C12&amp;" "&amp;" · ("&amp;IF(I12&gt;1,I12,"")&amp;G12&amp;" "&amp;N12&amp;" "&amp;J12&amp;")"</f>
        <v>6  · (3x - 4)</v>
      </c>
      <c r="M12">
        <f t="shared" ca="1" si="8"/>
        <v>1</v>
      </c>
      <c r="N12" t="str">
        <f t="shared" ca="1" si="9"/>
        <v>-</v>
      </c>
      <c r="O12">
        <f t="shared" ca="1" si="10"/>
        <v>4</v>
      </c>
      <c r="P12">
        <f t="shared" ca="1" si="10"/>
        <v>6</v>
      </c>
      <c r="Q12">
        <f t="shared" ca="1" si="11"/>
        <v>3</v>
      </c>
      <c r="T12">
        <f t="shared" ca="1" si="12"/>
        <v>2</v>
      </c>
      <c r="U12" t="str">
        <f t="shared" ca="1" si="13"/>
        <v>c</v>
      </c>
      <c r="V12">
        <f t="shared" ca="1" si="14"/>
        <v>0</v>
      </c>
      <c r="W12" t="str">
        <f t="shared" ca="1" si="15"/>
        <v>+</v>
      </c>
      <c r="X12">
        <f t="shared" ca="1" si="16"/>
        <v>1</v>
      </c>
      <c r="Y12">
        <f t="shared" ca="1" si="17"/>
        <v>6</v>
      </c>
    </row>
    <row r="13" spans="2:25" x14ac:dyDescent="0.25">
      <c r="B13">
        <f t="shared" ca="1" si="18"/>
        <v>1</v>
      </c>
      <c r="C13">
        <f t="shared" ca="1" si="0"/>
        <v>4</v>
      </c>
      <c r="D13">
        <f t="shared" ca="1" si="1"/>
        <v>32</v>
      </c>
      <c r="E13">
        <f t="shared" ca="1" si="2"/>
        <v>20</v>
      </c>
      <c r="F13">
        <f t="shared" ca="1" si="3"/>
        <v>4</v>
      </c>
      <c r="G13" t="str">
        <f t="shared" ca="1" si="4"/>
        <v>y</v>
      </c>
      <c r="I13">
        <f t="shared" ca="1" si="5"/>
        <v>8</v>
      </c>
      <c r="J13">
        <f t="shared" ca="1" si="6"/>
        <v>5</v>
      </c>
      <c r="K13" t="str">
        <f t="shared" ref="K13" ca="1" si="35">D13&amp;" "&amp;G13&amp;"² "&amp;N13&amp;" "&amp;E13&amp;" "&amp;G13</f>
        <v>32 y² + 20 y</v>
      </c>
      <c r="L13" t="str">
        <f t="shared" ref="L13" ca="1" si="36">C13&amp;" "&amp;G13&amp;H13&amp;" · ("&amp;IF(I13&gt;1,I13,"")&amp;G13&amp;" "&amp;N13&amp;" "&amp;J13&amp;")"</f>
        <v>4 y · (8y + 5)</v>
      </c>
      <c r="M13">
        <f t="shared" ca="1" si="8"/>
        <v>0</v>
      </c>
      <c r="N13" t="str">
        <f t="shared" ca="1" si="9"/>
        <v>+</v>
      </c>
      <c r="O13">
        <f t="shared" ca="1" si="10"/>
        <v>5</v>
      </c>
      <c r="P13">
        <f t="shared" ca="1" si="10"/>
        <v>4</v>
      </c>
      <c r="Q13">
        <f t="shared" ca="1" si="11"/>
        <v>2</v>
      </c>
      <c r="T13">
        <f t="shared" ca="1" si="12"/>
        <v>6</v>
      </c>
      <c r="U13" t="str">
        <f t="shared" ca="1" si="13"/>
        <v>z</v>
      </c>
      <c r="V13">
        <f t="shared" ca="1" si="14"/>
        <v>1</v>
      </c>
      <c r="W13" t="str">
        <f t="shared" ca="1" si="15"/>
        <v>-</v>
      </c>
      <c r="X13">
        <f t="shared" ca="1" si="16"/>
        <v>3</v>
      </c>
      <c r="Y13">
        <f t="shared" ca="1" si="17"/>
        <v>12</v>
      </c>
    </row>
    <row r="14" spans="2:25" x14ac:dyDescent="0.25">
      <c r="B14">
        <f t="shared" ca="1" si="18"/>
        <v>5</v>
      </c>
      <c r="C14">
        <f t="shared" ca="1" si="0"/>
        <v>2</v>
      </c>
      <c r="D14">
        <f t="shared" ca="1" si="1"/>
        <v>8</v>
      </c>
      <c r="E14">
        <f t="shared" ca="1" si="2"/>
        <v>10</v>
      </c>
      <c r="F14">
        <f t="shared" ca="1" si="3"/>
        <v>2</v>
      </c>
      <c r="G14" t="str">
        <f t="shared" ca="1" si="4"/>
        <v>x</v>
      </c>
      <c r="I14">
        <f t="shared" ca="1" si="5"/>
        <v>4</v>
      </c>
      <c r="J14">
        <f t="shared" ca="1" si="6"/>
        <v>5</v>
      </c>
      <c r="K14" t="str">
        <f t="shared" ref="K14" ca="1" si="37">D14&amp;" "&amp;G14&amp;H14&amp;" "&amp;N14&amp;" "&amp;E14&amp;" "</f>
        <v xml:space="preserve">8 x + 10 </v>
      </c>
      <c r="L14" t="str">
        <f t="shared" ref="L14" ca="1" si="38">C14&amp;" "&amp;" · ("&amp;IF(I14&gt;1,I14,"")&amp;G14&amp;" "&amp;N14&amp;" "&amp;J14&amp;")"</f>
        <v>2  · (4x + 5)</v>
      </c>
      <c r="M14">
        <f t="shared" ca="1" si="8"/>
        <v>0</v>
      </c>
      <c r="N14" t="str">
        <f t="shared" ca="1" si="9"/>
        <v>+</v>
      </c>
      <c r="O14">
        <f t="shared" ca="1" si="10"/>
        <v>4</v>
      </c>
      <c r="P14">
        <f t="shared" ca="1" si="10"/>
        <v>4</v>
      </c>
      <c r="Q14">
        <f t="shared" ca="1" si="11"/>
        <v>1</v>
      </c>
      <c r="T14">
        <f t="shared" ca="1" si="12"/>
        <v>5</v>
      </c>
      <c r="U14" t="str">
        <f t="shared" ca="1" si="13"/>
        <v>y</v>
      </c>
      <c r="V14">
        <f t="shared" ca="1" si="14"/>
        <v>0</v>
      </c>
      <c r="W14" t="str">
        <f t="shared" ca="1" si="15"/>
        <v>+</v>
      </c>
      <c r="X14">
        <f t="shared" ca="1" si="16"/>
        <v>2</v>
      </c>
      <c r="Y14">
        <f t="shared" ca="1" si="17"/>
        <v>4</v>
      </c>
    </row>
    <row r="15" spans="2:25" x14ac:dyDescent="0.25">
      <c r="B15">
        <f t="shared" ca="1" si="18"/>
        <v>9</v>
      </c>
      <c r="C15">
        <f t="shared" ca="1" si="0"/>
        <v>8</v>
      </c>
      <c r="D15">
        <f t="shared" ca="1" si="1"/>
        <v>40</v>
      </c>
      <c r="E15">
        <f t="shared" ca="1" si="2"/>
        <v>24</v>
      </c>
      <c r="F15">
        <f t="shared" ca="1" si="3"/>
        <v>4</v>
      </c>
      <c r="G15" t="str">
        <f t="shared" ca="1" si="4"/>
        <v>z</v>
      </c>
      <c r="I15">
        <f t="shared" ca="1" si="5"/>
        <v>5</v>
      </c>
      <c r="J15">
        <f t="shared" ca="1" si="6"/>
        <v>3</v>
      </c>
      <c r="K15" t="str">
        <f t="shared" ref="K15" ca="1" si="39">D15&amp;" "&amp;G15&amp;"² "&amp;N15&amp;" "&amp;E15&amp;" "&amp;G15</f>
        <v>40 z² - 24 z</v>
      </c>
      <c r="L15" t="str">
        <f t="shared" ref="L15" ca="1" si="40">C15&amp;" "&amp;G15&amp;H15&amp;" · ("&amp;IF(I15&gt;1,I15,"")&amp;G15&amp;" "&amp;N15&amp;" "&amp;J15&amp;")"</f>
        <v>8 z · (5z - 3)</v>
      </c>
      <c r="M15">
        <f t="shared" ca="1" si="8"/>
        <v>1</v>
      </c>
      <c r="N15" t="str">
        <f t="shared" ca="1" si="9"/>
        <v>-</v>
      </c>
      <c r="O15">
        <f t="shared" ca="1" si="10"/>
        <v>6</v>
      </c>
      <c r="P15">
        <f t="shared" ca="1" si="10"/>
        <v>4</v>
      </c>
      <c r="Q15">
        <f t="shared" ca="1" si="11"/>
        <v>3</v>
      </c>
      <c r="T15">
        <f t="shared" ca="1" si="12"/>
        <v>0</v>
      </c>
      <c r="U15" t="str">
        <f t="shared" ca="1" si="13"/>
        <v>a</v>
      </c>
      <c r="V15">
        <f t="shared" ca="1" si="14"/>
        <v>1</v>
      </c>
      <c r="W15" t="str">
        <f t="shared" ca="1" si="15"/>
        <v>-</v>
      </c>
      <c r="X15">
        <f t="shared" ca="1" si="16"/>
        <v>1</v>
      </c>
      <c r="Y15">
        <f t="shared" ca="1" si="17"/>
        <v>8</v>
      </c>
    </row>
    <row r="16" spans="2:25" x14ac:dyDescent="0.25">
      <c r="B16">
        <f t="shared" ca="1" si="18"/>
        <v>13</v>
      </c>
      <c r="C16">
        <f t="shared" ca="1" si="0"/>
        <v>2</v>
      </c>
      <c r="D16">
        <f t="shared" ca="1" si="1"/>
        <v>18</v>
      </c>
      <c r="E16">
        <f t="shared" ca="1" si="2"/>
        <v>8</v>
      </c>
      <c r="F16">
        <f t="shared" ca="1" si="3"/>
        <v>2</v>
      </c>
      <c r="G16" t="str">
        <f t="shared" ca="1" si="4"/>
        <v>d</v>
      </c>
      <c r="I16">
        <f t="shared" ca="1" si="5"/>
        <v>9</v>
      </c>
      <c r="J16">
        <f t="shared" ca="1" si="6"/>
        <v>4</v>
      </c>
      <c r="K16" t="str">
        <f t="shared" ref="K16" ca="1" si="41">D16&amp;" "&amp;G16&amp;H16&amp;" "&amp;N16&amp;" "&amp;E16&amp;" "</f>
        <v xml:space="preserve">18 d + 8 </v>
      </c>
      <c r="L16" t="str">
        <f t="shared" ref="L16" ca="1" si="42">C16&amp;" "&amp;" · ("&amp;IF(I16&gt;1,I16,"")&amp;G16&amp;" "&amp;N16&amp;" "&amp;J16&amp;")"</f>
        <v>2  · (9d + 4)</v>
      </c>
      <c r="M16">
        <f t="shared" ca="1" si="8"/>
        <v>0</v>
      </c>
      <c r="N16" t="str">
        <f t="shared" ca="1" si="9"/>
        <v>+</v>
      </c>
      <c r="O16">
        <f t="shared" ca="1" si="10"/>
        <v>3</v>
      </c>
      <c r="P16">
        <f t="shared" ca="1" si="10"/>
        <v>2</v>
      </c>
      <c r="Q16">
        <f t="shared" ca="1" si="11"/>
        <v>5</v>
      </c>
      <c r="T16">
        <f t="shared" ca="1" si="12"/>
        <v>0</v>
      </c>
      <c r="U16" t="str">
        <f t="shared" ca="1" si="13"/>
        <v>a</v>
      </c>
      <c r="V16">
        <f t="shared" ca="1" si="14"/>
        <v>0</v>
      </c>
      <c r="W16" t="str">
        <f t="shared" ca="1" si="15"/>
        <v>+</v>
      </c>
      <c r="X16">
        <f t="shared" ca="1" si="16"/>
        <v>2</v>
      </c>
      <c r="Y16">
        <f t="shared" ca="1" si="17"/>
        <v>4</v>
      </c>
    </row>
    <row r="17" spans="2:25" x14ac:dyDescent="0.25">
      <c r="B17">
        <f t="shared" ca="1" si="18"/>
        <v>17</v>
      </c>
      <c r="C17">
        <f t="shared" ca="1" si="0"/>
        <v>4</v>
      </c>
      <c r="D17">
        <f t="shared" ca="1" si="1"/>
        <v>8</v>
      </c>
      <c r="E17">
        <f t="shared" ca="1" si="2"/>
        <v>20</v>
      </c>
      <c r="F17">
        <f t="shared" ca="1" si="3"/>
        <v>2</v>
      </c>
      <c r="G17" t="str">
        <f t="shared" ca="1" si="4"/>
        <v>c</v>
      </c>
      <c r="I17">
        <f t="shared" ca="1" si="5"/>
        <v>2</v>
      </c>
      <c r="J17">
        <f t="shared" ca="1" si="6"/>
        <v>5</v>
      </c>
      <c r="K17" t="str">
        <f t="shared" ref="K17" ca="1" si="43">D17&amp;" "&amp;G17&amp;"² "&amp;N17&amp;" "&amp;E17&amp;" "&amp;G17</f>
        <v>8 c² + 20 c</v>
      </c>
      <c r="L17" t="str">
        <f t="shared" ref="L17" ca="1" si="44">C17&amp;" "&amp;G17&amp;H17&amp;" · ("&amp;IF(I17&gt;1,I17,"")&amp;G17&amp;" "&amp;N17&amp;" "&amp;J17&amp;")"</f>
        <v>4 c · (2c + 5)</v>
      </c>
      <c r="M17">
        <f t="shared" ca="1" si="8"/>
        <v>0</v>
      </c>
      <c r="N17" t="str">
        <f t="shared" ca="1" si="9"/>
        <v>+</v>
      </c>
      <c r="O17">
        <f t="shared" ca="1" si="10"/>
        <v>2</v>
      </c>
      <c r="P17">
        <f t="shared" ca="1" si="10"/>
        <v>4</v>
      </c>
      <c r="Q17">
        <f t="shared" ca="1" si="11"/>
        <v>6</v>
      </c>
      <c r="T17">
        <f t="shared" ca="1" si="12"/>
        <v>3</v>
      </c>
      <c r="U17" t="str">
        <f t="shared" ca="1" si="13"/>
        <v>d</v>
      </c>
      <c r="V17">
        <f t="shared" ca="1" si="14"/>
        <v>1</v>
      </c>
      <c r="W17" t="str">
        <f t="shared" ca="1" si="15"/>
        <v>-</v>
      </c>
      <c r="X17">
        <f t="shared" ca="1" si="16"/>
        <v>2</v>
      </c>
      <c r="Y17">
        <f t="shared" ca="1" si="17"/>
        <v>8</v>
      </c>
    </row>
    <row r="18" spans="2:25" x14ac:dyDescent="0.25">
      <c r="B18">
        <f t="shared" ca="1" si="18"/>
        <v>2</v>
      </c>
      <c r="C18">
        <f t="shared" ca="1" si="0"/>
        <v>18</v>
      </c>
      <c r="D18">
        <f t="shared" ca="1" si="1"/>
        <v>18</v>
      </c>
      <c r="E18">
        <f t="shared" ca="1" si="2"/>
        <v>72</v>
      </c>
      <c r="F18">
        <f t="shared" ca="1" si="3"/>
        <v>6</v>
      </c>
      <c r="G18" t="str">
        <f t="shared" ca="1" si="4"/>
        <v>d</v>
      </c>
      <c r="I18">
        <f t="shared" ca="1" si="5"/>
        <v>1</v>
      </c>
      <c r="J18">
        <f t="shared" ca="1" si="6"/>
        <v>4</v>
      </c>
      <c r="K18" t="str">
        <f t="shared" ref="K18" ca="1" si="45">D18&amp;" "&amp;G18&amp;H18&amp;" "&amp;N18&amp;" "&amp;E18&amp;" "</f>
        <v xml:space="preserve">18 d - 72 </v>
      </c>
      <c r="L18" t="str">
        <f t="shared" ref="L18" ca="1" si="46">C18&amp;" "&amp;" · ("&amp;IF(I18&gt;1,I18,"")&amp;G18&amp;" "&amp;N18&amp;" "&amp;J18&amp;")"</f>
        <v>18  · (d - 4)</v>
      </c>
      <c r="M18">
        <f t="shared" ca="1" si="8"/>
        <v>1</v>
      </c>
      <c r="N18" t="str">
        <f t="shared" ca="1" si="9"/>
        <v>-</v>
      </c>
      <c r="O18">
        <f t="shared" ca="1" si="10"/>
        <v>3</v>
      </c>
      <c r="P18">
        <f t="shared" ca="1" si="10"/>
        <v>6</v>
      </c>
      <c r="Q18">
        <f t="shared" ca="1" si="11"/>
        <v>2</v>
      </c>
      <c r="T18">
        <f t="shared" ca="1" si="12"/>
        <v>1</v>
      </c>
      <c r="U18" t="str">
        <f t="shared" ca="1" si="13"/>
        <v>b</v>
      </c>
      <c r="V18">
        <f t="shared" ca="1" si="14"/>
        <v>0</v>
      </c>
      <c r="W18" t="str">
        <f t="shared" ca="1" si="15"/>
        <v>+</v>
      </c>
      <c r="X18">
        <f t="shared" ca="1" si="16"/>
        <v>2</v>
      </c>
      <c r="Y18">
        <f t="shared" ca="1" si="17"/>
        <v>36</v>
      </c>
    </row>
    <row r="19" spans="2:25" x14ac:dyDescent="0.25">
      <c r="B19">
        <f t="shared" ca="1" si="18"/>
        <v>6</v>
      </c>
      <c r="C19">
        <f t="shared" ca="1" si="0"/>
        <v>12</v>
      </c>
      <c r="D19">
        <f t="shared" ca="1" si="1"/>
        <v>72</v>
      </c>
      <c r="E19">
        <f t="shared" ca="1" si="2"/>
        <v>60</v>
      </c>
      <c r="F19">
        <f t="shared" ca="1" si="3"/>
        <v>6</v>
      </c>
      <c r="G19" t="str">
        <f t="shared" ca="1" si="4"/>
        <v>x</v>
      </c>
      <c r="I19">
        <f t="shared" ca="1" si="5"/>
        <v>6</v>
      </c>
      <c r="J19">
        <f t="shared" ca="1" si="6"/>
        <v>5</v>
      </c>
      <c r="K19" t="str">
        <f t="shared" ref="K19" ca="1" si="47">D19&amp;" "&amp;G19&amp;"² "&amp;N19&amp;" "&amp;E19&amp;" "&amp;G19</f>
        <v>72 x² + 60 x</v>
      </c>
      <c r="L19" t="str">
        <f t="shared" ref="L19" ca="1" si="48">C19&amp;" "&amp;G19&amp;H19&amp;" · ("&amp;IF(I19&gt;1,I19,"")&amp;G19&amp;" "&amp;N19&amp;" "&amp;J19&amp;")"</f>
        <v>12 x · (6x + 5)</v>
      </c>
      <c r="M19">
        <f t="shared" ca="1" si="8"/>
        <v>0</v>
      </c>
      <c r="N19" t="str">
        <f t="shared" ca="1" si="9"/>
        <v>+</v>
      </c>
      <c r="O19">
        <f t="shared" ca="1" si="10"/>
        <v>4</v>
      </c>
      <c r="P19">
        <f t="shared" ca="1" si="10"/>
        <v>2</v>
      </c>
      <c r="Q19">
        <f t="shared" ca="1" si="11"/>
        <v>6</v>
      </c>
      <c r="T19">
        <f t="shared" ca="1" si="12"/>
        <v>1</v>
      </c>
      <c r="U19" t="str">
        <f t="shared" ca="1" si="13"/>
        <v>b</v>
      </c>
      <c r="V19">
        <f t="shared" ca="1" si="14"/>
        <v>1</v>
      </c>
      <c r="W19" t="str">
        <f t="shared" ca="1" si="15"/>
        <v>-</v>
      </c>
      <c r="X19">
        <f t="shared" ca="1" si="16"/>
        <v>1</v>
      </c>
      <c r="Y19">
        <f t="shared" ca="1" si="17"/>
        <v>12</v>
      </c>
    </row>
    <row r="20" spans="2:25" x14ac:dyDescent="0.25">
      <c r="B20">
        <f t="shared" ca="1" si="18"/>
        <v>10</v>
      </c>
      <c r="C20">
        <f t="shared" ca="1" si="0"/>
        <v>8</v>
      </c>
      <c r="D20">
        <f t="shared" ca="1" si="1"/>
        <v>24</v>
      </c>
      <c r="E20">
        <f t="shared" ca="1" si="2"/>
        <v>32</v>
      </c>
      <c r="F20">
        <f t="shared" ca="1" si="3"/>
        <v>4</v>
      </c>
      <c r="G20" t="str">
        <f t="shared" ca="1" si="4"/>
        <v>y</v>
      </c>
      <c r="I20">
        <f t="shared" ca="1" si="5"/>
        <v>3</v>
      </c>
      <c r="J20">
        <f t="shared" ca="1" si="6"/>
        <v>4</v>
      </c>
      <c r="K20" t="str">
        <f t="shared" ref="K20" ca="1" si="49">D20&amp;" "&amp;G20&amp;H20&amp;" "&amp;N20&amp;" "&amp;E20&amp;" "</f>
        <v xml:space="preserve">24 y - 32 </v>
      </c>
      <c r="L20" t="str">
        <f t="shared" ref="L20" ca="1" si="50">C20&amp;" "&amp;" · ("&amp;IF(I20&gt;1,I20,"")&amp;G20&amp;" "&amp;N20&amp;" "&amp;J20&amp;")"</f>
        <v>8  · (3y - 4)</v>
      </c>
      <c r="M20">
        <f t="shared" ca="1" si="8"/>
        <v>1</v>
      </c>
      <c r="N20" t="str">
        <f t="shared" ca="1" si="9"/>
        <v>-</v>
      </c>
      <c r="O20">
        <f t="shared" ca="1" si="10"/>
        <v>5</v>
      </c>
      <c r="P20">
        <f t="shared" ca="1" si="10"/>
        <v>4</v>
      </c>
      <c r="Q20">
        <f t="shared" ca="1" si="11"/>
        <v>2</v>
      </c>
      <c r="T20">
        <f t="shared" ca="1" si="12"/>
        <v>6</v>
      </c>
      <c r="U20" t="str">
        <f t="shared" ca="1" si="13"/>
        <v>z</v>
      </c>
      <c r="V20">
        <f t="shared" ca="1" si="14"/>
        <v>0</v>
      </c>
      <c r="W20" t="str">
        <f t="shared" ca="1" si="15"/>
        <v>+</v>
      </c>
      <c r="X20">
        <f t="shared" ca="1" si="16"/>
        <v>1</v>
      </c>
      <c r="Y20">
        <f t="shared" ca="1" si="17"/>
        <v>8</v>
      </c>
    </row>
    <row r="21" spans="2:25" x14ac:dyDescent="0.25">
      <c r="B21">
        <f t="shared" ca="1" si="18"/>
        <v>14</v>
      </c>
      <c r="C21">
        <f t="shared" ca="1" si="0"/>
        <v>4</v>
      </c>
      <c r="D21">
        <f t="shared" ca="1" si="1"/>
        <v>4</v>
      </c>
      <c r="E21">
        <f t="shared" ca="1" si="2"/>
        <v>8</v>
      </c>
      <c r="F21">
        <f t="shared" ca="1" si="3"/>
        <v>2</v>
      </c>
      <c r="G21" t="str">
        <f t="shared" ca="1" si="4"/>
        <v>x</v>
      </c>
      <c r="I21">
        <f t="shared" ca="1" si="5"/>
        <v>1</v>
      </c>
      <c r="J21">
        <f t="shared" ca="1" si="6"/>
        <v>2</v>
      </c>
      <c r="K21" t="str">
        <f t="shared" ref="K21" ca="1" si="51">D21&amp;" "&amp;G21&amp;"² "&amp;N21&amp;" "&amp;E21&amp;" "&amp;G21</f>
        <v>4 x² + 8 x</v>
      </c>
      <c r="L21" t="str">
        <f t="shared" ref="L21" ca="1" si="52">C21&amp;" "&amp;G21&amp;H21&amp;" · ("&amp;IF(I21&gt;1,I21,"")&amp;G21&amp;" "&amp;N21&amp;" "&amp;J21&amp;")"</f>
        <v>4 x · (x + 2)</v>
      </c>
      <c r="M21">
        <f t="shared" ca="1" si="8"/>
        <v>0</v>
      </c>
      <c r="N21" t="str">
        <f t="shared" ca="1" si="9"/>
        <v>+</v>
      </c>
      <c r="O21">
        <f t="shared" ca="1" si="10"/>
        <v>4</v>
      </c>
      <c r="P21">
        <f t="shared" ca="1" si="10"/>
        <v>3</v>
      </c>
      <c r="Q21">
        <f t="shared" ca="1" si="11"/>
        <v>0</v>
      </c>
      <c r="T21">
        <f t="shared" ca="1" si="12"/>
        <v>3</v>
      </c>
      <c r="U21" t="str">
        <f t="shared" ca="1" si="13"/>
        <v>d</v>
      </c>
      <c r="V21">
        <f t="shared" ca="1" si="14"/>
        <v>0</v>
      </c>
      <c r="W21" t="str">
        <f t="shared" ca="1" si="15"/>
        <v>+</v>
      </c>
      <c r="X21">
        <f t="shared" ca="1" si="16"/>
        <v>2</v>
      </c>
      <c r="Y21">
        <f t="shared" ca="1" si="17"/>
        <v>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9437-A747-4FB1-B662-1AC5AD3225E7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4"/>
  <sheetViews>
    <sheetView topLeftCell="A138" zoomScaleNormal="100" workbookViewId="0">
      <selection activeCell="A145" sqref="A145"/>
    </sheetView>
  </sheetViews>
  <sheetFormatPr baseColWidth="10" defaultRowHeight="12.5" x14ac:dyDescent="0.25"/>
  <cols>
    <col min="2" max="2" width="38.453125" bestFit="1" customWidth="1"/>
    <col min="3" max="3" width="17.1796875" customWidth="1"/>
    <col min="5" max="9" width="9.08984375" bestFit="1" customWidth="1"/>
    <col min="10" max="10" width="2.90625" bestFit="1" customWidth="1"/>
  </cols>
  <sheetData>
    <row r="2" spans="1:13" ht="15.5" x14ac:dyDescent="0.35">
      <c r="A2">
        <v>1</v>
      </c>
      <c r="B2" t="s">
        <v>0</v>
      </c>
      <c r="C2" t="s">
        <v>1</v>
      </c>
      <c r="E2" t="s">
        <v>68</v>
      </c>
      <c r="F2" t="s">
        <v>2</v>
      </c>
      <c r="G2" t="s">
        <v>2</v>
      </c>
      <c r="H2" t="s">
        <v>2</v>
      </c>
      <c r="M2" s="2"/>
    </row>
    <row r="3" spans="1:13" ht="15.5" x14ac:dyDescent="0.35">
      <c r="A3">
        <v>0</v>
      </c>
      <c r="B3" s="1" t="str">
        <f ca="1">F3&amp;" · "&amp;G3&amp;J3&amp;" · "&amp;H3&amp;K3</f>
        <v>3 · 3a · 5b</v>
      </c>
      <c r="C3" s="1" t="str">
        <f ca="1">E3&amp;L3</f>
        <v>45ab</v>
      </c>
      <c r="E3">
        <f ca="1">F3*G3*H3</f>
        <v>45</v>
      </c>
      <c r="F3">
        <f ca="1">RANDBETWEEN(2,5)</f>
        <v>3</v>
      </c>
      <c r="G3">
        <f ca="1">RANDBETWEEN(2,5)</f>
        <v>3</v>
      </c>
      <c r="H3">
        <f ca="1">RANDBETWEEN(2,5)</f>
        <v>5</v>
      </c>
      <c r="I3">
        <f t="shared" ref="I3:I19" ca="1" si="0">IF(M3=1,1,24)</f>
        <v>1</v>
      </c>
      <c r="J3" t="str">
        <f ca="1">CHAR($I3+96)</f>
        <v>a</v>
      </c>
      <c r="K3" t="str">
        <f ca="1">CHAR(CODE(J3)+RANDBETWEEN(0,1))</f>
        <v>b</v>
      </c>
      <c r="L3" t="str">
        <f ca="1">IF(J3=K3,J3&amp;"²",J3&amp;K3)</f>
        <v>ab</v>
      </c>
      <c r="M3">
        <f ca="1">ROUND(RAND()*2+0.5,0)</f>
        <v>1</v>
      </c>
    </row>
    <row r="4" spans="1:13" ht="15.5" x14ac:dyDescent="0.35">
      <c r="A4">
        <v>1</v>
      </c>
      <c r="B4" s="1" t="str">
        <f t="shared" ref="B4:B19" ca="1" si="1">F4&amp;" · "&amp;G4&amp;J4&amp;" · "&amp;H4&amp;K4</f>
        <v>3 · 3a · 4b</v>
      </c>
      <c r="C4" s="1" t="str">
        <f t="shared" ref="C4:C19" ca="1" si="2">E4&amp;L4</f>
        <v>36ab</v>
      </c>
      <c r="E4">
        <f t="shared" ref="E4:E19" ca="1" si="3">F4*G4*H4</f>
        <v>36</v>
      </c>
      <c r="F4">
        <f t="shared" ref="F4:H19" ca="1" si="4">RANDBETWEEN(2,5)</f>
        <v>3</v>
      </c>
      <c r="G4">
        <f t="shared" ca="1" si="4"/>
        <v>3</v>
      </c>
      <c r="H4">
        <f t="shared" ca="1" si="4"/>
        <v>4</v>
      </c>
      <c r="I4">
        <f t="shared" ca="1" si="0"/>
        <v>1</v>
      </c>
      <c r="J4" t="str">
        <f t="shared" ref="J4:J19" ca="1" si="5">CHAR($I4+96)</f>
        <v>a</v>
      </c>
      <c r="K4" t="str">
        <f t="shared" ref="K4:K19" ca="1" si="6">CHAR(CODE(J4)+RANDBETWEEN(0,1))</f>
        <v>b</v>
      </c>
      <c r="L4" t="str">
        <f t="shared" ref="L4:L19" ca="1" si="7">IF(J4=K4,J4&amp;"²",J4&amp;K4)</f>
        <v>ab</v>
      </c>
      <c r="M4">
        <f t="shared" ref="M4:M19" ca="1" si="8">ROUND(RAND()*2+0.5,0)</f>
        <v>1</v>
      </c>
    </row>
    <row r="5" spans="1:13" ht="15.5" x14ac:dyDescent="0.35">
      <c r="A5">
        <v>2</v>
      </c>
      <c r="B5" s="1" t="str">
        <f t="shared" ca="1" si="1"/>
        <v>4 · 2x · 3y</v>
      </c>
      <c r="C5" s="1" t="str">
        <f t="shared" ca="1" si="2"/>
        <v>24xy</v>
      </c>
      <c r="E5">
        <f t="shared" ca="1" si="3"/>
        <v>24</v>
      </c>
      <c r="F5">
        <f t="shared" ca="1" si="4"/>
        <v>4</v>
      </c>
      <c r="G5">
        <f t="shared" ca="1" si="4"/>
        <v>2</v>
      </c>
      <c r="H5">
        <f t="shared" ca="1" si="4"/>
        <v>3</v>
      </c>
      <c r="I5">
        <f t="shared" ca="1" si="0"/>
        <v>24</v>
      </c>
      <c r="J5" t="str">
        <f t="shared" ca="1" si="5"/>
        <v>x</v>
      </c>
      <c r="K5" t="str">
        <f t="shared" ca="1" si="6"/>
        <v>y</v>
      </c>
      <c r="L5" t="str">
        <f t="shared" ca="1" si="7"/>
        <v>xy</v>
      </c>
      <c r="M5">
        <f ca="1">ROUND(RAND()*2+0.5,0)</f>
        <v>2</v>
      </c>
    </row>
    <row r="6" spans="1:13" ht="15.5" x14ac:dyDescent="0.35">
      <c r="A6">
        <v>3</v>
      </c>
      <c r="B6" s="1" t="str">
        <f t="shared" ca="1" si="1"/>
        <v>4 · 3a · 4b</v>
      </c>
      <c r="C6" s="1" t="str">
        <f t="shared" ca="1" si="2"/>
        <v>48ab</v>
      </c>
      <c r="E6">
        <f t="shared" ca="1" si="3"/>
        <v>48</v>
      </c>
      <c r="F6">
        <f t="shared" ca="1" si="4"/>
        <v>4</v>
      </c>
      <c r="G6">
        <f t="shared" ca="1" si="4"/>
        <v>3</v>
      </c>
      <c r="H6">
        <f t="shared" ca="1" si="4"/>
        <v>4</v>
      </c>
      <c r="I6">
        <f t="shared" ca="1" si="0"/>
        <v>1</v>
      </c>
      <c r="J6" t="str">
        <f t="shared" ca="1" si="5"/>
        <v>a</v>
      </c>
      <c r="K6" t="str">
        <f t="shared" ca="1" si="6"/>
        <v>b</v>
      </c>
      <c r="L6" t="str">
        <f t="shared" ca="1" si="7"/>
        <v>ab</v>
      </c>
      <c r="M6">
        <f t="shared" ca="1" si="8"/>
        <v>1</v>
      </c>
    </row>
    <row r="7" spans="1:13" ht="15.5" x14ac:dyDescent="0.35">
      <c r="A7">
        <v>4</v>
      </c>
      <c r="B7" s="1" t="str">
        <f t="shared" ca="1" si="1"/>
        <v>3 · 4x · 4x</v>
      </c>
      <c r="C7" s="1" t="str">
        <f t="shared" ca="1" si="2"/>
        <v>48x²</v>
      </c>
      <c r="E7">
        <f t="shared" ca="1" si="3"/>
        <v>48</v>
      </c>
      <c r="F7">
        <f t="shared" ca="1" si="4"/>
        <v>3</v>
      </c>
      <c r="G7">
        <f t="shared" ca="1" si="4"/>
        <v>4</v>
      </c>
      <c r="H7">
        <f t="shared" ca="1" si="4"/>
        <v>4</v>
      </c>
      <c r="I7">
        <f t="shared" ca="1" si="0"/>
        <v>24</v>
      </c>
      <c r="J7" t="str">
        <f t="shared" ca="1" si="5"/>
        <v>x</v>
      </c>
      <c r="K7" t="str">
        <f t="shared" ca="1" si="6"/>
        <v>x</v>
      </c>
      <c r="L7" t="str">
        <f t="shared" ca="1" si="7"/>
        <v>x²</v>
      </c>
      <c r="M7">
        <f ca="1">ROUND(RAND()*2+0.5,0)</f>
        <v>2</v>
      </c>
    </row>
    <row r="8" spans="1:13" ht="15.5" x14ac:dyDescent="0.35">
      <c r="A8">
        <v>5</v>
      </c>
      <c r="B8" s="1" t="str">
        <f t="shared" ca="1" si="1"/>
        <v>2 · 3a · 3b</v>
      </c>
      <c r="C8" s="1" t="str">
        <f t="shared" ca="1" si="2"/>
        <v>18ab</v>
      </c>
      <c r="E8">
        <f t="shared" ca="1" si="3"/>
        <v>18</v>
      </c>
      <c r="F8">
        <f t="shared" ca="1" si="4"/>
        <v>2</v>
      </c>
      <c r="G8">
        <f t="shared" ca="1" si="4"/>
        <v>3</v>
      </c>
      <c r="H8">
        <f t="shared" ca="1" si="4"/>
        <v>3</v>
      </c>
      <c r="I8">
        <f t="shared" ca="1" si="0"/>
        <v>1</v>
      </c>
      <c r="J8" t="str">
        <f t="shared" ca="1" si="5"/>
        <v>a</v>
      </c>
      <c r="K8" t="str">
        <f t="shared" ca="1" si="6"/>
        <v>b</v>
      </c>
      <c r="L8" t="str">
        <f t="shared" ca="1" si="7"/>
        <v>ab</v>
      </c>
      <c r="M8">
        <f t="shared" ca="1" si="8"/>
        <v>1</v>
      </c>
    </row>
    <row r="9" spans="1:13" ht="15.5" x14ac:dyDescent="0.35">
      <c r="A9">
        <v>6</v>
      </c>
      <c r="B9" s="1" t="str">
        <f t="shared" ca="1" si="1"/>
        <v>3 · 3x · 4y</v>
      </c>
      <c r="C9" s="1" t="str">
        <f t="shared" ca="1" si="2"/>
        <v>36xy</v>
      </c>
      <c r="E9">
        <f t="shared" ca="1" si="3"/>
        <v>36</v>
      </c>
      <c r="F9">
        <f t="shared" ca="1" si="4"/>
        <v>3</v>
      </c>
      <c r="G9">
        <f t="shared" ca="1" si="4"/>
        <v>3</v>
      </c>
      <c r="H9">
        <f t="shared" ca="1" si="4"/>
        <v>4</v>
      </c>
      <c r="I9">
        <f t="shared" ca="1" si="0"/>
        <v>24</v>
      </c>
      <c r="J9" t="str">
        <f t="shared" ca="1" si="5"/>
        <v>x</v>
      </c>
      <c r="K9" t="str">
        <f t="shared" ca="1" si="6"/>
        <v>y</v>
      </c>
      <c r="L9" t="str">
        <f t="shared" ca="1" si="7"/>
        <v>xy</v>
      </c>
      <c r="M9">
        <f t="shared" ca="1" si="8"/>
        <v>2</v>
      </c>
    </row>
    <row r="10" spans="1:13" ht="15.5" x14ac:dyDescent="0.35">
      <c r="A10">
        <v>7</v>
      </c>
      <c r="B10" s="1" t="str">
        <f t="shared" ca="1" si="1"/>
        <v>5 · 5a · 5a</v>
      </c>
      <c r="C10" s="1" t="str">
        <f t="shared" ca="1" si="2"/>
        <v>125a²</v>
      </c>
      <c r="E10">
        <f t="shared" ca="1" si="3"/>
        <v>125</v>
      </c>
      <c r="F10">
        <f t="shared" ca="1" si="4"/>
        <v>5</v>
      </c>
      <c r="G10">
        <f t="shared" ca="1" si="4"/>
        <v>5</v>
      </c>
      <c r="H10">
        <f t="shared" ca="1" si="4"/>
        <v>5</v>
      </c>
      <c r="I10">
        <f t="shared" ca="1" si="0"/>
        <v>1</v>
      </c>
      <c r="J10" t="str">
        <f t="shared" ca="1" si="5"/>
        <v>a</v>
      </c>
      <c r="K10" t="str">
        <f t="shared" ca="1" si="6"/>
        <v>a</v>
      </c>
      <c r="L10" t="str">
        <f t="shared" ca="1" si="7"/>
        <v>a²</v>
      </c>
      <c r="M10">
        <f t="shared" ca="1" si="8"/>
        <v>1</v>
      </c>
    </row>
    <row r="11" spans="1:13" ht="15.5" x14ac:dyDescent="0.35">
      <c r="A11">
        <v>8</v>
      </c>
      <c r="B11" s="1" t="str">
        <f t="shared" ca="1" si="1"/>
        <v>5 · 3a · 5a</v>
      </c>
      <c r="C11" s="1" t="str">
        <f t="shared" ca="1" si="2"/>
        <v>75a²</v>
      </c>
      <c r="E11">
        <f t="shared" ca="1" si="3"/>
        <v>75</v>
      </c>
      <c r="F11">
        <f t="shared" ca="1" si="4"/>
        <v>5</v>
      </c>
      <c r="G11">
        <f t="shared" ca="1" si="4"/>
        <v>3</v>
      </c>
      <c r="H11">
        <f t="shared" ca="1" si="4"/>
        <v>5</v>
      </c>
      <c r="I11">
        <f t="shared" ca="1" si="0"/>
        <v>1</v>
      </c>
      <c r="J11" t="str">
        <f t="shared" ca="1" si="5"/>
        <v>a</v>
      </c>
      <c r="K11" t="str">
        <f t="shared" ca="1" si="6"/>
        <v>a</v>
      </c>
      <c r="L11" t="str">
        <f t="shared" ca="1" si="7"/>
        <v>a²</v>
      </c>
      <c r="M11">
        <f t="shared" ca="1" si="8"/>
        <v>1</v>
      </c>
    </row>
    <row r="12" spans="1:13" ht="15.5" x14ac:dyDescent="0.35">
      <c r="A12">
        <v>9</v>
      </c>
      <c r="B12" s="1" t="str">
        <f t="shared" ca="1" si="1"/>
        <v>2 · 4a · 5a</v>
      </c>
      <c r="C12" s="1" t="str">
        <f t="shared" ca="1" si="2"/>
        <v>40a²</v>
      </c>
      <c r="E12">
        <f t="shared" ca="1" si="3"/>
        <v>40</v>
      </c>
      <c r="F12">
        <f t="shared" ca="1" si="4"/>
        <v>2</v>
      </c>
      <c r="G12">
        <f t="shared" ca="1" si="4"/>
        <v>4</v>
      </c>
      <c r="H12">
        <f t="shared" ca="1" si="4"/>
        <v>5</v>
      </c>
      <c r="I12">
        <f t="shared" ca="1" si="0"/>
        <v>1</v>
      </c>
      <c r="J12" t="str">
        <f t="shared" ca="1" si="5"/>
        <v>a</v>
      </c>
      <c r="K12" t="str">
        <f t="shared" ca="1" si="6"/>
        <v>a</v>
      </c>
      <c r="L12" t="str">
        <f t="shared" ca="1" si="7"/>
        <v>a²</v>
      </c>
      <c r="M12">
        <f t="shared" ca="1" si="8"/>
        <v>1</v>
      </c>
    </row>
    <row r="13" spans="1:13" ht="15.5" x14ac:dyDescent="0.35">
      <c r="A13">
        <v>10</v>
      </c>
      <c r="B13" s="1" t="str">
        <f t="shared" ca="1" si="1"/>
        <v>3 · 4a · 2a</v>
      </c>
      <c r="C13" s="1" t="str">
        <f t="shared" ca="1" si="2"/>
        <v>24a²</v>
      </c>
      <c r="E13">
        <f t="shared" ca="1" si="3"/>
        <v>24</v>
      </c>
      <c r="F13">
        <f t="shared" ca="1" si="4"/>
        <v>3</v>
      </c>
      <c r="G13">
        <f t="shared" ca="1" si="4"/>
        <v>4</v>
      </c>
      <c r="H13">
        <f t="shared" ca="1" si="4"/>
        <v>2</v>
      </c>
      <c r="I13">
        <f t="shared" ca="1" si="0"/>
        <v>1</v>
      </c>
      <c r="J13" t="str">
        <f t="shared" ca="1" si="5"/>
        <v>a</v>
      </c>
      <c r="K13" t="str">
        <f t="shared" ca="1" si="6"/>
        <v>a</v>
      </c>
      <c r="L13" t="str">
        <f t="shared" ca="1" si="7"/>
        <v>a²</v>
      </c>
      <c r="M13">
        <f t="shared" ca="1" si="8"/>
        <v>1</v>
      </c>
    </row>
    <row r="14" spans="1:13" ht="15.5" x14ac:dyDescent="0.35">
      <c r="A14">
        <v>11</v>
      </c>
      <c r="B14" s="1" t="str">
        <f t="shared" ca="1" si="1"/>
        <v>4 · 3x · 2y</v>
      </c>
      <c r="C14" s="1" t="str">
        <f t="shared" ca="1" si="2"/>
        <v>24xy</v>
      </c>
      <c r="E14">
        <f t="shared" ca="1" si="3"/>
        <v>24</v>
      </c>
      <c r="F14">
        <f t="shared" ca="1" si="4"/>
        <v>4</v>
      </c>
      <c r="G14">
        <f t="shared" ca="1" si="4"/>
        <v>3</v>
      </c>
      <c r="H14">
        <f t="shared" ca="1" si="4"/>
        <v>2</v>
      </c>
      <c r="I14">
        <f t="shared" ca="1" si="0"/>
        <v>24</v>
      </c>
      <c r="J14" t="str">
        <f t="shared" ca="1" si="5"/>
        <v>x</v>
      </c>
      <c r="K14" t="str">
        <f t="shared" ca="1" si="6"/>
        <v>y</v>
      </c>
      <c r="L14" t="str">
        <f t="shared" ca="1" si="7"/>
        <v>xy</v>
      </c>
      <c r="M14">
        <f ca="1">ROUND(RAND()*2+0.5,0)</f>
        <v>2</v>
      </c>
    </row>
    <row r="15" spans="1:13" ht="15.5" x14ac:dyDescent="0.35">
      <c r="A15">
        <v>12</v>
      </c>
      <c r="B15" s="1" t="str">
        <f t="shared" ca="1" si="1"/>
        <v>3 · 2x · 5x</v>
      </c>
      <c r="C15" s="1" t="str">
        <f t="shared" ca="1" si="2"/>
        <v>30x²</v>
      </c>
      <c r="E15">
        <f t="shared" ca="1" si="3"/>
        <v>30</v>
      </c>
      <c r="F15">
        <f t="shared" ca="1" si="4"/>
        <v>3</v>
      </c>
      <c r="G15">
        <f t="shared" ca="1" si="4"/>
        <v>2</v>
      </c>
      <c r="H15">
        <f t="shared" ca="1" si="4"/>
        <v>5</v>
      </c>
      <c r="I15">
        <f t="shared" ca="1" si="0"/>
        <v>24</v>
      </c>
      <c r="J15" t="str">
        <f t="shared" ca="1" si="5"/>
        <v>x</v>
      </c>
      <c r="K15" t="str">
        <f t="shared" ca="1" si="6"/>
        <v>x</v>
      </c>
      <c r="L15" t="str">
        <f t="shared" ca="1" si="7"/>
        <v>x²</v>
      </c>
      <c r="M15">
        <f t="shared" ca="1" si="8"/>
        <v>2</v>
      </c>
    </row>
    <row r="16" spans="1:13" ht="15.5" x14ac:dyDescent="0.35">
      <c r="A16">
        <v>13</v>
      </c>
      <c r="B16" s="1" t="str">
        <f t="shared" ca="1" si="1"/>
        <v>2 · 5x · 4x</v>
      </c>
      <c r="C16" s="1" t="str">
        <f t="shared" ca="1" si="2"/>
        <v>40x²</v>
      </c>
      <c r="E16">
        <f t="shared" ca="1" si="3"/>
        <v>40</v>
      </c>
      <c r="F16">
        <f t="shared" ca="1" si="4"/>
        <v>2</v>
      </c>
      <c r="G16">
        <f t="shared" ca="1" si="4"/>
        <v>5</v>
      </c>
      <c r="H16">
        <f t="shared" ca="1" si="4"/>
        <v>4</v>
      </c>
      <c r="I16">
        <f t="shared" ca="1" si="0"/>
        <v>24</v>
      </c>
      <c r="J16" t="str">
        <f t="shared" ca="1" si="5"/>
        <v>x</v>
      </c>
      <c r="K16" t="str">
        <f t="shared" ca="1" si="6"/>
        <v>x</v>
      </c>
      <c r="L16" t="str">
        <f t="shared" ca="1" si="7"/>
        <v>x²</v>
      </c>
      <c r="M16">
        <f ca="1">ROUND(RAND()*2+0.5,0)</f>
        <v>2</v>
      </c>
    </row>
    <row r="17" spans="1:17" ht="15.5" x14ac:dyDescent="0.35">
      <c r="A17">
        <v>14</v>
      </c>
      <c r="B17" s="1" t="str">
        <f t="shared" ca="1" si="1"/>
        <v>2 · 5x · 3y</v>
      </c>
      <c r="C17" s="1" t="str">
        <f t="shared" ca="1" si="2"/>
        <v>30xy</v>
      </c>
      <c r="E17">
        <f t="shared" ca="1" si="3"/>
        <v>30</v>
      </c>
      <c r="F17">
        <f t="shared" ca="1" si="4"/>
        <v>2</v>
      </c>
      <c r="G17">
        <f t="shared" ca="1" si="4"/>
        <v>5</v>
      </c>
      <c r="H17">
        <f t="shared" ca="1" si="4"/>
        <v>3</v>
      </c>
      <c r="I17">
        <f t="shared" ca="1" si="0"/>
        <v>24</v>
      </c>
      <c r="J17" t="str">
        <f t="shared" ca="1" si="5"/>
        <v>x</v>
      </c>
      <c r="K17" t="str">
        <f t="shared" ca="1" si="6"/>
        <v>y</v>
      </c>
      <c r="L17" t="str">
        <f t="shared" ca="1" si="7"/>
        <v>xy</v>
      </c>
      <c r="M17">
        <f t="shared" ca="1" si="8"/>
        <v>2</v>
      </c>
    </row>
    <row r="18" spans="1:17" ht="15.5" x14ac:dyDescent="0.35">
      <c r="A18">
        <v>15</v>
      </c>
      <c r="B18" s="1" t="str">
        <f t="shared" ca="1" si="1"/>
        <v>4 · 5a · 4a</v>
      </c>
      <c r="C18" s="1" t="str">
        <f t="shared" ca="1" si="2"/>
        <v>80a²</v>
      </c>
      <c r="E18">
        <f t="shared" ca="1" si="3"/>
        <v>80</v>
      </c>
      <c r="F18">
        <f t="shared" ca="1" si="4"/>
        <v>4</v>
      </c>
      <c r="G18">
        <f t="shared" ca="1" si="4"/>
        <v>5</v>
      </c>
      <c r="H18">
        <f t="shared" ca="1" si="4"/>
        <v>4</v>
      </c>
      <c r="I18">
        <f t="shared" ca="1" si="0"/>
        <v>1</v>
      </c>
      <c r="J18" t="str">
        <f t="shared" ca="1" si="5"/>
        <v>a</v>
      </c>
      <c r="K18" t="str">
        <f t="shared" ca="1" si="6"/>
        <v>a</v>
      </c>
      <c r="L18" t="str">
        <f t="shared" ca="1" si="7"/>
        <v>a²</v>
      </c>
      <c r="M18">
        <f ca="1">ROUND(RAND()*2+0.5,0)</f>
        <v>1</v>
      </c>
    </row>
    <row r="19" spans="1:17" ht="15.5" x14ac:dyDescent="0.35">
      <c r="A19">
        <v>16</v>
      </c>
      <c r="B19" s="1" t="str">
        <f t="shared" ca="1" si="1"/>
        <v>3 · 2x · 4x</v>
      </c>
      <c r="C19" s="1" t="str">
        <f t="shared" ca="1" si="2"/>
        <v>24x²</v>
      </c>
      <c r="E19">
        <f t="shared" ca="1" si="3"/>
        <v>24</v>
      </c>
      <c r="F19">
        <f t="shared" ca="1" si="4"/>
        <v>3</v>
      </c>
      <c r="G19">
        <f t="shared" ca="1" si="4"/>
        <v>2</v>
      </c>
      <c r="H19">
        <f t="shared" ca="1" si="4"/>
        <v>4</v>
      </c>
      <c r="I19">
        <f t="shared" ca="1" si="0"/>
        <v>24</v>
      </c>
      <c r="J19" t="str">
        <f t="shared" ca="1" si="5"/>
        <v>x</v>
      </c>
      <c r="K19" t="str">
        <f t="shared" ca="1" si="6"/>
        <v>x</v>
      </c>
      <c r="L19" t="str">
        <f t="shared" ca="1" si="7"/>
        <v>x²</v>
      </c>
      <c r="M19">
        <f t="shared" ca="1" si="8"/>
        <v>2</v>
      </c>
    </row>
    <row r="20" spans="1:17" ht="15.5" x14ac:dyDescent="0.35">
      <c r="B20" s="1"/>
      <c r="C20" s="1"/>
    </row>
    <row r="21" spans="1:17" ht="15.5" x14ac:dyDescent="0.35">
      <c r="A21">
        <f ca="1">ROUND(RAND()*MAX(A3:A20)+0.5,0)</f>
        <v>4</v>
      </c>
      <c r="B21" s="1" t="str">
        <f t="shared" ref="B21:B26" ca="1" si="9">VLOOKUP(A21,$A$3:$C$20,2)</f>
        <v>3 · 4x · 4x</v>
      </c>
      <c r="C21" s="1" t="str">
        <f t="shared" ref="C21:C26" ca="1" si="10">VLOOKUP(A21,$A$3:$C$20,3)</f>
        <v>48x²</v>
      </c>
      <c r="M21" s="2"/>
    </row>
    <row r="22" spans="1:17" ht="15.5" x14ac:dyDescent="0.35">
      <c r="A22">
        <f ca="1">MOD(A21+7,17)</f>
        <v>11</v>
      </c>
      <c r="B22" s="1" t="str">
        <f t="shared" ca="1" si="9"/>
        <v>4 · 3x · 2y</v>
      </c>
      <c r="C22" s="1" t="str">
        <f t="shared" ca="1" si="10"/>
        <v>24xy</v>
      </c>
      <c r="M22" s="2"/>
    </row>
    <row r="23" spans="1:17" ht="15.5" x14ac:dyDescent="0.35">
      <c r="A23">
        <f ca="1">MOD(A22+7,17)</f>
        <v>1</v>
      </c>
      <c r="B23" s="1" t="str">
        <f t="shared" ca="1" si="9"/>
        <v>3 · 3a · 4b</v>
      </c>
      <c r="C23" s="1" t="str">
        <f t="shared" ca="1" si="10"/>
        <v>36ab</v>
      </c>
      <c r="M23" s="2"/>
    </row>
    <row r="24" spans="1:17" ht="15.5" x14ac:dyDescent="0.35">
      <c r="A24">
        <f ca="1">MOD(A23+7,17)</f>
        <v>8</v>
      </c>
      <c r="B24" s="1" t="str">
        <f t="shared" ca="1" si="9"/>
        <v>5 · 3a · 5a</v>
      </c>
      <c r="C24" s="1" t="str">
        <f t="shared" ca="1" si="10"/>
        <v>75a²</v>
      </c>
      <c r="M24" s="2"/>
    </row>
    <row r="25" spans="1:17" ht="15.5" x14ac:dyDescent="0.35">
      <c r="A25">
        <f ca="1">MOD(A24+7,17)</f>
        <v>15</v>
      </c>
      <c r="B25" s="1" t="str">
        <f t="shared" ca="1" si="9"/>
        <v>4 · 5a · 4a</v>
      </c>
      <c r="C25" s="1" t="str">
        <f t="shared" ca="1" si="10"/>
        <v>80a²</v>
      </c>
      <c r="M25" s="2"/>
      <c r="P25">
        <v>1</v>
      </c>
      <c r="Q25" t="s">
        <v>16</v>
      </c>
    </row>
    <row r="26" spans="1:17" ht="15.5" x14ac:dyDescent="0.35">
      <c r="A26">
        <f ca="1">MOD(A25+7,17)</f>
        <v>5</v>
      </c>
      <c r="B26" s="1" t="str">
        <f t="shared" ca="1" si="9"/>
        <v>2 · 3a · 3b</v>
      </c>
      <c r="C26" s="1" t="str">
        <f t="shared" ca="1" si="10"/>
        <v>18ab</v>
      </c>
      <c r="M26" s="2"/>
      <c r="P26">
        <v>2</v>
      </c>
      <c r="Q26" t="s">
        <v>17</v>
      </c>
    </row>
    <row r="27" spans="1:17" ht="15.5" x14ac:dyDescent="0.35">
      <c r="B27" s="1"/>
      <c r="C27" s="1"/>
      <c r="M27" s="2"/>
      <c r="P27">
        <v>3</v>
      </c>
      <c r="Q27" t="s">
        <v>20</v>
      </c>
    </row>
    <row r="28" spans="1:17" ht="15.5" x14ac:dyDescent="0.35">
      <c r="B28" s="1"/>
      <c r="C28" s="1"/>
      <c r="M28" s="2"/>
      <c r="P28">
        <v>4</v>
      </c>
      <c r="Q28" t="s">
        <v>21</v>
      </c>
    </row>
    <row r="29" spans="1:17" ht="15.5" x14ac:dyDescent="0.35">
      <c r="A29">
        <v>2</v>
      </c>
      <c r="B29" t="s">
        <v>0</v>
      </c>
      <c r="C29" t="s">
        <v>1</v>
      </c>
      <c r="E29" t="s">
        <v>69</v>
      </c>
      <c r="F29" t="s">
        <v>70</v>
      </c>
      <c r="G29" t="s">
        <v>71</v>
      </c>
      <c r="H29" t="s">
        <v>25</v>
      </c>
      <c r="I29" t="s">
        <v>26</v>
      </c>
      <c r="J29" t="s">
        <v>27</v>
      </c>
      <c r="K29" t="s">
        <v>72</v>
      </c>
      <c r="L29" t="s">
        <v>73</v>
      </c>
      <c r="M29" s="2" t="s">
        <v>74</v>
      </c>
    </row>
    <row r="30" spans="1:17" ht="15.5" x14ac:dyDescent="0.35">
      <c r="A30">
        <v>0</v>
      </c>
      <c r="B30" s="1" t="str">
        <f ca="1">IF(E30=0,"",E30)&amp;K30&amp;IF(H30=0,"",IF(H30&lt;0," - "&amp;ABS(H30)," + "&amp;H30))&amp;IF(F30=0,"",IF(F30&lt;0," - "&amp;ABS(F30)&amp;K30," + "&amp;F30&amp;K30))&amp;IF(I30=0,"",IF(I30&lt;0," - "&amp;ABS(I30)," + "&amp;I30))&amp;IF(G30=0,"",IF(G30&lt;0," - "&amp;ABS(G30)&amp;K30," + "&amp;G30&amp;K30))&amp;IF(J30=0,"",IF(J30&lt;0," - "&amp;ABS(J30)," + "&amp;J30))</f>
        <v>-4a + 1 - 2a - 1 - 2a + 2</v>
      </c>
      <c r="C30" s="1" t="str">
        <f ca="1">O30&amp;N30</f>
        <v>-8a + 2</v>
      </c>
      <c r="E30">
        <f ca="1">RANDBETWEEN(1,4)*(-1)^RANDBETWEEN(0,1)</f>
        <v>-4</v>
      </c>
      <c r="F30">
        <f ca="1">RANDBETWEEN(0,4)*(-1)^RANDBETWEEN(0,1)</f>
        <v>-2</v>
      </c>
      <c r="G30">
        <f t="shared" ref="G30:J53" ca="1" si="11">RANDBETWEEN(0,4)*(-1)^RANDBETWEEN(0,1)</f>
        <v>-2</v>
      </c>
      <c r="H30">
        <f ca="1">RANDBETWEEN(1,4)*(-1)^RANDBETWEEN(0,1)</f>
        <v>1</v>
      </c>
      <c r="I30">
        <f t="shared" ca="1" si="11"/>
        <v>-1</v>
      </c>
      <c r="J30">
        <f t="shared" ca="1" si="11"/>
        <v>2</v>
      </c>
      <c r="K30" t="str">
        <f ca="1">Q30</f>
        <v>a</v>
      </c>
      <c r="L30">
        <f ca="1">E30+F30+G30</f>
        <v>-8</v>
      </c>
      <c r="M30">
        <f ca="1">H30+I30+J30</f>
        <v>2</v>
      </c>
      <c r="N30" t="str">
        <f ca="1">IF(O30="",M30,IF(M30&gt;0," + "&amp;M30,IF(M30&lt;0," - "&amp;ABS(M30),"")))</f>
        <v xml:space="preserve"> + 2</v>
      </c>
      <c r="O30" t="str">
        <f ca="1">IF(L30&lt;&gt;0,L30&amp;K30,"")</f>
        <v>-8a</v>
      </c>
      <c r="P30">
        <f ca="1">RANDBETWEEN(1,4)</f>
        <v>1</v>
      </c>
      <c r="Q30" t="str">
        <f ca="1">VLOOKUP(P30,$P$25:$Q$28,2)</f>
        <v>a</v>
      </c>
    </row>
    <row r="31" spans="1:17" ht="15.5" x14ac:dyDescent="0.35">
      <c r="A31">
        <v>1</v>
      </c>
      <c r="B31" s="1" t="str">
        <f ca="1">IF(E31=0,"",E31)&amp;K31&amp;IF(H31=0,"",IF(H31&lt;0," - "&amp;ABS(H31)," + "&amp;H31))&amp;IF(F31=0,"",IF(F31&lt;0," - "&amp;ABS(F31)&amp;K31," + "&amp;F31&amp;K31))&amp;IF(I31=0,"",IF(I31&lt;0," - "&amp;ABS(I31)," + "&amp;I31))&amp;IF(G31=0,"",IF(G31&lt;0," - "&amp;ABS(G31)&amp;K31," + "&amp;G31&amp;K31))&amp;IF(J31=0,"",IF(J31&lt;0," - "&amp;ABS(J31)," + "&amp;J31))</f>
        <v>3a + 4 + 4a + 3 - 4a - 3</v>
      </c>
      <c r="C31" s="1" t="str">
        <f t="shared" ref="C31:C32" ca="1" si="12">O31&amp;N31</f>
        <v>3a + 4</v>
      </c>
      <c r="E31">
        <f t="shared" ref="E31:E53" ca="1" si="13">RANDBETWEEN(1,4)*(-1)^RANDBETWEEN(0,1)</f>
        <v>3</v>
      </c>
      <c r="F31">
        <f t="shared" ref="F31:F45" ca="1" si="14">RANDBETWEEN(0,4)*(-1)^RANDBETWEEN(0,1)</f>
        <v>4</v>
      </c>
      <c r="G31">
        <f t="shared" ca="1" si="11"/>
        <v>-4</v>
      </c>
      <c r="H31">
        <f t="shared" ref="H31:H53" ca="1" si="15">RANDBETWEEN(1,4)*(-1)^RANDBETWEEN(0,1)</f>
        <v>4</v>
      </c>
      <c r="I31">
        <f t="shared" ca="1" si="11"/>
        <v>3</v>
      </c>
      <c r="J31">
        <f t="shared" ca="1" si="11"/>
        <v>-3</v>
      </c>
      <c r="K31" t="str">
        <f t="shared" ref="K31:K32" ca="1" si="16">Q31</f>
        <v>a</v>
      </c>
      <c r="L31">
        <f t="shared" ref="L31:L53" ca="1" si="17">E31+F31+G31</f>
        <v>3</v>
      </c>
      <c r="M31">
        <f t="shared" ref="M31:M53" ca="1" si="18">H31+I31+J31</f>
        <v>4</v>
      </c>
      <c r="N31" t="str">
        <f t="shared" ref="N31:N53" ca="1" si="19">IF(O31="",M31,IF(M31&gt;0," + "&amp;M31,IF(M31&lt;0," - "&amp;ABS(M31),"")))</f>
        <v xml:space="preserve"> + 4</v>
      </c>
      <c r="O31" t="str">
        <f t="shared" ref="O31:O32" ca="1" si="20">IF(L31&lt;&gt;0,L31&amp;K31,"")</f>
        <v>3a</v>
      </c>
      <c r="P31">
        <f t="shared" ref="P31:P32" ca="1" si="21">RANDBETWEEN(1,4)</f>
        <v>1</v>
      </c>
      <c r="Q31" t="str">
        <f t="shared" ref="Q31:Q32" ca="1" si="22">VLOOKUP(P31,$P$25:$Q$28,2)</f>
        <v>a</v>
      </c>
    </row>
    <row r="32" spans="1:17" ht="15.5" x14ac:dyDescent="0.35">
      <c r="A32">
        <v>2</v>
      </c>
      <c r="B32" s="1" t="str">
        <f t="shared" ref="B32:B53" ca="1" si="23">IF(E32=0,"",E32)&amp;K32&amp;IF(H32=0,"",IF(H32&lt;0," - "&amp;ABS(H32)," + "&amp;H32))&amp;IF(F32=0,"",IF(F32&lt;0," - "&amp;ABS(F32)&amp;K32," + "&amp;F32&amp;K32))&amp;IF(I32=0,"",IF(I32&lt;0," - "&amp;ABS(I32)," + "&amp;I32))&amp;IF(G32=0,"",IF(G32&lt;0," - "&amp;ABS(G32)&amp;K32," + "&amp;G32&amp;K32))&amp;IF(J32=0,"",IF(J32&lt;0," - "&amp;ABS(J32)," + "&amp;J32))</f>
        <v>4x + 3 - 3x - 3 + 1x + 1</v>
      </c>
      <c r="C32" s="1" t="str">
        <f t="shared" ca="1" si="12"/>
        <v>2x + 1</v>
      </c>
      <c r="E32">
        <f t="shared" ca="1" si="13"/>
        <v>4</v>
      </c>
      <c r="F32">
        <f t="shared" ca="1" si="14"/>
        <v>-3</v>
      </c>
      <c r="G32">
        <f t="shared" ca="1" si="11"/>
        <v>1</v>
      </c>
      <c r="H32">
        <f t="shared" ca="1" si="15"/>
        <v>3</v>
      </c>
      <c r="I32">
        <f t="shared" ca="1" si="11"/>
        <v>-3</v>
      </c>
      <c r="J32">
        <f t="shared" ca="1" si="11"/>
        <v>1</v>
      </c>
      <c r="K32" t="str">
        <f t="shared" ca="1" si="16"/>
        <v>x</v>
      </c>
      <c r="L32">
        <f t="shared" ca="1" si="17"/>
        <v>2</v>
      </c>
      <c r="M32">
        <f t="shared" ca="1" si="18"/>
        <v>1</v>
      </c>
      <c r="N32" t="str">
        <f t="shared" ca="1" si="19"/>
        <v xml:space="preserve"> + 1</v>
      </c>
      <c r="O32" t="str">
        <f t="shared" ca="1" si="20"/>
        <v>2x</v>
      </c>
      <c r="P32">
        <f t="shared" ca="1" si="21"/>
        <v>3</v>
      </c>
      <c r="Q32" t="str">
        <f t="shared" ca="1" si="22"/>
        <v>x</v>
      </c>
    </row>
    <row r="33" spans="1:17" ht="15.5" x14ac:dyDescent="0.35">
      <c r="A33">
        <v>3</v>
      </c>
      <c r="B33" s="1" t="str">
        <f t="shared" ca="1" si="23"/>
        <v>-3y - 1 - 4y + 4 + 3y - 3</v>
      </c>
      <c r="C33" s="1" t="str">
        <f ca="1">O33&amp;N33</f>
        <v>-4y</v>
      </c>
      <c r="E33">
        <f t="shared" ca="1" si="13"/>
        <v>-3</v>
      </c>
      <c r="F33">
        <f t="shared" ca="1" si="14"/>
        <v>-4</v>
      </c>
      <c r="G33">
        <f t="shared" ca="1" si="11"/>
        <v>3</v>
      </c>
      <c r="H33">
        <f t="shared" ca="1" si="15"/>
        <v>-1</v>
      </c>
      <c r="I33">
        <f t="shared" ca="1" si="11"/>
        <v>4</v>
      </c>
      <c r="J33">
        <f t="shared" ca="1" si="11"/>
        <v>-3</v>
      </c>
      <c r="K33" t="str">
        <f ca="1">Q33</f>
        <v>y</v>
      </c>
      <c r="L33">
        <f t="shared" ca="1" si="17"/>
        <v>-4</v>
      </c>
      <c r="M33">
        <f t="shared" ca="1" si="18"/>
        <v>0</v>
      </c>
      <c r="N33" t="str">
        <f t="shared" ca="1" si="19"/>
        <v/>
      </c>
      <c r="O33" t="str">
        <f ca="1">IF(L33&lt;&gt;0,L33&amp;K33,"")</f>
        <v>-4y</v>
      </c>
      <c r="P33">
        <f ca="1">RANDBETWEEN(1,4)</f>
        <v>4</v>
      </c>
      <c r="Q33" t="str">
        <f ca="1">VLOOKUP(P33,$P$25:$Q$28,2)</f>
        <v>y</v>
      </c>
    </row>
    <row r="34" spans="1:17" ht="15.5" x14ac:dyDescent="0.35">
      <c r="A34">
        <v>4</v>
      </c>
      <c r="B34" s="1" t="str">
        <f t="shared" ca="1" si="23"/>
        <v>-1a - 1 + 3a - 2 - 1a - 1</v>
      </c>
      <c r="C34" s="1" t="str">
        <f t="shared" ref="C34:C37" ca="1" si="24">O34&amp;N34</f>
        <v>1a - 4</v>
      </c>
      <c r="E34">
        <f t="shared" ca="1" si="13"/>
        <v>-1</v>
      </c>
      <c r="F34">
        <f t="shared" ca="1" si="14"/>
        <v>3</v>
      </c>
      <c r="G34">
        <f t="shared" ca="1" si="11"/>
        <v>-1</v>
      </c>
      <c r="H34">
        <f t="shared" ca="1" si="15"/>
        <v>-1</v>
      </c>
      <c r="I34">
        <f t="shared" ca="1" si="11"/>
        <v>-2</v>
      </c>
      <c r="J34">
        <f t="shared" ca="1" si="11"/>
        <v>-1</v>
      </c>
      <c r="K34" t="str">
        <f t="shared" ref="K34:K37" ca="1" si="25">Q34</f>
        <v>a</v>
      </c>
      <c r="L34">
        <f t="shared" ca="1" si="17"/>
        <v>1</v>
      </c>
      <c r="M34">
        <f t="shared" ca="1" si="18"/>
        <v>-4</v>
      </c>
      <c r="N34" t="str">
        <f t="shared" ca="1" si="19"/>
        <v xml:space="preserve"> - 4</v>
      </c>
      <c r="O34" t="str">
        <f t="shared" ref="O34:O37" ca="1" si="26">IF(L34&lt;&gt;0,L34&amp;K34,"")</f>
        <v>1a</v>
      </c>
      <c r="P34">
        <f t="shared" ref="P34:P53" ca="1" si="27">RANDBETWEEN(1,4)</f>
        <v>1</v>
      </c>
      <c r="Q34" t="str">
        <f t="shared" ref="Q34:Q53" ca="1" si="28">VLOOKUP(P34,$P$25:$Q$28,2)</f>
        <v>a</v>
      </c>
    </row>
    <row r="35" spans="1:17" ht="15.5" x14ac:dyDescent="0.35">
      <c r="A35">
        <v>5</v>
      </c>
      <c r="B35" s="1" t="str">
        <f t="shared" ca="1" si="23"/>
        <v>3b - 2 + 3 + 3b + 4</v>
      </c>
      <c r="C35" s="1" t="str">
        <f t="shared" ca="1" si="24"/>
        <v>6b + 5</v>
      </c>
      <c r="E35">
        <f t="shared" ca="1" si="13"/>
        <v>3</v>
      </c>
      <c r="F35">
        <f t="shared" ca="1" si="14"/>
        <v>0</v>
      </c>
      <c r="G35">
        <f t="shared" ca="1" si="11"/>
        <v>3</v>
      </c>
      <c r="H35">
        <f t="shared" ca="1" si="15"/>
        <v>-2</v>
      </c>
      <c r="I35">
        <f t="shared" ca="1" si="11"/>
        <v>3</v>
      </c>
      <c r="J35">
        <f t="shared" ca="1" si="11"/>
        <v>4</v>
      </c>
      <c r="K35" t="str">
        <f t="shared" ca="1" si="25"/>
        <v>b</v>
      </c>
      <c r="L35">
        <f t="shared" ca="1" si="17"/>
        <v>6</v>
      </c>
      <c r="M35">
        <f t="shared" ca="1" si="18"/>
        <v>5</v>
      </c>
      <c r="N35" t="str">
        <f t="shared" ca="1" si="19"/>
        <v xml:space="preserve"> + 5</v>
      </c>
      <c r="O35" t="str">
        <f t="shared" ca="1" si="26"/>
        <v>6b</v>
      </c>
      <c r="P35">
        <f t="shared" ca="1" si="27"/>
        <v>2</v>
      </c>
      <c r="Q35" t="str">
        <f t="shared" ca="1" si="28"/>
        <v>b</v>
      </c>
    </row>
    <row r="36" spans="1:17" ht="15.5" x14ac:dyDescent="0.35">
      <c r="A36">
        <v>6</v>
      </c>
      <c r="B36" s="1" t="str">
        <f t="shared" ca="1" si="23"/>
        <v>2x + 1 - 1x + 4x + 2</v>
      </c>
      <c r="C36" s="1" t="str">
        <f t="shared" ca="1" si="24"/>
        <v>5x + 3</v>
      </c>
      <c r="E36">
        <f t="shared" ca="1" si="13"/>
        <v>2</v>
      </c>
      <c r="F36">
        <f t="shared" ca="1" si="14"/>
        <v>-1</v>
      </c>
      <c r="G36">
        <f t="shared" ca="1" si="11"/>
        <v>4</v>
      </c>
      <c r="H36">
        <f t="shared" ca="1" si="15"/>
        <v>1</v>
      </c>
      <c r="I36">
        <f t="shared" ca="1" si="11"/>
        <v>0</v>
      </c>
      <c r="J36">
        <f t="shared" ca="1" si="11"/>
        <v>2</v>
      </c>
      <c r="K36" t="str">
        <f t="shared" ca="1" si="25"/>
        <v>x</v>
      </c>
      <c r="L36">
        <f t="shared" ca="1" si="17"/>
        <v>5</v>
      </c>
      <c r="M36">
        <f t="shared" ca="1" si="18"/>
        <v>3</v>
      </c>
      <c r="N36" t="str">
        <f t="shared" ca="1" si="19"/>
        <v xml:space="preserve"> + 3</v>
      </c>
      <c r="O36" t="str">
        <f t="shared" ca="1" si="26"/>
        <v>5x</v>
      </c>
      <c r="P36">
        <f t="shared" ca="1" si="27"/>
        <v>3</v>
      </c>
      <c r="Q36" t="str">
        <f t="shared" ca="1" si="28"/>
        <v>x</v>
      </c>
    </row>
    <row r="37" spans="1:17" ht="15.5" x14ac:dyDescent="0.35">
      <c r="A37">
        <v>7</v>
      </c>
      <c r="B37" s="1" t="str">
        <f t="shared" ca="1" si="23"/>
        <v>3x - 4 + 1x + 3 + 3x - 1</v>
      </c>
      <c r="C37" s="1" t="str">
        <f t="shared" ca="1" si="24"/>
        <v>7x - 2</v>
      </c>
      <c r="E37">
        <f t="shared" ca="1" si="13"/>
        <v>3</v>
      </c>
      <c r="F37">
        <f t="shared" ca="1" si="14"/>
        <v>1</v>
      </c>
      <c r="G37">
        <f t="shared" ca="1" si="11"/>
        <v>3</v>
      </c>
      <c r="H37">
        <f t="shared" ca="1" si="15"/>
        <v>-4</v>
      </c>
      <c r="I37">
        <f t="shared" ca="1" si="11"/>
        <v>3</v>
      </c>
      <c r="J37">
        <f t="shared" ca="1" si="11"/>
        <v>-1</v>
      </c>
      <c r="K37" t="str">
        <f t="shared" ca="1" si="25"/>
        <v>x</v>
      </c>
      <c r="L37">
        <f t="shared" ca="1" si="17"/>
        <v>7</v>
      </c>
      <c r="M37">
        <f t="shared" ca="1" si="18"/>
        <v>-2</v>
      </c>
      <c r="N37" t="str">
        <f t="shared" ca="1" si="19"/>
        <v xml:space="preserve"> - 2</v>
      </c>
      <c r="O37" t="str">
        <f t="shared" ca="1" si="26"/>
        <v>7x</v>
      </c>
      <c r="P37">
        <f t="shared" ca="1" si="27"/>
        <v>3</v>
      </c>
      <c r="Q37" t="str">
        <f t="shared" ca="1" si="28"/>
        <v>x</v>
      </c>
    </row>
    <row r="38" spans="1:17" ht="15.5" x14ac:dyDescent="0.35">
      <c r="A38">
        <v>8</v>
      </c>
      <c r="B38" s="1" t="str">
        <f t="shared" ca="1" si="23"/>
        <v>2x - 2 - 2x - 2 - 2</v>
      </c>
      <c r="C38" s="1" t="str">
        <f t="shared" ref="C38:C53" ca="1" si="29">O38&amp;N38</f>
        <v>-6</v>
      </c>
      <c r="E38">
        <f t="shared" ca="1" si="13"/>
        <v>2</v>
      </c>
      <c r="F38">
        <f t="shared" ca="1" si="14"/>
        <v>-2</v>
      </c>
      <c r="G38">
        <f t="shared" ca="1" si="11"/>
        <v>0</v>
      </c>
      <c r="H38">
        <f t="shared" ca="1" si="15"/>
        <v>-2</v>
      </c>
      <c r="I38">
        <f t="shared" ca="1" si="11"/>
        <v>-2</v>
      </c>
      <c r="J38">
        <f t="shared" ca="1" si="11"/>
        <v>-2</v>
      </c>
      <c r="K38" t="str">
        <f t="shared" ref="K38:K53" ca="1" si="30">Q38</f>
        <v>x</v>
      </c>
      <c r="L38">
        <f t="shared" ca="1" si="17"/>
        <v>0</v>
      </c>
      <c r="M38">
        <f t="shared" ca="1" si="18"/>
        <v>-6</v>
      </c>
      <c r="N38">
        <f t="shared" ca="1" si="19"/>
        <v>-6</v>
      </c>
      <c r="O38" t="str">
        <f t="shared" ref="O38:O53" ca="1" si="31">IF(L38&lt;&gt;0,L38&amp;K38,"")</f>
        <v/>
      </c>
      <c r="P38">
        <f t="shared" ca="1" si="27"/>
        <v>3</v>
      </c>
      <c r="Q38" t="str">
        <f t="shared" ca="1" si="28"/>
        <v>x</v>
      </c>
    </row>
    <row r="39" spans="1:17" ht="15.5" x14ac:dyDescent="0.35">
      <c r="A39">
        <v>9</v>
      </c>
      <c r="B39" s="1" t="str">
        <f t="shared" ca="1" si="23"/>
        <v>-1y + 4 + 3y + 1 + 1y</v>
      </c>
      <c r="C39" s="1" t="str">
        <f t="shared" ca="1" si="29"/>
        <v>3y + 5</v>
      </c>
      <c r="E39">
        <f t="shared" ca="1" si="13"/>
        <v>-1</v>
      </c>
      <c r="F39">
        <f t="shared" ca="1" si="14"/>
        <v>3</v>
      </c>
      <c r="G39">
        <f t="shared" ca="1" si="11"/>
        <v>1</v>
      </c>
      <c r="H39">
        <f t="shared" ca="1" si="15"/>
        <v>4</v>
      </c>
      <c r="I39">
        <f t="shared" ca="1" si="11"/>
        <v>1</v>
      </c>
      <c r="J39">
        <f t="shared" ca="1" si="11"/>
        <v>0</v>
      </c>
      <c r="K39" t="str">
        <f t="shared" ca="1" si="30"/>
        <v>y</v>
      </c>
      <c r="L39">
        <f t="shared" ca="1" si="17"/>
        <v>3</v>
      </c>
      <c r="M39">
        <f t="shared" ca="1" si="18"/>
        <v>5</v>
      </c>
      <c r="N39" t="str">
        <f t="shared" ca="1" si="19"/>
        <v xml:space="preserve"> + 5</v>
      </c>
      <c r="O39" t="str">
        <f t="shared" ca="1" si="31"/>
        <v>3y</v>
      </c>
      <c r="P39">
        <f t="shared" ca="1" si="27"/>
        <v>4</v>
      </c>
      <c r="Q39" t="str">
        <f t="shared" ca="1" si="28"/>
        <v>y</v>
      </c>
    </row>
    <row r="40" spans="1:17" ht="15.5" x14ac:dyDescent="0.35">
      <c r="A40">
        <v>10</v>
      </c>
      <c r="B40" s="1" t="str">
        <f t="shared" ca="1" si="23"/>
        <v>3x + 4 - 1x + 1 - 4x - 4</v>
      </c>
      <c r="C40" s="1" t="str">
        <f t="shared" ca="1" si="29"/>
        <v>-2x + 1</v>
      </c>
      <c r="E40">
        <f t="shared" ca="1" si="13"/>
        <v>3</v>
      </c>
      <c r="F40">
        <f t="shared" ca="1" si="14"/>
        <v>-1</v>
      </c>
      <c r="G40">
        <f t="shared" ca="1" si="11"/>
        <v>-4</v>
      </c>
      <c r="H40">
        <f t="shared" ca="1" si="15"/>
        <v>4</v>
      </c>
      <c r="I40">
        <f t="shared" ca="1" si="11"/>
        <v>1</v>
      </c>
      <c r="J40">
        <f t="shared" ca="1" si="11"/>
        <v>-4</v>
      </c>
      <c r="K40" t="str">
        <f t="shared" ca="1" si="30"/>
        <v>x</v>
      </c>
      <c r="L40">
        <f t="shared" ca="1" si="17"/>
        <v>-2</v>
      </c>
      <c r="M40">
        <f t="shared" ca="1" si="18"/>
        <v>1</v>
      </c>
      <c r="N40" t="str">
        <f t="shared" ca="1" si="19"/>
        <v xml:space="preserve"> + 1</v>
      </c>
      <c r="O40" t="str">
        <f t="shared" ca="1" si="31"/>
        <v>-2x</v>
      </c>
      <c r="P40">
        <f t="shared" ca="1" si="27"/>
        <v>3</v>
      </c>
      <c r="Q40" t="str">
        <f t="shared" ca="1" si="28"/>
        <v>x</v>
      </c>
    </row>
    <row r="41" spans="1:17" ht="15.5" x14ac:dyDescent="0.35">
      <c r="A41">
        <v>11</v>
      </c>
      <c r="B41" s="1" t="str">
        <f t="shared" ca="1" si="23"/>
        <v>2a + 4 + 1a - 2 - 2a</v>
      </c>
      <c r="C41" s="1" t="str">
        <f t="shared" ca="1" si="29"/>
        <v>1a + 2</v>
      </c>
      <c r="E41">
        <f t="shared" ca="1" si="13"/>
        <v>2</v>
      </c>
      <c r="F41">
        <f t="shared" ca="1" si="14"/>
        <v>1</v>
      </c>
      <c r="G41">
        <f t="shared" ca="1" si="11"/>
        <v>-2</v>
      </c>
      <c r="H41">
        <f t="shared" ca="1" si="15"/>
        <v>4</v>
      </c>
      <c r="I41">
        <f t="shared" ca="1" si="11"/>
        <v>-2</v>
      </c>
      <c r="J41">
        <f t="shared" ca="1" si="11"/>
        <v>0</v>
      </c>
      <c r="K41" t="str">
        <f t="shared" ca="1" si="30"/>
        <v>a</v>
      </c>
      <c r="L41">
        <f t="shared" ca="1" si="17"/>
        <v>1</v>
      </c>
      <c r="M41">
        <f t="shared" ca="1" si="18"/>
        <v>2</v>
      </c>
      <c r="N41" t="str">
        <f t="shared" ca="1" si="19"/>
        <v xml:space="preserve"> + 2</v>
      </c>
      <c r="O41" t="str">
        <f t="shared" ca="1" si="31"/>
        <v>1a</v>
      </c>
      <c r="P41">
        <f t="shared" ca="1" si="27"/>
        <v>1</v>
      </c>
      <c r="Q41" t="str">
        <f t="shared" ca="1" si="28"/>
        <v>a</v>
      </c>
    </row>
    <row r="42" spans="1:17" ht="15.5" x14ac:dyDescent="0.35">
      <c r="A42">
        <v>12</v>
      </c>
      <c r="B42" s="1" t="str">
        <f t="shared" ca="1" si="23"/>
        <v>-2a - 4 + 1a - 2 - 2a</v>
      </c>
      <c r="C42" s="1" t="str">
        <f t="shared" ca="1" si="29"/>
        <v>-3a - 6</v>
      </c>
      <c r="E42">
        <f t="shared" ca="1" si="13"/>
        <v>-2</v>
      </c>
      <c r="F42">
        <f t="shared" ca="1" si="14"/>
        <v>1</v>
      </c>
      <c r="G42">
        <f t="shared" ca="1" si="11"/>
        <v>-2</v>
      </c>
      <c r="H42">
        <f t="shared" ca="1" si="15"/>
        <v>-4</v>
      </c>
      <c r="I42">
        <f t="shared" ca="1" si="11"/>
        <v>-2</v>
      </c>
      <c r="J42">
        <f t="shared" ca="1" si="11"/>
        <v>0</v>
      </c>
      <c r="K42" t="str">
        <f t="shared" ca="1" si="30"/>
        <v>a</v>
      </c>
      <c r="L42">
        <f t="shared" ca="1" si="17"/>
        <v>-3</v>
      </c>
      <c r="M42">
        <f t="shared" ca="1" si="18"/>
        <v>-6</v>
      </c>
      <c r="N42" t="str">
        <f t="shared" ca="1" si="19"/>
        <v xml:space="preserve"> - 6</v>
      </c>
      <c r="O42" t="str">
        <f t="shared" ca="1" si="31"/>
        <v>-3a</v>
      </c>
      <c r="P42">
        <f t="shared" ca="1" si="27"/>
        <v>1</v>
      </c>
      <c r="Q42" t="str">
        <f t="shared" ca="1" si="28"/>
        <v>a</v>
      </c>
    </row>
    <row r="43" spans="1:17" ht="15.5" x14ac:dyDescent="0.35">
      <c r="A43">
        <v>13</v>
      </c>
      <c r="B43" s="1" t="str">
        <f t="shared" ca="1" si="23"/>
        <v>4b + 1 - 4 + 1b</v>
      </c>
      <c r="C43" s="1" t="str">
        <f t="shared" ca="1" si="29"/>
        <v>5b - 3</v>
      </c>
      <c r="E43">
        <f t="shared" ca="1" si="13"/>
        <v>4</v>
      </c>
      <c r="F43">
        <f t="shared" ca="1" si="14"/>
        <v>0</v>
      </c>
      <c r="G43">
        <f t="shared" ca="1" si="11"/>
        <v>1</v>
      </c>
      <c r="H43">
        <f t="shared" ca="1" si="15"/>
        <v>1</v>
      </c>
      <c r="I43">
        <f t="shared" ca="1" si="11"/>
        <v>-4</v>
      </c>
      <c r="J43">
        <f t="shared" ca="1" si="11"/>
        <v>0</v>
      </c>
      <c r="K43" t="str">
        <f t="shared" ca="1" si="30"/>
        <v>b</v>
      </c>
      <c r="L43">
        <f t="shared" ca="1" si="17"/>
        <v>5</v>
      </c>
      <c r="M43">
        <f t="shared" ca="1" si="18"/>
        <v>-3</v>
      </c>
      <c r="N43" t="str">
        <f t="shared" ca="1" si="19"/>
        <v xml:space="preserve"> - 3</v>
      </c>
      <c r="O43" t="str">
        <f t="shared" ca="1" si="31"/>
        <v>5b</v>
      </c>
      <c r="P43">
        <f t="shared" ca="1" si="27"/>
        <v>2</v>
      </c>
      <c r="Q43" t="str">
        <f t="shared" ca="1" si="28"/>
        <v>b</v>
      </c>
    </row>
    <row r="44" spans="1:17" ht="15.5" x14ac:dyDescent="0.35">
      <c r="A44">
        <v>14</v>
      </c>
      <c r="B44" s="1" t="str">
        <f t="shared" ca="1" si="23"/>
        <v>1a - 1 + 1a + 1a - 3</v>
      </c>
      <c r="C44" s="1" t="str">
        <f t="shared" ca="1" si="29"/>
        <v>3a - 4</v>
      </c>
      <c r="E44">
        <f t="shared" ca="1" si="13"/>
        <v>1</v>
      </c>
      <c r="F44">
        <f t="shared" ca="1" si="14"/>
        <v>1</v>
      </c>
      <c r="G44">
        <f t="shared" ca="1" si="11"/>
        <v>1</v>
      </c>
      <c r="H44">
        <f t="shared" ca="1" si="15"/>
        <v>-1</v>
      </c>
      <c r="I44">
        <f t="shared" ca="1" si="11"/>
        <v>0</v>
      </c>
      <c r="J44">
        <f t="shared" ca="1" si="11"/>
        <v>-3</v>
      </c>
      <c r="K44" t="str">
        <f t="shared" ca="1" si="30"/>
        <v>a</v>
      </c>
      <c r="L44">
        <f t="shared" ca="1" si="17"/>
        <v>3</v>
      </c>
      <c r="M44">
        <f t="shared" ca="1" si="18"/>
        <v>-4</v>
      </c>
      <c r="N44" t="str">
        <f t="shared" ca="1" si="19"/>
        <v xml:space="preserve"> - 4</v>
      </c>
      <c r="O44" t="str">
        <f t="shared" ca="1" si="31"/>
        <v>3a</v>
      </c>
      <c r="P44">
        <f t="shared" ca="1" si="27"/>
        <v>1</v>
      </c>
      <c r="Q44" t="str">
        <f t="shared" ca="1" si="28"/>
        <v>a</v>
      </c>
    </row>
    <row r="45" spans="1:17" ht="15.5" x14ac:dyDescent="0.35">
      <c r="A45">
        <v>15</v>
      </c>
      <c r="B45" s="1" t="str">
        <f t="shared" ca="1" si="23"/>
        <v>-3y - 2 - 2y - 4</v>
      </c>
      <c r="C45" s="1" t="str">
        <f t="shared" ca="1" si="29"/>
        <v>-5y - 6</v>
      </c>
      <c r="E45">
        <f t="shared" ca="1" si="13"/>
        <v>-3</v>
      </c>
      <c r="F45">
        <f t="shared" ca="1" si="14"/>
        <v>0</v>
      </c>
      <c r="G45">
        <f t="shared" ca="1" si="11"/>
        <v>-2</v>
      </c>
      <c r="H45">
        <f t="shared" ca="1" si="15"/>
        <v>-2</v>
      </c>
      <c r="I45">
        <f t="shared" ca="1" si="11"/>
        <v>0</v>
      </c>
      <c r="J45">
        <f t="shared" ca="1" si="11"/>
        <v>-4</v>
      </c>
      <c r="K45" t="str">
        <f t="shared" ca="1" si="30"/>
        <v>y</v>
      </c>
      <c r="L45">
        <f t="shared" ca="1" si="17"/>
        <v>-5</v>
      </c>
      <c r="M45">
        <f t="shared" ca="1" si="18"/>
        <v>-6</v>
      </c>
      <c r="N45" t="str">
        <f t="shared" ca="1" si="19"/>
        <v xml:space="preserve"> - 6</v>
      </c>
      <c r="O45" t="str">
        <f t="shared" ca="1" si="31"/>
        <v>-5y</v>
      </c>
      <c r="P45">
        <f t="shared" ca="1" si="27"/>
        <v>4</v>
      </c>
      <c r="Q45" t="str">
        <f t="shared" ca="1" si="28"/>
        <v>y</v>
      </c>
    </row>
    <row r="46" spans="1:17" ht="15.5" x14ac:dyDescent="0.35">
      <c r="A46">
        <v>16</v>
      </c>
      <c r="B46" s="1" t="str">
        <f t="shared" ca="1" si="23"/>
        <v>-3a - 2 - 2a + 4</v>
      </c>
      <c r="C46" s="1" t="str">
        <f t="shared" ca="1" si="29"/>
        <v>-5a + 2</v>
      </c>
      <c r="E46">
        <f t="shared" ca="1" si="13"/>
        <v>-3</v>
      </c>
      <c r="F46">
        <f t="shared" ref="F46:F53" ca="1" si="32">RANDBETWEEN(0,4)*(-1)^RANDBETWEEN(0,1)</f>
        <v>-2</v>
      </c>
      <c r="G46">
        <f t="shared" ca="1" si="11"/>
        <v>0</v>
      </c>
      <c r="H46">
        <f t="shared" ca="1" si="15"/>
        <v>-2</v>
      </c>
      <c r="I46">
        <f t="shared" ca="1" si="11"/>
        <v>0</v>
      </c>
      <c r="J46">
        <f t="shared" ca="1" si="11"/>
        <v>4</v>
      </c>
      <c r="K46" t="str">
        <f t="shared" ca="1" si="30"/>
        <v>a</v>
      </c>
      <c r="L46">
        <f t="shared" ca="1" si="17"/>
        <v>-5</v>
      </c>
      <c r="M46">
        <f t="shared" ca="1" si="18"/>
        <v>2</v>
      </c>
      <c r="N46" t="str">
        <f t="shared" ca="1" si="19"/>
        <v xml:space="preserve"> + 2</v>
      </c>
      <c r="O46" t="str">
        <f t="shared" ca="1" si="31"/>
        <v>-5a</v>
      </c>
      <c r="P46">
        <f t="shared" ca="1" si="27"/>
        <v>1</v>
      </c>
      <c r="Q46" t="str">
        <f t="shared" ca="1" si="28"/>
        <v>a</v>
      </c>
    </row>
    <row r="47" spans="1:17" ht="15.5" x14ac:dyDescent="0.35">
      <c r="A47">
        <v>17</v>
      </c>
      <c r="B47" s="1" t="str">
        <f t="shared" ca="1" si="23"/>
        <v>1x - 2 + 2x - 3 - 1x + 4</v>
      </c>
      <c r="C47" s="1" t="str">
        <f t="shared" ca="1" si="29"/>
        <v>2x - 1</v>
      </c>
      <c r="E47">
        <f t="shared" ca="1" si="13"/>
        <v>1</v>
      </c>
      <c r="F47">
        <f t="shared" ca="1" si="32"/>
        <v>2</v>
      </c>
      <c r="G47">
        <f t="shared" ca="1" si="11"/>
        <v>-1</v>
      </c>
      <c r="H47">
        <f t="shared" ca="1" si="15"/>
        <v>-2</v>
      </c>
      <c r="I47">
        <f t="shared" ca="1" si="11"/>
        <v>-3</v>
      </c>
      <c r="J47">
        <f t="shared" ca="1" si="11"/>
        <v>4</v>
      </c>
      <c r="K47" t="str">
        <f t="shared" ca="1" si="30"/>
        <v>x</v>
      </c>
      <c r="L47">
        <f t="shared" ca="1" si="17"/>
        <v>2</v>
      </c>
      <c r="M47">
        <f t="shared" ca="1" si="18"/>
        <v>-1</v>
      </c>
      <c r="N47" t="str">
        <f t="shared" ca="1" si="19"/>
        <v xml:space="preserve"> - 1</v>
      </c>
      <c r="O47" t="str">
        <f t="shared" ca="1" si="31"/>
        <v>2x</v>
      </c>
      <c r="P47">
        <f t="shared" ca="1" si="27"/>
        <v>3</v>
      </c>
      <c r="Q47" t="str">
        <f t="shared" ca="1" si="28"/>
        <v>x</v>
      </c>
    </row>
    <row r="48" spans="1:17" ht="15.5" x14ac:dyDescent="0.35">
      <c r="A48">
        <v>18</v>
      </c>
      <c r="B48" s="1" t="str">
        <f t="shared" ca="1" si="23"/>
        <v>-2b + 2 + 4b</v>
      </c>
      <c r="C48" s="1" t="str">
        <f t="shared" ca="1" si="29"/>
        <v>2b + 2</v>
      </c>
      <c r="E48">
        <f t="shared" ca="1" si="13"/>
        <v>-2</v>
      </c>
      <c r="F48">
        <f t="shared" ca="1" si="32"/>
        <v>0</v>
      </c>
      <c r="G48">
        <f t="shared" ca="1" si="11"/>
        <v>4</v>
      </c>
      <c r="H48">
        <f t="shared" ca="1" si="15"/>
        <v>2</v>
      </c>
      <c r="I48">
        <f t="shared" ca="1" si="11"/>
        <v>0</v>
      </c>
      <c r="J48">
        <f t="shared" ca="1" si="11"/>
        <v>0</v>
      </c>
      <c r="K48" t="str">
        <f t="shared" ca="1" si="30"/>
        <v>b</v>
      </c>
      <c r="L48">
        <f t="shared" ca="1" si="17"/>
        <v>2</v>
      </c>
      <c r="M48">
        <f t="shared" ca="1" si="18"/>
        <v>2</v>
      </c>
      <c r="N48" t="str">
        <f t="shared" ca="1" si="19"/>
        <v xml:space="preserve"> + 2</v>
      </c>
      <c r="O48" t="str">
        <f t="shared" ca="1" si="31"/>
        <v>2b</v>
      </c>
      <c r="P48">
        <f t="shared" ca="1" si="27"/>
        <v>2</v>
      </c>
      <c r="Q48" t="str">
        <f t="shared" ca="1" si="28"/>
        <v>b</v>
      </c>
    </row>
    <row r="49" spans="1:17" ht="15.5" x14ac:dyDescent="0.35">
      <c r="A49">
        <v>19</v>
      </c>
      <c r="B49" s="1" t="str">
        <f t="shared" ca="1" si="23"/>
        <v>3x - 4 + 1x - 4 - 4x - 3</v>
      </c>
      <c r="C49" s="1" t="str">
        <f t="shared" ca="1" si="29"/>
        <v>-11</v>
      </c>
      <c r="E49">
        <f t="shared" ca="1" si="13"/>
        <v>3</v>
      </c>
      <c r="F49">
        <f t="shared" ca="1" si="32"/>
        <v>1</v>
      </c>
      <c r="G49">
        <f t="shared" ca="1" si="11"/>
        <v>-4</v>
      </c>
      <c r="H49">
        <f t="shared" ca="1" si="15"/>
        <v>-4</v>
      </c>
      <c r="I49">
        <f t="shared" ca="1" si="11"/>
        <v>-4</v>
      </c>
      <c r="J49">
        <f t="shared" ca="1" si="11"/>
        <v>-3</v>
      </c>
      <c r="K49" t="str">
        <f t="shared" ca="1" si="30"/>
        <v>x</v>
      </c>
      <c r="L49">
        <f t="shared" ca="1" si="17"/>
        <v>0</v>
      </c>
      <c r="M49">
        <f t="shared" ca="1" si="18"/>
        <v>-11</v>
      </c>
      <c r="N49">
        <f t="shared" ca="1" si="19"/>
        <v>-11</v>
      </c>
      <c r="O49" t="str">
        <f t="shared" ca="1" si="31"/>
        <v/>
      </c>
      <c r="P49">
        <f t="shared" ca="1" si="27"/>
        <v>3</v>
      </c>
      <c r="Q49" t="str">
        <f t="shared" ca="1" si="28"/>
        <v>x</v>
      </c>
    </row>
    <row r="50" spans="1:17" ht="15.5" x14ac:dyDescent="0.35">
      <c r="A50">
        <v>20</v>
      </c>
      <c r="B50" s="1" t="str">
        <f t="shared" ca="1" si="23"/>
        <v>1a + 1 - 1a + 3a</v>
      </c>
      <c r="C50" s="1" t="str">
        <f t="shared" ca="1" si="29"/>
        <v>3a + 1</v>
      </c>
      <c r="E50">
        <f t="shared" ca="1" si="13"/>
        <v>1</v>
      </c>
      <c r="F50">
        <f t="shared" ca="1" si="32"/>
        <v>-1</v>
      </c>
      <c r="G50">
        <f t="shared" ca="1" si="11"/>
        <v>3</v>
      </c>
      <c r="H50">
        <f t="shared" ca="1" si="15"/>
        <v>1</v>
      </c>
      <c r="I50">
        <f t="shared" ca="1" si="11"/>
        <v>0</v>
      </c>
      <c r="J50">
        <f t="shared" ca="1" si="11"/>
        <v>0</v>
      </c>
      <c r="K50" t="str">
        <f t="shared" ca="1" si="30"/>
        <v>a</v>
      </c>
      <c r="L50">
        <f t="shared" ca="1" si="17"/>
        <v>3</v>
      </c>
      <c r="M50">
        <f t="shared" ca="1" si="18"/>
        <v>1</v>
      </c>
      <c r="N50" t="str">
        <f t="shared" ca="1" si="19"/>
        <v xml:space="preserve"> + 1</v>
      </c>
      <c r="O50" t="str">
        <f t="shared" ca="1" si="31"/>
        <v>3a</v>
      </c>
      <c r="P50">
        <f t="shared" ca="1" si="27"/>
        <v>1</v>
      </c>
      <c r="Q50" t="str">
        <f t="shared" ca="1" si="28"/>
        <v>a</v>
      </c>
    </row>
    <row r="51" spans="1:17" ht="15.5" x14ac:dyDescent="0.35">
      <c r="A51">
        <v>21</v>
      </c>
      <c r="B51" s="1" t="str">
        <f t="shared" ca="1" si="23"/>
        <v>-4x - 1 - 4x + 2 - 1x + 4</v>
      </c>
      <c r="C51" s="1" t="str">
        <f t="shared" ca="1" si="29"/>
        <v>-9x + 5</v>
      </c>
      <c r="E51">
        <f t="shared" ca="1" si="13"/>
        <v>-4</v>
      </c>
      <c r="F51">
        <f t="shared" ca="1" si="32"/>
        <v>-4</v>
      </c>
      <c r="G51">
        <f t="shared" ca="1" si="11"/>
        <v>-1</v>
      </c>
      <c r="H51">
        <f t="shared" ca="1" si="15"/>
        <v>-1</v>
      </c>
      <c r="I51">
        <f t="shared" ca="1" si="11"/>
        <v>2</v>
      </c>
      <c r="J51">
        <f t="shared" ca="1" si="11"/>
        <v>4</v>
      </c>
      <c r="K51" t="str">
        <f t="shared" ca="1" si="30"/>
        <v>x</v>
      </c>
      <c r="L51">
        <f t="shared" ca="1" si="17"/>
        <v>-9</v>
      </c>
      <c r="M51">
        <f t="shared" ca="1" si="18"/>
        <v>5</v>
      </c>
      <c r="N51" t="str">
        <f t="shared" ca="1" si="19"/>
        <v xml:space="preserve"> + 5</v>
      </c>
      <c r="O51" t="str">
        <f t="shared" ca="1" si="31"/>
        <v>-9x</v>
      </c>
      <c r="P51">
        <f t="shared" ca="1" si="27"/>
        <v>3</v>
      </c>
      <c r="Q51" t="str">
        <f t="shared" ca="1" si="28"/>
        <v>x</v>
      </c>
    </row>
    <row r="52" spans="1:17" ht="15.5" x14ac:dyDescent="0.35">
      <c r="A52">
        <v>22</v>
      </c>
      <c r="B52" s="1" t="str">
        <f t="shared" ca="1" si="23"/>
        <v>-2a + 1 - 4a + 2a + 4</v>
      </c>
      <c r="C52" s="1" t="str">
        <f t="shared" ca="1" si="29"/>
        <v>-4a + 5</v>
      </c>
      <c r="E52">
        <f t="shared" ca="1" si="13"/>
        <v>-2</v>
      </c>
      <c r="F52">
        <f t="shared" ca="1" si="32"/>
        <v>-4</v>
      </c>
      <c r="G52">
        <f t="shared" ca="1" si="11"/>
        <v>2</v>
      </c>
      <c r="H52">
        <f t="shared" ca="1" si="15"/>
        <v>1</v>
      </c>
      <c r="I52">
        <f t="shared" ca="1" si="11"/>
        <v>0</v>
      </c>
      <c r="J52">
        <f t="shared" ca="1" si="11"/>
        <v>4</v>
      </c>
      <c r="K52" t="str">
        <f t="shared" ca="1" si="30"/>
        <v>a</v>
      </c>
      <c r="L52">
        <f t="shared" ca="1" si="17"/>
        <v>-4</v>
      </c>
      <c r="M52">
        <f t="shared" ca="1" si="18"/>
        <v>5</v>
      </c>
      <c r="N52" t="str">
        <f t="shared" ca="1" si="19"/>
        <v xml:space="preserve"> + 5</v>
      </c>
      <c r="O52" t="str">
        <f t="shared" ca="1" si="31"/>
        <v>-4a</v>
      </c>
      <c r="P52">
        <f t="shared" ca="1" si="27"/>
        <v>1</v>
      </c>
      <c r="Q52" t="str">
        <f t="shared" ca="1" si="28"/>
        <v>a</v>
      </c>
    </row>
    <row r="53" spans="1:17" ht="15.5" x14ac:dyDescent="0.35">
      <c r="A53">
        <v>23</v>
      </c>
      <c r="B53" s="1" t="str">
        <f t="shared" ca="1" si="23"/>
        <v>1b + 3 + 1 - 4b + 3</v>
      </c>
      <c r="C53" s="1" t="str">
        <f t="shared" ca="1" si="29"/>
        <v>-3b + 7</v>
      </c>
      <c r="E53">
        <f t="shared" ca="1" si="13"/>
        <v>1</v>
      </c>
      <c r="F53">
        <f t="shared" ca="1" si="32"/>
        <v>0</v>
      </c>
      <c r="G53">
        <f t="shared" ca="1" si="11"/>
        <v>-4</v>
      </c>
      <c r="H53">
        <f t="shared" ca="1" si="15"/>
        <v>3</v>
      </c>
      <c r="I53">
        <f t="shared" ca="1" si="11"/>
        <v>1</v>
      </c>
      <c r="J53">
        <f t="shared" ca="1" si="11"/>
        <v>3</v>
      </c>
      <c r="K53" t="str">
        <f t="shared" ca="1" si="30"/>
        <v>b</v>
      </c>
      <c r="L53">
        <f t="shared" ca="1" si="17"/>
        <v>-3</v>
      </c>
      <c r="M53">
        <f t="shared" ca="1" si="18"/>
        <v>7</v>
      </c>
      <c r="N53" t="str">
        <f t="shared" ca="1" si="19"/>
        <v xml:space="preserve"> + 7</v>
      </c>
      <c r="O53" t="str">
        <f t="shared" ca="1" si="31"/>
        <v>-3b</v>
      </c>
      <c r="P53">
        <f t="shared" ca="1" si="27"/>
        <v>2</v>
      </c>
      <c r="Q53" t="str">
        <f t="shared" ca="1" si="28"/>
        <v>b</v>
      </c>
    </row>
    <row r="54" spans="1:17" ht="15.5" x14ac:dyDescent="0.35">
      <c r="M54" s="2"/>
    </row>
    <row r="55" spans="1:17" ht="15.5" x14ac:dyDescent="0.35">
      <c r="A55">
        <f ca="1">ROUND(RAND()*MAX(A31:A54)+0.5,0)</f>
        <v>13</v>
      </c>
      <c r="B55" s="1" t="str">
        <f t="shared" ref="B55:B60" ca="1" si="33">VLOOKUP(A55,$A$30:$C$51,2)</f>
        <v>4b + 1 - 4 + 1b</v>
      </c>
      <c r="C55" s="1" t="str">
        <f t="shared" ref="C55:C60" ca="1" si="34">VLOOKUP(A55,$A$30:$C$51,3)</f>
        <v>5b - 3</v>
      </c>
      <c r="M55" s="2"/>
    </row>
    <row r="56" spans="1:17" ht="15.5" x14ac:dyDescent="0.35">
      <c r="A56">
        <f ca="1">MOD(A55+7,17)</f>
        <v>3</v>
      </c>
      <c r="B56" s="1" t="str">
        <f t="shared" ca="1" si="33"/>
        <v>-3y - 1 - 4y + 4 + 3y - 3</v>
      </c>
      <c r="C56" s="1" t="str">
        <f t="shared" ca="1" si="34"/>
        <v>-4y</v>
      </c>
      <c r="M56" s="2"/>
    </row>
    <row r="57" spans="1:17" ht="15.5" x14ac:dyDescent="0.35">
      <c r="A57">
        <f ca="1">MOD(A56+7,17)</f>
        <v>10</v>
      </c>
      <c r="B57" s="1" t="str">
        <f t="shared" ca="1" si="33"/>
        <v>3x + 4 - 1x + 1 - 4x - 4</v>
      </c>
      <c r="C57" s="1" t="str">
        <f t="shared" ca="1" si="34"/>
        <v>-2x + 1</v>
      </c>
      <c r="M57" s="2"/>
    </row>
    <row r="58" spans="1:17" ht="15.5" x14ac:dyDescent="0.35">
      <c r="A58">
        <f ca="1">MOD(A57+7,17)</f>
        <v>0</v>
      </c>
      <c r="B58" s="1" t="str">
        <f t="shared" ca="1" si="33"/>
        <v>-4a + 1 - 2a - 1 - 2a + 2</v>
      </c>
      <c r="C58" s="1" t="str">
        <f t="shared" ca="1" si="34"/>
        <v>-8a + 2</v>
      </c>
      <c r="M58" s="2"/>
    </row>
    <row r="59" spans="1:17" ht="15.5" x14ac:dyDescent="0.35">
      <c r="A59">
        <f ca="1">MOD(A58+7,17)</f>
        <v>7</v>
      </c>
      <c r="B59" s="1" t="str">
        <f t="shared" ca="1" si="33"/>
        <v>3x - 4 + 1x + 3 + 3x - 1</v>
      </c>
      <c r="C59" s="1" t="str">
        <f t="shared" ca="1" si="34"/>
        <v>7x - 2</v>
      </c>
      <c r="M59" s="2"/>
    </row>
    <row r="60" spans="1:17" ht="15.5" x14ac:dyDescent="0.35">
      <c r="A60">
        <f ca="1">MOD(A59+7,17)</f>
        <v>14</v>
      </c>
      <c r="B60" s="1" t="str">
        <f t="shared" ca="1" si="33"/>
        <v>1a - 1 + 1a + 1a - 3</v>
      </c>
      <c r="C60" s="1" t="str">
        <f t="shared" ca="1" si="34"/>
        <v>3a - 4</v>
      </c>
      <c r="M60" s="2"/>
    </row>
    <row r="61" spans="1:17" ht="15.5" x14ac:dyDescent="0.35">
      <c r="B61" s="1"/>
      <c r="C61" s="1"/>
      <c r="M61" s="2"/>
    </row>
    <row r="62" spans="1:17" ht="15.5" x14ac:dyDescent="0.35">
      <c r="B62" s="2"/>
    </row>
    <row r="63" spans="1:17" ht="15.5" x14ac:dyDescent="0.35">
      <c r="A63">
        <v>3</v>
      </c>
      <c r="B63" t="s">
        <v>0</v>
      </c>
      <c r="C63" t="s">
        <v>1</v>
      </c>
      <c r="E63" t="s">
        <v>69</v>
      </c>
      <c r="F63" t="s">
        <v>70</v>
      </c>
      <c r="G63" t="s">
        <v>75</v>
      </c>
      <c r="H63" t="s">
        <v>25</v>
      </c>
      <c r="I63" t="s">
        <v>26</v>
      </c>
      <c r="J63" t="s">
        <v>75</v>
      </c>
      <c r="K63" t="s">
        <v>72</v>
      </c>
      <c r="L63" t="s">
        <v>73</v>
      </c>
      <c r="M63" s="2" t="s">
        <v>74</v>
      </c>
    </row>
    <row r="64" spans="1:17" ht="15.5" x14ac:dyDescent="0.35">
      <c r="A64">
        <v>0</v>
      </c>
      <c r="B64" s="1" t="str">
        <f ca="1">IF(G64&lt;1,"- ","")&amp;"("&amp;IF(E64=0,"",E64)&amp;K64&amp;IF(H64=0,"",IF(H64&lt;0," - "&amp;ABS(H64)," + "&amp;H64))&amp;")"&amp;IF(J64&lt;0," - "," + ")&amp;"("&amp;IF(F64=0,"",IF(F64&lt;0,"-"&amp;ABS(F64)&amp;K64,F64&amp;K64))&amp;IF(I64=0,"",IF(I64&lt;0," - "&amp;ABS(I64)," + "&amp;I64))&amp;")"</f>
        <v>- (-2b + 4) - (-3b + 2)</v>
      </c>
      <c r="C64" s="1" t="str">
        <f ca="1">E64*G64&amp;K64&amp;IF(H64*G64&lt;0," - "," + ")&amp;ABS(H64*G64)&amp;IF(F64*J64&lt;0," - "," + ")&amp;ABS(F64*J64)&amp;K64&amp;IF(I64*J64&lt;0," - "," + ")&amp;ABS(I64*J64)</f>
        <v>2b - 4 + 3b - 2</v>
      </c>
      <c r="E64">
        <f ca="1">RANDBETWEEN(1,4)*(-1)^RANDBETWEEN(0,1)</f>
        <v>-2</v>
      </c>
      <c r="F64">
        <f ca="1">RANDBETWEEN(1,4)*(-1)^RANDBETWEEN(0,1)</f>
        <v>-3</v>
      </c>
      <c r="G64">
        <f ca="1">(-1)^RANDBETWEEN(0,1)</f>
        <v>-1</v>
      </c>
      <c r="H64">
        <f ca="1">RANDBETWEEN(1,4)*(-1)^RANDBETWEEN(0,1)</f>
        <v>4</v>
      </c>
      <c r="I64">
        <f ca="1">RANDBETWEEN(1,4)*(-1)^RANDBETWEEN(0,1)</f>
        <v>2</v>
      </c>
      <c r="J64">
        <f ca="1">(-1)^RANDBETWEEN(0,1)</f>
        <v>-1</v>
      </c>
      <c r="K64" t="str">
        <f ca="1">Q64</f>
        <v>b</v>
      </c>
      <c r="L64">
        <f ca="1">E64+F64+G64</f>
        <v>-6</v>
      </c>
      <c r="M64">
        <f ca="1">H64+I64+J64</f>
        <v>5</v>
      </c>
      <c r="N64" t="str">
        <f ca="1">IF(O64="",M64,IF(M64&gt;0," + "&amp;M64,IF(M64&lt;0," - "&amp;ABS(M64),"")))</f>
        <v xml:space="preserve"> + 5</v>
      </c>
      <c r="O64" t="str">
        <f ca="1">IF(L64&lt;&gt;0,L64&amp;K64,"")</f>
        <v>-6b</v>
      </c>
      <c r="P64">
        <f ca="1">RANDBETWEEN(1,4)</f>
        <v>2</v>
      </c>
      <c r="Q64" t="str">
        <f ca="1">VLOOKUP(P64,$P$25:$Q$28,2)</f>
        <v>b</v>
      </c>
    </row>
    <row r="65" spans="1:17" ht="15.5" x14ac:dyDescent="0.35">
      <c r="A65">
        <f t="shared" ref="A65:A80" si="35">A64+1</f>
        <v>1</v>
      </c>
      <c r="B65" s="1" t="str">
        <f t="shared" ref="B65:B80" ca="1" si="36">IF(G65&lt;1,"- ","")&amp;"("&amp;IF(E65=0,"",E65)&amp;K65&amp;IF(H65=0,"",IF(H65&lt;0," - "&amp;ABS(H65)," + "&amp;H65))&amp;")"&amp;IF(J65&lt;0," - "," + ")&amp;"("&amp;IF(F65=0,"",IF(F65&lt;0,"-"&amp;ABS(F65)&amp;K65,F65&amp;K65))&amp;IF(I65=0,"",IF(I65&lt;0," - "&amp;ABS(I65)," + "&amp;I65))&amp;")"</f>
        <v>- (2b - 1) - (1b + 1)</v>
      </c>
      <c r="C65" s="1" t="str">
        <f t="shared" ref="C65:C80" ca="1" si="37">E65*G65&amp;K65&amp;IF(H65*G65&lt;0," - "," + ")&amp;ABS(H65*G65)&amp;IF(F65*J65&lt;0," - "," + ")&amp;ABS(F65*J65)&amp;K65&amp;IF(I65*J65&lt;0," - "," + ")&amp;ABS(I65*J65)</f>
        <v>-2b + 1 - 1b - 1</v>
      </c>
      <c r="E65">
        <f t="shared" ref="E65:F80" ca="1" si="38">RANDBETWEEN(1,4)*(-1)^RANDBETWEEN(0,1)</f>
        <v>2</v>
      </c>
      <c r="F65">
        <f t="shared" ca="1" si="38"/>
        <v>1</v>
      </c>
      <c r="G65">
        <f t="shared" ref="G65:G80" ca="1" si="39">(-1)^RANDBETWEEN(0,1)</f>
        <v>-1</v>
      </c>
      <c r="H65">
        <f t="shared" ref="H65:I80" ca="1" si="40">RANDBETWEEN(1,4)*(-1)^RANDBETWEEN(0,1)</f>
        <v>-1</v>
      </c>
      <c r="I65">
        <f t="shared" ca="1" si="40"/>
        <v>1</v>
      </c>
      <c r="J65">
        <f t="shared" ref="J65:J80" ca="1" si="41">(-1)^RANDBETWEEN(0,1)</f>
        <v>-1</v>
      </c>
      <c r="K65" t="str">
        <f t="shared" ref="K65:K80" ca="1" si="42">Q65</f>
        <v>b</v>
      </c>
      <c r="L65">
        <f t="shared" ref="L65:L80" ca="1" si="43">E65+F65+G65</f>
        <v>2</v>
      </c>
      <c r="M65">
        <f t="shared" ref="M65:M80" ca="1" si="44">H65+I65+J65</f>
        <v>-1</v>
      </c>
      <c r="N65" t="str">
        <f t="shared" ref="N65:N80" ca="1" si="45">IF(O65="",M65,IF(M65&gt;0," + "&amp;M65,IF(M65&lt;0," - "&amp;ABS(M65),"")))</f>
        <v xml:space="preserve"> - 1</v>
      </c>
      <c r="O65" t="str">
        <f t="shared" ref="O65:O80" ca="1" si="46">IF(L65&lt;&gt;0,L65&amp;K65,"")</f>
        <v>2b</v>
      </c>
      <c r="P65">
        <f t="shared" ref="P65:P80" ca="1" si="47">RANDBETWEEN(1,4)</f>
        <v>2</v>
      </c>
      <c r="Q65" t="str">
        <f t="shared" ref="Q65:Q80" ca="1" si="48">VLOOKUP(P65,$P$25:$Q$28,2)</f>
        <v>b</v>
      </c>
    </row>
    <row r="66" spans="1:17" ht="15.5" x14ac:dyDescent="0.35">
      <c r="A66">
        <f t="shared" si="35"/>
        <v>2</v>
      </c>
      <c r="B66" s="1" t="str">
        <f t="shared" ca="1" si="36"/>
        <v>- (3y + 3) + (-4y + 2)</v>
      </c>
      <c r="C66" s="1" t="str">
        <f t="shared" ca="1" si="37"/>
        <v>-3y - 3 - 4y + 2</v>
      </c>
      <c r="E66">
        <f t="shared" ca="1" si="38"/>
        <v>3</v>
      </c>
      <c r="F66">
        <f t="shared" ca="1" si="38"/>
        <v>-4</v>
      </c>
      <c r="G66">
        <f t="shared" ca="1" si="39"/>
        <v>-1</v>
      </c>
      <c r="H66">
        <f t="shared" ca="1" si="40"/>
        <v>3</v>
      </c>
      <c r="I66">
        <f t="shared" ca="1" si="40"/>
        <v>2</v>
      </c>
      <c r="J66">
        <f t="shared" ca="1" si="41"/>
        <v>1</v>
      </c>
      <c r="K66" t="str">
        <f t="shared" ca="1" si="42"/>
        <v>y</v>
      </c>
      <c r="L66">
        <f t="shared" ca="1" si="43"/>
        <v>-2</v>
      </c>
      <c r="M66">
        <f t="shared" ca="1" si="44"/>
        <v>6</v>
      </c>
      <c r="N66" t="str">
        <f t="shared" ca="1" si="45"/>
        <v xml:space="preserve"> + 6</v>
      </c>
      <c r="O66" t="str">
        <f t="shared" ca="1" si="46"/>
        <v>-2y</v>
      </c>
      <c r="P66">
        <f t="shared" ca="1" si="47"/>
        <v>4</v>
      </c>
      <c r="Q66" t="str">
        <f t="shared" ca="1" si="48"/>
        <v>y</v>
      </c>
    </row>
    <row r="67" spans="1:17" ht="15.5" x14ac:dyDescent="0.35">
      <c r="A67">
        <f t="shared" si="35"/>
        <v>3</v>
      </c>
      <c r="B67" s="1" t="str">
        <f t="shared" ca="1" si="36"/>
        <v>- (-3b + 3) - (2b + 1)</v>
      </c>
      <c r="C67" s="1" t="str">
        <f t="shared" ca="1" si="37"/>
        <v>3b - 3 - 2b - 1</v>
      </c>
      <c r="E67">
        <f t="shared" ca="1" si="38"/>
        <v>-3</v>
      </c>
      <c r="F67">
        <f t="shared" ca="1" si="38"/>
        <v>2</v>
      </c>
      <c r="G67">
        <f t="shared" ca="1" si="39"/>
        <v>-1</v>
      </c>
      <c r="H67">
        <f t="shared" ca="1" si="40"/>
        <v>3</v>
      </c>
      <c r="I67">
        <f t="shared" ca="1" si="40"/>
        <v>1</v>
      </c>
      <c r="J67">
        <f t="shared" ca="1" si="41"/>
        <v>-1</v>
      </c>
      <c r="K67" t="str">
        <f t="shared" ca="1" si="42"/>
        <v>b</v>
      </c>
      <c r="L67">
        <f t="shared" ca="1" si="43"/>
        <v>-2</v>
      </c>
      <c r="M67">
        <f t="shared" ca="1" si="44"/>
        <v>3</v>
      </c>
      <c r="N67" t="str">
        <f t="shared" ca="1" si="45"/>
        <v xml:space="preserve"> + 3</v>
      </c>
      <c r="O67" t="str">
        <f t="shared" ca="1" si="46"/>
        <v>-2b</v>
      </c>
      <c r="P67">
        <f t="shared" ca="1" si="47"/>
        <v>2</v>
      </c>
      <c r="Q67" t="str">
        <f t="shared" ca="1" si="48"/>
        <v>b</v>
      </c>
    </row>
    <row r="68" spans="1:17" ht="15.5" x14ac:dyDescent="0.35">
      <c r="A68">
        <f t="shared" si="35"/>
        <v>4</v>
      </c>
      <c r="B68" s="1" t="str">
        <f t="shared" ca="1" si="36"/>
        <v>(1x - 2) - (-2x + 1)</v>
      </c>
      <c r="C68" s="1" t="str">
        <f t="shared" ca="1" si="37"/>
        <v>1x - 2 + 2x - 1</v>
      </c>
      <c r="E68">
        <f t="shared" ca="1" si="38"/>
        <v>1</v>
      </c>
      <c r="F68">
        <f t="shared" ca="1" si="38"/>
        <v>-2</v>
      </c>
      <c r="G68">
        <f t="shared" ca="1" si="39"/>
        <v>1</v>
      </c>
      <c r="H68">
        <f t="shared" ca="1" si="40"/>
        <v>-2</v>
      </c>
      <c r="I68">
        <f t="shared" ca="1" si="40"/>
        <v>1</v>
      </c>
      <c r="J68">
        <f t="shared" ca="1" si="41"/>
        <v>-1</v>
      </c>
      <c r="K68" t="str">
        <f t="shared" ca="1" si="42"/>
        <v>x</v>
      </c>
      <c r="L68">
        <f t="shared" ca="1" si="43"/>
        <v>0</v>
      </c>
      <c r="M68">
        <f t="shared" ca="1" si="44"/>
        <v>-2</v>
      </c>
      <c r="N68">
        <f t="shared" ca="1" si="45"/>
        <v>-2</v>
      </c>
      <c r="O68" t="str">
        <f t="shared" ca="1" si="46"/>
        <v/>
      </c>
      <c r="P68">
        <f t="shared" ca="1" si="47"/>
        <v>3</v>
      </c>
      <c r="Q68" t="str">
        <f t="shared" ca="1" si="48"/>
        <v>x</v>
      </c>
    </row>
    <row r="69" spans="1:17" ht="15.5" x14ac:dyDescent="0.35">
      <c r="A69">
        <f t="shared" si="35"/>
        <v>5</v>
      </c>
      <c r="B69" s="1" t="str">
        <f t="shared" ca="1" si="36"/>
        <v>- (4y - 4) + (-2y + 3)</v>
      </c>
      <c r="C69" s="1" t="str">
        <f t="shared" ca="1" si="37"/>
        <v>-4y + 4 - 2y + 3</v>
      </c>
      <c r="E69">
        <f t="shared" ca="1" si="38"/>
        <v>4</v>
      </c>
      <c r="F69">
        <f t="shared" ca="1" si="38"/>
        <v>-2</v>
      </c>
      <c r="G69">
        <f t="shared" ca="1" si="39"/>
        <v>-1</v>
      </c>
      <c r="H69">
        <f t="shared" ca="1" si="40"/>
        <v>-4</v>
      </c>
      <c r="I69">
        <f t="shared" ca="1" si="40"/>
        <v>3</v>
      </c>
      <c r="J69">
        <f t="shared" ca="1" si="41"/>
        <v>1</v>
      </c>
      <c r="K69" t="str">
        <f t="shared" ca="1" si="42"/>
        <v>y</v>
      </c>
      <c r="L69">
        <f t="shared" ca="1" si="43"/>
        <v>1</v>
      </c>
      <c r="M69">
        <f t="shared" ca="1" si="44"/>
        <v>0</v>
      </c>
      <c r="N69" t="str">
        <f t="shared" ca="1" si="45"/>
        <v/>
      </c>
      <c r="O69" t="str">
        <f t="shared" ca="1" si="46"/>
        <v>1y</v>
      </c>
      <c r="P69">
        <f t="shared" ca="1" si="47"/>
        <v>4</v>
      </c>
      <c r="Q69" t="str">
        <f t="shared" ca="1" si="48"/>
        <v>y</v>
      </c>
    </row>
    <row r="70" spans="1:17" ht="15.5" x14ac:dyDescent="0.35">
      <c r="A70">
        <f t="shared" si="35"/>
        <v>6</v>
      </c>
      <c r="B70" s="1" t="str">
        <f t="shared" ca="1" si="36"/>
        <v>(1a - 4) - (4a - 4)</v>
      </c>
      <c r="C70" s="1" t="str">
        <f t="shared" ca="1" si="37"/>
        <v>1a - 4 - 4a + 4</v>
      </c>
      <c r="E70">
        <f t="shared" ca="1" si="38"/>
        <v>1</v>
      </c>
      <c r="F70">
        <f t="shared" ca="1" si="38"/>
        <v>4</v>
      </c>
      <c r="G70">
        <f t="shared" ca="1" si="39"/>
        <v>1</v>
      </c>
      <c r="H70">
        <f t="shared" ca="1" si="40"/>
        <v>-4</v>
      </c>
      <c r="I70">
        <f t="shared" ca="1" si="40"/>
        <v>-4</v>
      </c>
      <c r="J70">
        <f t="shared" ca="1" si="41"/>
        <v>-1</v>
      </c>
      <c r="K70" t="str">
        <f t="shared" ca="1" si="42"/>
        <v>a</v>
      </c>
      <c r="L70">
        <f t="shared" ca="1" si="43"/>
        <v>6</v>
      </c>
      <c r="M70">
        <f t="shared" ca="1" si="44"/>
        <v>-9</v>
      </c>
      <c r="N70" t="str">
        <f t="shared" ca="1" si="45"/>
        <v xml:space="preserve"> - 9</v>
      </c>
      <c r="O70" t="str">
        <f t="shared" ca="1" si="46"/>
        <v>6a</v>
      </c>
      <c r="P70">
        <f t="shared" ca="1" si="47"/>
        <v>1</v>
      </c>
      <c r="Q70" t="str">
        <f t="shared" ca="1" si="48"/>
        <v>a</v>
      </c>
    </row>
    <row r="71" spans="1:17" ht="15.5" x14ac:dyDescent="0.35">
      <c r="A71">
        <f t="shared" si="35"/>
        <v>7</v>
      </c>
      <c r="B71" s="1" t="str">
        <f t="shared" ca="1" si="36"/>
        <v>- (-2b - 4) + (2b - 1)</v>
      </c>
      <c r="C71" s="1" t="str">
        <f t="shared" ca="1" si="37"/>
        <v>2b + 4 + 2b - 1</v>
      </c>
      <c r="E71">
        <f t="shared" ca="1" si="38"/>
        <v>-2</v>
      </c>
      <c r="F71">
        <f t="shared" ca="1" si="38"/>
        <v>2</v>
      </c>
      <c r="G71">
        <f t="shared" ca="1" si="39"/>
        <v>-1</v>
      </c>
      <c r="H71">
        <f t="shared" ca="1" si="40"/>
        <v>-4</v>
      </c>
      <c r="I71">
        <f t="shared" ca="1" si="40"/>
        <v>-1</v>
      </c>
      <c r="J71">
        <f t="shared" ca="1" si="41"/>
        <v>1</v>
      </c>
      <c r="K71" t="str">
        <f t="shared" ca="1" si="42"/>
        <v>b</v>
      </c>
      <c r="L71">
        <f t="shared" ca="1" si="43"/>
        <v>-1</v>
      </c>
      <c r="M71">
        <f t="shared" ca="1" si="44"/>
        <v>-4</v>
      </c>
      <c r="N71" t="str">
        <f t="shared" ca="1" si="45"/>
        <v xml:space="preserve"> - 4</v>
      </c>
      <c r="O71" t="str">
        <f t="shared" ca="1" si="46"/>
        <v>-1b</v>
      </c>
      <c r="P71">
        <f t="shared" ca="1" si="47"/>
        <v>2</v>
      </c>
      <c r="Q71" t="str">
        <f t="shared" ca="1" si="48"/>
        <v>b</v>
      </c>
    </row>
    <row r="72" spans="1:17" ht="15.5" x14ac:dyDescent="0.35">
      <c r="A72">
        <f t="shared" si="35"/>
        <v>8</v>
      </c>
      <c r="B72" s="1" t="str">
        <f t="shared" ca="1" si="36"/>
        <v>- (2b - 3) - (3b - 2)</v>
      </c>
      <c r="C72" s="1" t="str">
        <f t="shared" ca="1" si="37"/>
        <v>-2b + 3 - 3b + 2</v>
      </c>
      <c r="E72">
        <f t="shared" ca="1" si="38"/>
        <v>2</v>
      </c>
      <c r="F72">
        <f t="shared" ca="1" si="38"/>
        <v>3</v>
      </c>
      <c r="G72">
        <f t="shared" ca="1" si="39"/>
        <v>-1</v>
      </c>
      <c r="H72">
        <f t="shared" ca="1" si="40"/>
        <v>-3</v>
      </c>
      <c r="I72">
        <f t="shared" ca="1" si="40"/>
        <v>-2</v>
      </c>
      <c r="J72">
        <f t="shared" ca="1" si="41"/>
        <v>-1</v>
      </c>
      <c r="K72" t="str">
        <f t="shared" ca="1" si="42"/>
        <v>b</v>
      </c>
      <c r="L72">
        <f t="shared" ca="1" si="43"/>
        <v>4</v>
      </c>
      <c r="M72">
        <f t="shared" ca="1" si="44"/>
        <v>-6</v>
      </c>
      <c r="N72" t="str">
        <f t="shared" ca="1" si="45"/>
        <v xml:space="preserve"> - 6</v>
      </c>
      <c r="O72" t="str">
        <f t="shared" ca="1" si="46"/>
        <v>4b</v>
      </c>
      <c r="P72">
        <f t="shared" ca="1" si="47"/>
        <v>2</v>
      </c>
      <c r="Q72" t="str">
        <f t="shared" ca="1" si="48"/>
        <v>b</v>
      </c>
    </row>
    <row r="73" spans="1:17" ht="15.5" x14ac:dyDescent="0.35">
      <c r="A73">
        <f t="shared" si="35"/>
        <v>9</v>
      </c>
      <c r="B73" s="1" t="str">
        <f t="shared" ca="1" si="36"/>
        <v>(1a + 2) + (-3a + 3)</v>
      </c>
      <c r="C73" s="1" t="str">
        <f t="shared" ca="1" si="37"/>
        <v>1a + 2 - 3a + 3</v>
      </c>
      <c r="E73">
        <f t="shared" ca="1" si="38"/>
        <v>1</v>
      </c>
      <c r="F73">
        <f t="shared" ca="1" si="38"/>
        <v>-3</v>
      </c>
      <c r="G73">
        <f t="shared" ca="1" si="39"/>
        <v>1</v>
      </c>
      <c r="H73">
        <f t="shared" ca="1" si="40"/>
        <v>2</v>
      </c>
      <c r="I73">
        <f t="shared" ca="1" si="40"/>
        <v>3</v>
      </c>
      <c r="J73">
        <f t="shared" ca="1" si="41"/>
        <v>1</v>
      </c>
      <c r="K73" t="str">
        <f t="shared" ca="1" si="42"/>
        <v>a</v>
      </c>
      <c r="L73">
        <f t="shared" ca="1" si="43"/>
        <v>-1</v>
      </c>
      <c r="M73">
        <f t="shared" ca="1" si="44"/>
        <v>6</v>
      </c>
      <c r="N73" t="str">
        <f t="shared" ca="1" si="45"/>
        <v xml:space="preserve"> + 6</v>
      </c>
      <c r="O73" t="str">
        <f t="shared" ca="1" si="46"/>
        <v>-1a</v>
      </c>
      <c r="P73">
        <f t="shared" ca="1" si="47"/>
        <v>1</v>
      </c>
      <c r="Q73" t="str">
        <f t="shared" ca="1" si="48"/>
        <v>a</v>
      </c>
    </row>
    <row r="74" spans="1:17" ht="15.5" x14ac:dyDescent="0.35">
      <c r="A74">
        <f t="shared" si="35"/>
        <v>10</v>
      </c>
      <c r="B74" s="1" t="str">
        <f t="shared" ca="1" si="36"/>
        <v>(1x + 4) - (-4x + 3)</v>
      </c>
      <c r="C74" s="1" t="str">
        <f t="shared" ca="1" si="37"/>
        <v>1x + 4 + 4x - 3</v>
      </c>
      <c r="E74">
        <f t="shared" ca="1" si="38"/>
        <v>1</v>
      </c>
      <c r="F74">
        <f t="shared" ca="1" si="38"/>
        <v>-4</v>
      </c>
      <c r="G74">
        <f t="shared" ca="1" si="39"/>
        <v>1</v>
      </c>
      <c r="H74">
        <f t="shared" ca="1" si="40"/>
        <v>4</v>
      </c>
      <c r="I74">
        <f t="shared" ca="1" si="40"/>
        <v>3</v>
      </c>
      <c r="J74">
        <f t="shared" ca="1" si="41"/>
        <v>-1</v>
      </c>
      <c r="K74" t="str">
        <f t="shared" ca="1" si="42"/>
        <v>x</v>
      </c>
      <c r="L74">
        <f t="shared" ca="1" si="43"/>
        <v>-2</v>
      </c>
      <c r="M74">
        <f t="shared" ca="1" si="44"/>
        <v>6</v>
      </c>
      <c r="N74" t="str">
        <f t="shared" ca="1" si="45"/>
        <v xml:space="preserve"> + 6</v>
      </c>
      <c r="O74" t="str">
        <f t="shared" ca="1" si="46"/>
        <v>-2x</v>
      </c>
      <c r="P74">
        <f t="shared" ca="1" si="47"/>
        <v>3</v>
      </c>
      <c r="Q74" t="str">
        <f t="shared" ca="1" si="48"/>
        <v>x</v>
      </c>
    </row>
    <row r="75" spans="1:17" ht="15.5" x14ac:dyDescent="0.35">
      <c r="A75">
        <f t="shared" si="35"/>
        <v>11</v>
      </c>
      <c r="B75" s="1" t="str">
        <f t="shared" ca="1" si="36"/>
        <v>- (1b - 1) + (-2b + 4)</v>
      </c>
      <c r="C75" s="1" t="str">
        <f t="shared" ca="1" si="37"/>
        <v>-1b + 1 - 2b + 4</v>
      </c>
      <c r="E75">
        <f t="shared" ca="1" si="38"/>
        <v>1</v>
      </c>
      <c r="F75">
        <f t="shared" ca="1" si="38"/>
        <v>-2</v>
      </c>
      <c r="G75">
        <f t="shared" ca="1" si="39"/>
        <v>-1</v>
      </c>
      <c r="H75">
        <f t="shared" ca="1" si="40"/>
        <v>-1</v>
      </c>
      <c r="I75">
        <f t="shared" ca="1" si="40"/>
        <v>4</v>
      </c>
      <c r="J75">
        <f t="shared" ca="1" si="41"/>
        <v>1</v>
      </c>
      <c r="K75" t="str">
        <f t="shared" ca="1" si="42"/>
        <v>b</v>
      </c>
      <c r="L75">
        <f t="shared" ca="1" si="43"/>
        <v>-2</v>
      </c>
      <c r="M75">
        <f t="shared" ca="1" si="44"/>
        <v>4</v>
      </c>
      <c r="N75" t="str">
        <f t="shared" ca="1" si="45"/>
        <v xml:space="preserve"> + 4</v>
      </c>
      <c r="O75" t="str">
        <f t="shared" ca="1" si="46"/>
        <v>-2b</v>
      </c>
      <c r="P75">
        <f t="shared" ca="1" si="47"/>
        <v>2</v>
      </c>
      <c r="Q75" t="str">
        <f t="shared" ca="1" si="48"/>
        <v>b</v>
      </c>
    </row>
    <row r="76" spans="1:17" ht="15.5" x14ac:dyDescent="0.35">
      <c r="A76">
        <f t="shared" si="35"/>
        <v>12</v>
      </c>
      <c r="B76" s="1" t="str">
        <f t="shared" ca="1" si="36"/>
        <v>(-4y - 3) + (-3y - 1)</v>
      </c>
      <c r="C76" s="1" t="str">
        <f t="shared" ca="1" si="37"/>
        <v>-4y - 3 - 3y - 1</v>
      </c>
      <c r="E76">
        <f t="shared" ca="1" si="38"/>
        <v>-4</v>
      </c>
      <c r="F76">
        <f t="shared" ca="1" si="38"/>
        <v>-3</v>
      </c>
      <c r="G76">
        <f t="shared" ca="1" si="39"/>
        <v>1</v>
      </c>
      <c r="H76">
        <f t="shared" ca="1" si="40"/>
        <v>-3</v>
      </c>
      <c r="I76">
        <f t="shared" ca="1" si="40"/>
        <v>-1</v>
      </c>
      <c r="J76">
        <f t="shared" ca="1" si="41"/>
        <v>1</v>
      </c>
      <c r="K76" t="str">
        <f t="shared" ca="1" si="42"/>
        <v>y</v>
      </c>
      <c r="L76">
        <f t="shared" ca="1" si="43"/>
        <v>-6</v>
      </c>
      <c r="M76">
        <f t="shared" ca="1" si="44"/>
        <v>-3</v>
      </c>
      <c r="N76" t="str">
        <f t="shared" ca="1" si="45"/>
        <v xml:space="preserve"> - 3</v>
      </c>
      <c r="O76" t="str">
        <f t="shared" ca="1" si="46"/>
        <v>-6y</v>
      </c>
      <c r="P76">
        <f t="shared" ca="1" si="47"/>
        <v>4</v>
      </c>
      <c r="Q76" t="str">
        <f t="shared" ca="1" si="48"/>
        <v>y</v>
      </c>
    </row>
    <row r="77" spans="1:17" ht="15.5" x14ac:dyDescent="0.35">
      <c r="A77">
        <f t="shared" si="35"/>
        <v>13</v>
      </c>
      <c r="B77" s="1" t="str">
        <f t="shared" ca="1" si="36"/>
        <v>- (-1b + 1) + (3b + 4)</v>
      </c>
      <c r="C77" s="1" t="str">
        <f t="shared" ca="1" si="37"/>
        <v>1b - 1 + 3b + 4</v>
      </c>
      <c r="E77">
        <f t="shared" ca="1" si="38"/>
        <v>-1</v>
      </c>
      <c r="F77">
        <f t="shared" ca="1" si="38"/>
        <v>3</v>
      </c>
      <c r="G77">
        <f t="shared" ca="1" si="39"/>
        <v>-1</v>
      </c>
      <c r="H77">
        <f t="shared" ca="1" si="40"/>
        <v>1</v>
      </c>
      <c r="I77">
        <f t="shared" ca="1" si="40"/>
        <v>4</v>
      </c>
      <c r="J77">
        <f t="shared" ca="1" si="41"/>
        <v>1</v>
      </c>
      <c r="K77" t="str">
        <f t="shared" ca="1" si="42"/>
        <v>b</v>
      </c>
      <c r="L77">
        <f t="shared" ca="1" si="43"/>
        <v>1</v>
      </c>
      <c r="M77">
        <f t="shared" ca="1" si="44"/>
        <v>6</v>
      </c>
      <c r="N77" t="str">
        <f t="shared" ca="1" si="45"/>
        <v xml:space="preserve"> + 6</v>
      </c>
      <c r="O77" t="str">
        <f t="shared" ca="1" si="46"/>
        <v>1b</v>
      </c>
      <c r="P77">
        <f t="shared" ca="1" si="47"/>
        <v>2</v>
      </c>
      <c r="Q77" t="str">
        <f t="shared" ca="1" si="48"/>
        <v>b</v>
      </c>
    </row>
    <row r="78" spans="1:17" ht="15.5" x14ac:dyDescent="0.35">
      <c r="A78">
        <f t="shared" si="35"/>
        <v>14</v>
      </c>
      <c r="B78" s="1" t="str">
        <f t="shared" ca="1" si="36"/>
        <v>(2a + 1) - (-4a + 2)</v>
      </c>
      <c r="C78" s="1" t="str">
        <f t="shared" ca="1" si="37"/>
        <v>2a + 1 + 4a - 2</v>
      </c>
      <c r="E78">
        <f t="shared" ca="1" si="38"/>
        <v>2</v>
      </c>
      <c r="F78">
        <f t="shared" ca="1" si="38"/>
        <v>-4</v>
      </c>
      <c r="G78">
        <f t="shared" ca="1" si="39"/>
        <v>1</v>
      </c>
      <c r="H78">
        <f t="shared" ca="1" si="40"/>
        <v>1</v>
      </c>
      <c r="I78">
        <f t="shared" ca="1" si="40"/>
        <v>2</v>
      </c>
      <c r="J78">
        <f t="shared" ca="1" si="41"/>
        <v>-1</v>
      </c>
      <c r="K78" t="str">
        <f t="shared" ca="1" si="42"/>
        <v>a</v>
      </c>
      <c r="L78">
        <f t="shared" ca="1" si="43"/>
        <v>-1</v>
      </c>
      <c r="M78">
        <f t="shared" ca="1" si="44"/>
        <v>2</v>
      </c>
      <c r="N78" t="str">
        <f t="shared" ca="1" si="45"/>
        <v xml:space="preserve"> + 2</v>
      </c>
      <c r="O78" t="str">
        <f t="shared" ca="1" si="46"/>
        <v>-1a</v>
      </c>
      <c r="P78">
        <f t="shared" ca="1" si="47"/>
        <v>1</v>
      </c>
      <c r="Q78" t="str">
        <f t="shared" ca="1" si="48"/>
        <v>a</v>
      </c>
    </row>
    <row r="79" spans="1:17" ht="15.5" x14ac:dyDescent="0.35">
      <c r="A79">
        <f t="shared" si="35"/>
        <v>15</v>
      </c>
      <c r="B79" s="1" t="str">
        <f t="shared" ca="1" si="36"/>
        <v>(4y + 3) - (-2y + 1)</v>
      </c>
      <c r="C79" s="1" t="str">
        <f t="shared" ca="1" si="37"/>
        <v>4y + 3 + 2y - 1</v>
      </c>
      <c r="E79">
        <f t="shared" ca="1" si="38"/>
        <v>4</v>
      </c>
      <c r="F79">
        <f t="shared" ca="1" si="38"/>
        <v>-2</v>
      </c>
      <c r="G79">
        <f t="shared" ca="1" si="39"/>
        <v>1</v>
      </c>
      <c r="H79">
        <f t="shared" ca="1" si="40"/>
        <v>3</v>
      </c>
      <c r="I79">
        <f t="shared" ca="1" si="40"/>
        <v>1</v>
      </c>
      <c r="J79">
        <f t="shared" ca="1" si="41"/>
        <v>-1</v>
      </c>
      <c r="K79" t="str">
        <f t="shared" ca="1" si="42"/>
        <v>y</v>
      </c>
      <c r="L79">
        <f t="shared" ca="1" si="43"/>
        <v>3</v>
      </c>
      <c r="M79">
        <f t="shared" ca="1" si="44"/>
        <v>3</v>
      </c>
      <c r="N79" t="str">
        <f t="shared" ca="1" si="45"/>
        <v xml:space="preserve"> + 3</v>
      </c>
      <c r="O79" t="str">
        <f t="shared" ca="1" si="46"/>
        <v>3y</v>
      </c>
      <c r="P79">
        <f t="shared" ca="1" si="47"/>
        <v>4</v>
      </c>
      <c r="Q79" t="str">
        <f t="shared" ca="1" si="48"/>
        <v>y</v>
      </c>
    </row>
    <row r="80" spans="1:17" ht="15.5" x14ac:dyDescent="0.35">
      <c r="A80">
        <f t="shared" si="35"/>
        <v>16</v>
      </c>
      <c r="B80" s="1" t="str">
        <f t="shared" ca="1" si="36"/>
        <v>- (3a - 3) + (1a - 2)</v>
      </c>
      <c r="C80" s="1" t="str">
        <f t="shared" ca="1" si="37"/>
        <v>-3a + 3 + 1a - 2</v>
      </c>
      <c r="E80">
        <f t="shared" ca="1" si="38"/>
        <v>3</v>
      </c>
      <c r="F80">
        <f t="shared" ca="1" si="38"/>
        <v>1</v>
      </c>
      <c r="G80">
        <f t="shared" ca="1" si="39"/>
        <v>-1</v>
      </c>
      <c r="H80">
        <f t="shared" ca="1" si="40"/>
        <v>-3</v>
      </c>
      <c r="I80">
        <f t="shared" ca="1" si="40"/>
        <v>-2</v>
      </c>
      <c r="J80">
        <f t="shared" ca="1" si="41"/>
        <v>1</v>
      </c>
      <c r="K80" t="str">
        <f t="shared" ca="1" si="42"/>
        <v>a</v>
      </c>
      <c r="L80">
        <f t="shared" ca="1" si="43"/>
        <v>3</v>
      </c>
      <c r="M80">
        <f t="shared" ca="1" si="44"/>
        <v>-4</v>
      </c>
      <c r="N80" t="str">
        <f t="shared" ca="1" si="45"/>
        <v xml:space="preserve"> - 4</v>
      </c>
      <c r="O80" t="str">
        <f t="shared" ca="1" si="46"/>
        <v>3a</v>
      </c>
      <c r="P80">
        <f t="shared" ca="1" si="47"/>
        <v>1</v>
      </c>
      <c r="Q80" t="str">
        <f t="shared" ca="1" si="48"/>
        <v>a</v>
      </c>
    </row>
    <row r="81" spans="1:17" ht="15.5" x14ac:dyDescent="0.35">
      <c r="B81" s="1"/>
      <c r="C81" s="1"/>
    </row>
    <row r="82" spans="1:17" ht="15.5" x14ac:dyDescent="0.35">
      <c r="B82" s="1"/>
      <c r="C82" s="1"/>
    </row>
    <row r="83" spans="1:17" ht="15.5" x14ac:dyDescent="0.35">
      <c r="A83">
        <f ca="1">ROUND(RAND()*MAX(A52:A82)+0.5,0)</f>
        <v>7</v>
      </c>
      <c r="B83" s="1" t="str">
        <f t="shared" ref="B83:B88" ca="1" si="49">VLOOKUP(A83,$A$64:$C$80,2)</f>
        <v>- (-2b - 4) + (2b - 1)</v>
      </c>
      <c r="C83" s="1" t="str">
        <f t="shared" ref="C83:C88" ca="1" si="50">VLOOKUP(A83,$A$64:$C$80,3)</f>
        <v>2b + 4 + 2b - 1</v>
      </c>
    </row>
    <row r="84" spans="1:17" ht="15.5" x14ac:dyDescent="0.35">
      <c r="A84">
        <f ca="1">MOD(A83+7,17)</f>
        <v>14</v>
      </c>
      <c r="B84" s="1" t="str">
        <f t="shared" ca="1" si="49"/>
        <v>(2a + 1) - (-4a + 2)</v>
      </c>
      <c r="C84" s="1" t="str">
        <f t="shared" ca="1" si="50"/>
        <v>2a + 1 + 4a - 2</v>
      </c>
    </row>
    <row r="85" spans="1:17" ht="15.5" x14ac:dyDescent="0.35">
      <c r="A85">
        <f ca="1">MOD(A84+7,17)</f>
        <v>4</v>
      </c>
      <c r="B85" s="1" t="str">
        <f t="shared" ca="1" si="49"/>
        <v>(1x - 2) - (-2x + 1)</v>
      </c>
      <c r="C85" s="1" t="str">
        <f t="shared" ca="1" si="50"/>
        <v>1x - 2 + 2x - 1</v>
      </c>
    </row>
    <row r="86" spans="1:17" ht="15.5" x14ac:dyDescent="0.35">
      <c r="A86">
        <f ca="1">MOD(A85+7,17)</f>
        <v>11</v>
      </c>
      <c r="B86" s="1" t="str">
        <f t="shared" ca="1" si="49"/>
        <v>- (1b - 1) + (-2b + 4)</v>
      </c>
      <c r="C86" s="1" t="str">
        <f t="shared" ca="1" si="50"/>
        <v>-1b + 1 - 2b + 4</v>
      </c>
    </row>
    <row r="87" spans="1:17" ht="15.5" x14ac:dyDescent="0.35">
      <c r="A87">
        <f ca="1">MOD(A86+7,17)</f>
        <v>1</v>
      </c>
      <c r="B87" s="1" t="str">
        <f t="shared" ca="1" si="49"/>
        <v>- (2b - 1) - (1b + 1)</v>
      </c>
      <c r="C87" s="1" t="str">
        <f t="shared" ca="1" si="50"/>
        <v>-2b + 1 - 1b - 1</v>
      </c>
    </row>
    <row r="88" spans="1:17" ht="15.5" x14ac:dyDescent="0.35">
      <c r="A88">
        <f ca="1">MOD(A87+7,17)</f>
        <v>8</v>
      </c>
      <c r="B88" s="1" t="str">
        <f t="shared" ca="1" si="49"/>
        <v>- (2b - 3) - (3b - 2)</v>
      </c>
      <c r="C88" s="1" t="str">
        <f t="shared" ca="1" si="50"/>
        <v>-2b + 3 - 3b + 2</v>
      </c>
    </row>
    <row r="89" spans="1:17" ht="15.5" x14ac:dyDescent="0.35">
      <c r="B89" s="1"/>
      <c r="C89" s="1"/>
    </row>
    <row r="90" spans="1:17" ht="15.5" x14ac:dyDescent="0.35">
      <c r="A90">
        <v>7</v>
      </c>
      <c r="B90" t="s">
        <v>0</v>
      </c>
      <c r="C90" t="s">
        <v>1</v>
      </c>
      <c r="E90" t="s">
        <v>69</v>
      </c>
      <c r="F90" t="s">
        <v>70</v>
      </c>
      <c r="G90" t="s">
        <v>75</v>
      </c>
      <c r="H90" t="s">
        <v>25</v>
      </c>
      <c r="I90" t="s">
        <v>26</v>
      </c>
      <c r="J90" t="s">
        <v>75</v>
      </c>
      <c r="K90" t="s">
        <v>72</v>
      </c>
      <c r="L90" t="s">
        <v>73</v>
      </c>
      <c r="M90" s="2" t="s">
        <v>74</v>
      </c>
    </row>
    <row r="91" spans="1:17" ht="15.5" x14ac:dyDescent="0.35">
      <c r="A91">
        <v>0</v>
      </c>
      <c r="B91" s="1" t="str">
        <f ca="1">IF(G91&lt;1,"- ","")&amp;"("&amp;IF(E91=0,"",E91)&amp;K91&amp;IF(H91=0,"",IF(H91&lt;0," - "&amp;ABS(H91)," + "&amp;H91))&amp;")"&amp;IF(J91&lt;0," - "," + ")&amp;"("&amp;IF(F91=0,"",IF(F91&lt;0,"-"&amp;ABS(F91)&amp;K91,F91&amp;K91))&amp;IF(I91=0,"",IF(I91&lt;0," - "&amp;ABS(I91)," + "&amp;I91))&amp;")"</f>
        <v>- (2b + 2) + (4b - 2)</v>
      </c>
      <c r="C91" s="1" t="str">
        <f t="shared" ref="C91:C107" ca="1" si="51">O91&amp;N91</f>
        <v>2b - 4</v>
      </c>
      <c r="E91">
        <f ca="1">RANDBETWEEN(1,4)*(-1)^RANDBETWEEN(0,1)</f>
        <v>2</v>
      </c>
      <c r="F91">
        <f ca="1">RANDBETWEEN(1,5)*(-1)^RANDBETWEEN(0,1)</f>
        <v>4</v>
      </c>
      <c r="G91">
        <f ca="1">(-1)^RANDBETWEEN(0,1)</f>
        <v>-1</v>
      </c>
      <c r="H91">
        <f ca="1">RANDBETWEEN(1,4)*(-1)^RANDBETWEEN(0,1)</f>
        <v>2</v>
      </c>
      <c r="I91">
        <f ca="1">RANDBETWEEN(1,5)*(-1)^RANDBETWEEN(0,1)</f>
        <v>-2</v>
      </c>
      <c r="J91">
        <f ca="1">(-1)^RANDBETWEEN(0,1)</f>
        <v>1</v>
      </c>
      <c r="K91" t="str">
        <f ca="1">Q91</f>
        <v>b</v>
      </c>
      <c r="L91">
        <f ca="1">E91*G91+F91*J91</f>
        <v>2</v>
      </c>
      <c r="M91">
        <f ca="1">H91*G91+I91*J91</f>
        <v>-4</v>
      </c>
      <c r="N91" t="str">
        <f ca="1">IF(O91="",M91,IF(M91&gt;0," + "&amp;M91,IF(M91&lt;0," - "&amp;ABS(M91),"")))</f>
        <v xml:space="preserve"> - 4</v>
      </c>
      <c r="O91" t="str">
        <f ca="1">IF(L91&lt;&gt;0,L91&amp;K91,"")</f>
        <v>2b</v>
      </c>
      <c r="P91">
        <f ca="1">RANDBETWEEN(1,4)</f>
        <v>2</v>
      </c>
      <c r="Q91" t="str">
        <f ca="1">VLOOKUP(P91,$P$25:$Q$28,2)</f>
        <v>b</v>
      </c>
    </row>
    <row r="92" spans="1:17" ht="15.5" x14ac:dyDescent="0.35">
      <c r="A92">
        <f>A91+1</f>
        <v>1</v>
      </c>
      <c r="B92" s="1" t="str">
        <f t="shared" ref="B92:B107" ca="1" si="52">IF(G92&lt;1,"- ","")&amp;"("&amp;IF(E92=0,"",E92)&amp;K92&amp;IF(H92=0,"",IF(H92&lt;0," - "&amp;ABS(H92)," + "&amp;H92))&amp;")"&amp;IF(J92&lt;0," - "," + ")&amp;"("&amp;IF(F92=0,"",IF(F92&lt;0,"-"&amp;ABS(F92)&amp;K92,F92&amp;K92))&amp;IF(I92=0,"",IF(I92&lt;0," - "&amp;ABS(I92)," + "&amp;I92))&amp;")"</f>
        <v>(3b - 3) + (-4b + 4)</v>
      </c>
      <c r="C92" s="1" t="str">
        <f t="shared" ca="1" si="51"/>
        <v>-1b + 1</v>
      </c>
      <c r="E92">
        <f t="shared" ref="E92:E107" ca="1" si="53">RANDBETWEEN(1,4)*(-1)^RANDBETWEEN(0,1)</f>
        <v>3</v>
      </c>
      <c r="F92">
        <f t="shared" ref="F92:F107" ca="1" si="54">RANDBETWEEN(1,5)*(-1)^RANDBETWEEN(0,1)</f>
        <v>-4</v>
      </c>
      <c r="G92">
        <f t="shared" ref="G92:G107" ca="1" si="55">(-1)^RANDBETWEEN(0,1)</f>
        <v>1</v>
      </c>
      <c r="H92">
        <f t="shared" ref="H92:H107" ca="1" si="56">RANDBETWEEN(1,4)*(-1)^RANDBETWEEN(0,1)</f>
        <v>-3</v>
      </c>
      <c r="I92">
        <f t="shared" ref="I92:I107" ca="1" si="57">RANDBETWEEN(1,5)*(-1)^RANDBETWEEN(0,1)</f>
        <v>4</v>
      </c>
      <c r="J92">
        <f t="shared" ref="J92:J107" ca="1" si="58">(-1)^RANDBETWEEN(0,1)</f>
        <v>1</v>
      </c>
      <c r="K92" t="str">
        <f t="shared" ref="K92:K107" ca="1" si="59">Q92</f>
        <v>b</v>
      </c>
      <c r="L92">
        <f t="shared" ref="L92:L107" ca="1" si="60">E92*G92+F92*J92</f>
        <v>-1</v>
      </c>
      <c r="M92">
        <f t="shared" ref="M92:M107" ca="1" si="61">H92*G92+I92*J92</f>
        <v>1</v>
      </c>
      <c r="N92" t="str">
        <f t="shared" ref="N92:N107" ca="1" si="62">IF(O92="",M92,IF(M92&gt;0," + "&amp;M92,IF(M92&lt;0," - "&amp;ABS(M92),"")))</f>
        <v xml:space="preserve"> + 1</v>
      </c>
      <c r="O92" t="str">
        <f t="shared" ref="O92:O107" ca="1" si="63">IF(L92&lt;&gt;0,L92&amp;K92,"")</f>
        <v>-1b</v>
      </c>
      <c r="P92">
        <f t="shared" ref="P92:P107" ca="1" si="64">RANDBETWEEN(1,4)</f>
        <v>2</v>
      </c>
      <c r="Q92" t="str">
        <f t="shared" ref="Q92:Q107" ca="1" si="65">VLOOKUP(P92,$P$25:$Q$28,2)</f>
        <v>b</v>
      </c>
    </row>
    <row r="93" spans="1:17" ht="15.5" x14ac:dyDescent="0.35">
      <c r="A93">
        <f t="shared" ref="A93:A100" si="66">A92+1</f>
        <v>2</v>
      </c>
      <c r="B93" s="1" t="str">
        <f t="shared" ca="1" si="52"/>
        <v>- (-4y + 3) - (-3y - 5)</v>
      </c>
      <c r="C93" s="1" t="str">
        <f t="shared" ca="1" si="51"/>
        <v>7y + 2</v>
      </c>
      <c r="E93">
        <f t="shared" ca="1" si="53"/>
        <v>-4</v>
      </c>
      <c r="F93">
        <f t="shared" ca="1" si="54"/>
        <v>-3</v>
      </c>
      <c r="G93">
        <f t="shared" ca="1" si="55"/>
        <v>-1</v>
      </c>
      <c r="H93">
        <f t="shared" ca="1" si="56"/>
        <v>3</v>
      </c>
      <c r="I93">
        <f t="shared" ca="1" si="57"/>
        <v>-5</v>
      </c>
      <c r="J93">
        <f t="shared" ca="1" si="58"/>
        <v>-1</v>
      </c>
      <c r="K93" t="str">
        <f t="shared" ca="1" si="59"/>
        <v>y</v>
      </c>
      <c r="L93">
        <f t="shared" ca="1" si="60"/>
        <v>7</v>
      </c>
      <c r="M93">
        <f t="shared" ca="1" si="61"/>
        <v>2</v>
      </c>
      <c r="N93" t="str">
        <f t="shared" ca="1" si="62"/>
        <v xml:space="preserve"> + 2</v>
      </c>
      <c r="O93" t="str">
        <f t="shared" ca="1" si="63"/>
        <v>7y</v>
      </c>
      <c r="P93">
        <f t="shared" ca="1" si="64"/>
        <v>4</v>
      </c>
      <c r="Q93" t="str">
        <f t="shared" ca="1" si="65"/>
        <v>y</v>
      </c>
    </row>
    <row r="94" spans="1:17" ht="15.5" x14ac:dyDescent="0.35">
      <c r="A94">
        <f t="shared" si="66"/>
        <v>3</v>
      </c>
      <c r="B94" s="1" t="str">
        <f t="shared" ca="1" si="52"/>
        <v>(-3x - 4) - (3x + 5)</v>
      </c>
      <c r="C94" s="1" t="str">
        <f t="shared" ca="1" si="51"/>
        <v>-6x - 9</v>
      </c>
      <c r="E94">
        <f t="shared" ca="1" si="53"/>
        <v>-3</v>
      </c>
      <c r="F94">
        <f t="shared" ca="1" si="54"/>
        <v>3</v>
      </c>
      <c r="G94">
        <f t="shared" ca="1" si="55"/>
        <v>1</v>
      </c>
      <c r="H94">
        <f t="shared" ca="1" si="56"/>
        <v>-4</v>
      </c>
      <c r="I94">
        <f t="shared" ca="1" si="57"/>
        <v>5</v>
      </c>
      <c r="J94">
        <f t="shared" ca="1" si="58"/>
        <v>-1</v>
      </c>
      <c r="K94" t="str">
        <f t="shared" ca="1" si="59"/>
        <v>x</v>
      </c>
      <c r="L94">
        <f t="shared" ca="1" si="60"/>
        <v>-6</v>
      </c>
      <c r="M94">
        <f t="shared" ca="1" si="61"/>
        <v>-9</v>
      </c>
      <c r="N94" t="str">
        <f t="shared" ca="1" si="62"/>
        <v xml:space="preserve"> - 9</v>
      </c>
      <c r="O94" t="str">
        <f t="shared" ca="1" si="63"/>
        <v>-6x</v>
      </c>
      <c r="P94">
        <f t="shared" ca="1" si="64"/>
        <v>3</v>
      </c>
      <c r="Q94" t="str">
        <f t="shared" ca="1" si="65"/>
        <v>x</v>
      </c>
    </row>
    <row r="95" spans="1:17" ht="15.5" x14ac:dyDescent="0.35">
      <c r="A95">
        <f t="shared" si="66"/>
        <v>4</v>
      </c>
      <c r="B95" s="1" t="str">
        <f t="shared" ca="1" si="52"/>
        <v>- (-2y - 3) + (4y + 5)</v>
      </c>
      <c r="C95" s="1" t="str">
        <f t="shared" ca="1" si="51"/>
        <v>6y + 8</v>
      </c>
      <c r="E95">
        <f t="shared" ca="1" si="53"/>
        <v>-2</v>
      </c>
      <c r="F95">
        <f t="shared" ca="1" si="54"/>
        <v>4</v>
      </c>
      <c r="G95">
        <f t="shared" ca="1" si="55"/>
        <v>-1</v>
      </c>
      <c r="H95">
        <f t="shared" ca="1" si="56"/>
        <v>-3</v>
      </c>
      <c r="I95">
        <f t="shared" ca="1" si="57"/>
        <v>5</v>
      </c>
      <c r="J95">
        <f t="shared" ca="1" si="58"/>
        <v>1</v>
      </c>
      <c r="K95" t="str">
        <f t="shared" ca="1" si="59"/>
        <v>y</v>
      </c>
      <c r="L95">
        <f t="shared" ca="1" si="60"/>
        <v>6</v>
      </c>
      <c r="M95">
        <f t="shared" ca="1" si="61"/>
        <v>8</v>
      </c>
      <c r="N95" t="str">
        <f t="shared" ca="1" si="62"/>
        <v xml:space="preserve"> + 8</v>
      </c>
      <c r="O95" t="str">
        <f t="shared" ca="1" si="63"/>
        <v>6y</v>
      </c>
      <c r="P95">
        <f t="shared" ca="1" si="64"/>
        <v>4</v>
      </c>
      <c r="Q95" t="str">
        <f t="shared" ca="1" si="65"/>
        <v>y</v>
      </c>
    </row>
    <row r="96" spans="1:17" ht="15.5" x14ac:dyDescent="0.35">
      <c r="A96">
        <f t="shared" si="66"/>
        <v>5</v>
      </c>
      <c r="B96" s="1" t="str">
        <f t="shared" ca="1" si="52"/>
        <v>- (-2b + 4) - (4b - 5)</v>
      </c>
      <c r="C96" s="1" t="str">
        <f t="shared" ca="1" si="51"/>
        <v>-2b + 1</v>
      </c>
      <c r="E96">
        <f t="shared" ca="1" si="53"/>
        <v>-2</v>
      </c>
      <c r="F96">
        <f t="shared" ca="1" si="54"/>
        <v>4</v>
      </c>
      <c r="G96">
        <f t="shared" ca="1" si="55"/>
        <v>-1</v>
      </c>
      <c r="H96">
        <f t="shared" ca="1" si="56"/>
        <v>4</v>
      </c>
      <c r="I96">
        <f t="shared" ca="1" si="57"/>
        <v>-5</v>
      </c>
      <c r="J96">
        <f t="shared" ca="1" si="58"/>
        <v>-1</v>
      </c>
      <c r="K96" t="str">
        <f t="shared" ca="1" si="59"/>
        <v>b</v>
      </c>
      <c r="L96">
        <f t="shared" ca="1" si="60"/>
        <v>-2</v>
      </c>
      <c r="M96">
        <f t="shared" ca="1" si="61"/>
        <v>1</v>
      </c>
      <c r="N96" t="str">
        <f t="shared" ca="1" si="62"/>
        <v xml:space="preserve"> + 1</v>
      </c>
      <c r="O96" t="str">
        <f t="shared" ca="1" si="63"/>
        <v>-2b</v>
      </c>
      <c r="P96">
        <f t="shared" ca="1" si="64"/>
        <v>2</v>
      </c>
      <c r="Q96" t="str">
        <f t="shared" ca="1" si="65"/>
        <v>b</v>
      </c>
    </row>
    <row r="97" spans="1:17" ht="15.5" x14ac:dyDescent="0.35">
      <c r="A97">
        <f t="shared" si="66"/>
        <v>6</v>
      </c>
      <c r="B97" s="1" t="str">
        <f t="shared" ca="1" si="52"/>
        <v>(1x - 4) + (3x - 5)</v>
      </c>
      <c r="C97" s="1" t="str">
        <f t="shared" ca="1" si="51"/>
        <v>4x - 9</v>
      </c>
      <c r="E97">
        <f t="shared" ca="1" si="53"/>
        <v>1</v>
      </c>
      <c r="F97">
        <f t="shared" ca="1" si="54"/>
        <v>3</v>
      </c>
      <c r="G97">
        <f t="shared" ca="1" si="55"/>
        <v>1</v>
      </c>
      <c r="H97">
        <f t="shared" ca="1" si="56"/>
        <v>-4</v>
      </c>
      <c r="I97">
        <f t="shared" ca="1" si="57"/>
        <v>-5</v>
      </c>
      <c r="J97">
        <f t="shared" ca="1" si="58"/>
        <v>1</v>
      </c>
      <c r="K97" t="str">
        <f t="shared" ca="1" si="59"/>
        <v>x</v>
      </c>
      <c r="L97">
        <f t="shared" ca="1" si="60"/>
        <v>4</v>
      </c>
      <c r="M97">
        <f t="shared" ca="1" si="61"/>
        <v>-9</v>
      </c>
      <c r="N97" t="str">
        <f t="shared" ca="1" si="62"/>
        <v xml:space="preserve"> - 9</v>
      </c>
      <c r="O97" t="str">
        <f t="shared" ca="1" si="63"/>
        <v>4x</v>
      </c>
      <c r="P97">
        <f t="shared" ca="1" si="64"/>
        <v>3</v>
      </c>
      <c r="Q97" t="str">
        <f t="shared" ca="1" si="65"/>
        <v>x</v>
      </c>
    </row>
    <row r="98" spans="1:17" ht="15.5" x14ac:dyDescent="0.35">
      <c r="A98">
        <f t="shared" si="66"/>
        <v>7</v>
      </c>
      <c r="B98" s="1" t="str">
        <f t="shared" ca="1" si="52"/>
        <v>- (-1b + 3) - (-2b + 2)</v>
      </c>
      <c r="C98" s="1" t="str">
        <f t="shared" ca="1" si="51"/>
        <v>3b - 5</v>
      </c>
      <c r="E98">
        <f t="shared" ca="1" si="53"/>
        <v>-1</v>
      </c>
      <c r="F98">
        <f t="shared" ca="1" si="54"/>
        <v>-2</v>
      </c>
      <c r="G98">
        <f t="shared" ca="1" si="55"/>
        <v>-1</v>
      </c>
      <c r="H98">
        <f t="shared" ca="1" si="56"/>
        <v>3</v>
      </c>
      <c r="I98">
        <f t="shared" ca="1" si="57"/>
        <v>2</v>
      </c>
      <c r="J98">
        <f t="shared" ca="1" si="58"/>
        <v>-1</v>
      </c>
      <c r="K98" t="str">
        <f t="shared" ca="1" si="59"/>
        <v>b</v>
      </c>
      <c r="L98">
        <f t="shared" ca="1" si="60"/>
        <v>3</v>
      </c>
      <c r="M98">
        <f t="shared" ca="1" si="61"/>
        <v>-5</v>
      </c>
      <c r="N98" t="str">
        <f t="shared" ca="1" si="62"/>
        <v xml:space="preserve"> - 5</v>
      </c>
      <c r="O98" t="str">
        <f t="shared" ca="1" si="63"/>
        <v>3b</v>
      </c>
      <c r="P98">
        <f t="shared" ca="1" si="64"/>
        <v>2</v>
      </c>
      <c r="Q98" t="str">
        <f t="shared" ca="1" si="65"/>
        <v>b</v>
      </c>
    </row>
    <row r="99" spans="1:17" ht="15.5" x14ac:dyDescent="0.35">
      <c r="A99">
        <f t="shared" si="66"/>
        <v>8</v>
      </c>
      <c r="B99" s="1" t="str">
        <f t="shared" ca="1" si="52"/>
        <v>- (1a - 4) - (-4a - 2)</v>
      </c>
      <c r="C99" s="1" t="str">
        <f t="shared" ca="1" si="51"/>
        <v>3a + 6</v>
      </c>
      <c r="E99">
        <f t="shared" ca="1" si="53"/>
        <v>1</v>
      </c>
      <c r="F99">
        <f t="shared" ca="1" si="54"/>
        <v>-4</v>
      </c>
      <c r="G99">
        <f t="shared" ca="1" si="55"/>
        <v>-1</v>
      </c>
      <c r="H99">
        <f t="shared" ca="1" si="56"/>
        <v>-4</v>
      </c>
      <c r="I99">
        <f t="shared" ca="1" si="57"/>
        <v>-2</v>
      </c>
      <c r="J99">
        <f t="shared" ca="1" si="58"/>
        <v>-1</v>
      </c>
      <c r="K99" t="str">
        <f t="shared" ca="1" si="59"/>
        <v>a</v>
      </c>
      <c r="L99">
        <f t="shared" ca="1" si="60"/>
        <v>3</v>
      </c>
      <c r="M99">
        <f t="shared" ca="1" si="61"/>
        <v>6</v>
      </c>
      <c r="N99" t="str">
        <f t="shared" ca="1" si="62"/>
        <v xml:space="preserve"> + 6</v>
      </c>
      <c r="O99" t="str">
        <f t="shared" ca="1" si="63"/>
        <v>3a</v>
      </c>
      <c r="P99">
        <f t="shared" ca="1" si="64"/>
        <v>1</v>
      </c>
      <c r="Q99" t="str">
        <f t="shared" ca="1" si="65"/>
        <v>a</v>
      </c>
    </row>
    <row r="100" spans="1:17" ht="15.5" x14ac:dyDescent="0.35">
      <c r="A100">
        <f t="shared" si="66"/>
        <v>9</v>
      </c>
      <c r="B100" s="1" t="str">
        <f t="shared" ca="1" si="52"/>
        <v>(2a + 4) + (-1a - 2)</v>
      </c>
      <c r="C100" s="1" t="str">
        <f t="shared" ca="1" si="51"/>
        <v>1a + 2</v>
      </c>
      <c r="E100">
        <f t="shared" ca="1" si="53"/>
        <v>2</v>
      </c>
      <c r="F100">
        <f t="shared" ca="1" si="54"/>
        <v>-1</v>
      </c>
      <c r="G100">
        <f t="shared" ca="1" si="55"/>
        <v>1</v>
      </c>
      <c r="H100">
        <f t="shared" ca="1" si="56"/>
        <v>4</v>
      </c>
      <c r="I100">
        <f t="shared" ca="1" si="57"/>
        <v>-2</v>
      </c>
      <c r="J100">
        <f t="shared" ca="1" si="58"/>
        <v>1</v>
      </c>
      <c r="K100" t="str">
        <f t="shared" ca="1" si="59"/>
        <v>a</v>
      </c>
      <c r="L100">
        <f t="shared" ca="1" si="60"/>
        <v>1</v>
      </c>
      <c r="M100">
        <f t="shared" ca="1" si="61"/>
        <v>2</v>
      </c>
      <c r="N100" t="str">
        <f t="shared" ca="1" si="62"/>
        <v xml:space="preserve"> + 2</v>
      </c>
      <c r="O100" t="str">
        <f t="shared" ca="1" si="63"/>
        <v>1a</v>
      </c>
      <c r="P100">
        <f t="shared" ca="1" si="64"/>
        <v>1</v>
      </c>
      <c r="Q100" t="str">
        <f t="shared" ca="1" si="65"/>
        <v>a</v>
      </c>
    </row>
    <row r="101" spans="1:17" ht="15.5" x14ac:dyDescent="0.35">
      <c r="A101">
        <f t="shared" ref="A101:A106" si="67">A100+1</f>
        <v>10</v>
      </c>
      <c r="B101" s="1" t="str">
        <f t="shared" ca="1" si="52"/>
        <v>- (3a - 1) + (-1a - 4)</v>
      </c>
      <c r="C101" s="1" t="str">
        <f t="shared" ca="1" si="51"/>
        <v>-4a - 3</v>
      </c>
      <c r="E101">
        <f t="shared" ca="1" si="53"/>
        <v>3</v>
      </c>
      <c r="F101">
        <f t="shared" ca="1" si="54"/>
        <v>-1</v>
      </c>
      <c r="G101">
        <f t="shared" ca="1" si="55"/>
        <v>-1</v>
      </c>
      <c r="H101">
        <f t="shared" ca="1" si="56"/>
        <v>-1</v>
      </c>
      <c r="I101">
        <f t="shared" ca="1" si="57"/>
        <v>-4</v>
      </c>
      <c r="J101">
        <f t="shared" ca="1" si="58"/>
        <v>1</v>
      </c>
      <c r="K101" t="str">
        <f t="shared" ca="1" si="59"/>
        <v>a</v>
      </c>
      <c r="L101">
        <f t="shared" ca="1" si="60"/>
        <v>-4</v>
      </c>
      <c r="M101">
        <f t="shared" ca="1" si="61"/>
        <v>-3</v>
      </c>
      <c r="N101" t="str">
        <f t="shared" ca="1" si="62"/>
        <v xml:space="preserve"> - 3</v>
      </c>
      <c r="O101" t="str">
        <f t="shared" ca="1" si="63"/>
        <v>-4a</v>
      </c>
      <c r="P101">
        <f t="shared" ca="1" si="64"/>
        <v>1</v>
      </c>
      <c r="Q101" t="str">
        <f t="shared" ca="1" si="65"/>
        <v>a</v>
      </c>
    </row>
    <row r="102" spans="1:17" ht="15.5" x14ac:dyDescent="0.35">
      <c r="A102">
        <f t="shared" si="67"/>
        <v>11</v>
      </c>
      <c r="B102" s="1" t="str">
        <f t="shared" ca="1" si="52"/>
        <v>- (3a - 2) - (1a + 5)</v>
      </c>
      <c r="C102" s="1" t="str">
        <f t="shared" ca="1" si="51"/>
        <v>-4a - 3</v>
      </c>
      <c r="E102">
        <f t="shared" ca="1" si="53"/>
        <v>3</v>
      </c>
      <c r="F102">
        <f t="shared" ca="1" si="54"/>
        <v>1</v>
      </c>
      <c r="G102">
        <f t="shared" ca="1" si="55"/>
        <v>-1</v>
      </c>
      <c r="H102">
        <f t="shared" ca="1" si="56"/>
        <v>-2</v>
      </c>
      <c r="I102">
        <f t="shared" ca="1" si="57"/>
        <v>5</v>
      </c>
      <c r="J102">
        <f t="shared" ca="1" si="58"/>
        <v>-1</v>
      </c>
      <c r="K102" t="str">
        <f t="shared" ca="1" si="59"/>
        <v>a</v>
      </c>
      <c r="L102">
        <f t="shared" ca="1" si="60"/>
        <v>-4</v>
      </c>
      <c r="M102">
        <f t="shared" ca="1" si="61"/>
        <v>-3</v>
      </c>
      <c r="N102" t="str">
        <f t="shared" ca="1" si="62"/>
        <v xml:space="preserve"> - 3</v>
      </c>
      <c r="O102" t="str">
        <f t="shared" ca="1" si="63"/>
        <v>-4a</v>
      </c>
      <c r="P102">
        <f t="shared" ca="1" si="64"/>
        <v>1</v>
      </c>
      <c r="Q102" t="str">
        <f t="shared" ca="1" si="65"/>
        <v>a</v>
      </c>
    </row>
    <row r="103" spans="1:17" ht="15.5" x14ac:dyDescent="0.35">
      <c r="A103">
        <f t="shared" si="67"/>
        <v>12</v>
      </c>
      <c r="B103" s="1" t="str">
        <f t="shared" ca="1" si="52"/>
        <v>- (3y + 1) - (5y - 2)</v>
      </c>
      <c r="C103" s="1" t="str">
        <f t="shared" ca="1" si="51"/>
        <v>-8y + 1</v>
      </c>
      <c r="E103">
        <f t="shared" ca="1" si="53"/>
        <v>3</v>
      </c>
      <c r="F103">
        <f t="shared" ca="1" si="54"/>
        <v>5</v>
      </c>
      <c r="G103">
        <f t="shared" ca="1" si="55"/>
        <v>-1</v>
      </c>
      <c r="H103">
        <f t="shared" ca="1" si="56"/>
        <v>1</v>
      </c>
      <c r="I103">
        <f t="shared" ca="1" si="57"/>
        <v>-2</v>
      </c>
      <c r="J103">
        <f t="shared" ca="1" si="58"/>
        <v>-1</v>
      </c>
      <c r="K103" t="str">
        <f t="shared" ca="1" si="59"/>
        <v>y</v>
      </c>
      <c r="L103">
        <f t="shared" ca="1" si="60"/>
        <v>-8</v>
      </c>
      <c r="M103">
        <f t="shared" ca="1" si="61"/>
        <v>1</v>
      </c>
      <c r="N103" t="str">
        <f t="shared" ca="1" si="62"/>
        <v xml:space="preserve"> + 1</v>
      </c>
      <c r="O103" t="str">
        <f t="shared" ca="1" si="63"/>
        <v>-8y</v>
      </c>
      <c r="P103">
        <f t="shared" ca="1" si="64"/>
        <v>4</v>
      </c>
      <c r="Q103" t="str">
        <f t="shared" ca="1" si="65"/>
        <v>y</v>
      </c>
    </row>
    <row r="104" spans="1:17" ht="15.5" x14ac:dyDescent="0.35">
      <c r="A104">
        <f t="shared" si="67"/>
        <v>13</v>
      </c>
      <c r="B104" s="1" t="str">
        <f t="shared" ca="1" si="52"/>
        <v>(3b - 1) + (-5b - 3)</v>
      </c>
      <c r="C104" s="1" t="str">
        <f t="shared" ca="1" si="51"/>
        <v>-2b - 4</v>
      </c>
      <c r="E104">
        <f t="shared" ca="1" si="53"/>
        <v>3</v>
      </c>
      <c r="F104">
        <f t="shared" ca="1" si="54"/>
        <v>-5</v>
      </c>
      <c r="G104">
        <f t="shared" ca="1" si="55"/>
        <v>1</v>
      </c>
      <c r="H104">
        <f t="shared" ca="1" si="56"/>
        <v>-1</v>
      </c>
      <c r="I104">
        <f t="shared" ca="1" si="57"/>
        <v>-3</v>
      </c>
      <c r="J104">
        <f t="shared" ca="1" si="58"/>
        <v>1</v>
      </c>
      <c r="K104" t="str">
        <f t="shared" ca="1" si="59"/>
        <v>b</v>
      </c>
      <c r="L104">
        <f t="shared" ca="1" si="60"/>
        <v>-2</v>
      </c>
      <c r="M104">
        <f t="shared" ca="1" si="61"/>
        <v>-4</v>
      </c>
      <c r="N104" t="str">
        <f t="shared" ca="1" si="62"/>
        <v xml:space="preserve"> - 4</v>
      </c>
      <c r="O104" t="str">
        <f t="shared" ca="1" si="63"/>
        <v>-2b</v>
      </c>
      <c r="P104">
        <f t="shared" ca="1" si="64"/>
        <v>2</v>
      </c>
      <c r="Q104" t="str">
        <f t="shared" ca="1" si="65"/>
        <v>b</v>
      </c>
    </row>
    <row r="105" spans="1:17" ht="15.5" x14ac:dyDescent="0.35">
      <c r="A105">
        <f t="shared" si="67"/>
        <v>14</v>
      </c>
      <c r="B105" s="1" t="str">
        <f t="shared" ca="1" si="52"/>
        <v>- (-4a - 1) - (4a + 5)</v>
      </c>
      <c r="C105" s="1" t="str">
        <f t="shared" ca="1" si="51"/>
        <v>-4</v>
      </c>
      <c r="E105">
        <f t="shared" ca="1" si="53"/>
        <v>-4</v>
      </c>
      <c r="F105">
        <f t="shared" ca="1" si="54"/>
        <v>4</v>
      </c>
      <c r="G105">
        <f t="shared" ca="1" si="55"/>
        <v>-1</v>
      </c>
      <c r="H105">
        <f t="shared" ca="1" si="56"/>
        <v>-1</v>
      </c>
      <c r="I105">
        <f t="shared" ca="1" si="57"/>
        <v>5</v>
      </c>
      <c r="J105">
        <f t="shared" ca="1" si="58"/>
        <v>-1</v>
      </c>
      <c r="K105" t="str">
        <f t="shared" ca="1" si="59"/>
        <v>a</v>
      </c>
      <c r="L105">
        <f t="shared" ca="1" si="60"/>
        <v>0</v>
      </c>
      <c r="M105">
        <f t="shared" ca="1" si="61"/>
        <v>-4</v>
      </c>
      <c r="N105">
        <f t="shared" ca="1" si="62"/>
        <v>-4</v>
      </c>
      <c r="O105" t="str">
        <f t="shared" ca="1" si="63"/>
        <v/>
      </c>
      <c r="P105">
        <f t="shared" ca="1" si="64"/>
        <v>1</v>
      </c>
      <c r="Q105" t="str">
        <f t="shared" ca="1" si="65"/>
        <v>a</v>
      </c>
    </row>
    <row r="106" spans="1:17" ht="15.5" x14ac:dyDescent="0.35">
      <c r="A106">
        <f t="shared" si="67"/>
        <v>15</v>
      </c>
      <c r="B106" s="1" t="str">
        <f t="shared" ca="1" si="52"/>
        <v>- (1a - 3) - (-1a - 1)</v>
      </c>
      <c r="C106" s="1" t="str">
        <f t="shared" ca="1" si="51"/>
        <v>4</v>
      </c>
      <c r="E106">
        <f t="shared" ca="1" si="53"/>
        <v>1</v>
      </c>
      <c r="F106">
        <f t="shared" ca="1" si="54"/>
        <v>-1</v>
      </c>
      <c r="G106">
        <f t="shared" ca="1" si="55"/>
        <v>-1</v>
      </c>
      <c r="H106">
        <f t="shared" ca="1" si="56"/>
        <v>-3</v>
      </c>
      <c r="I106">
        <f t="shared" ca="1" si="57"/>
        <v>-1</v>
      </c>
      <c r="J106">
        <f t="shared" ca="1" si="58"/>
        <v>-1</v>
      </c>
      <c r="K106" t="str">
        <f t="shared" ca="1" si="59"/>
        <v>a</v>
      </c>
      <c r="L106">
        <f t="shared" ca="1" si="60"/>
        <v>0</v>
      </c>
      <c r="M106">
        <f t="shared" ca="1" si="61"/>
        <v>4</v>
      </c>
      <c r="N106">
        <f t="shared" ca="1" si="62"/>
        <v>4</v>
      </c>
      <c r="O106" t="str">
        <f t="shared" ca="1" si="63"/>
        <v/>
      </c>
      <c r="P106">
        <f t="shared" ca="1" si="64"/>
        <v>1</v>
      </c>
      <c r="Q106" t="str">
        <f t="shared" ca="1" si="65"/>
        <v>a</v>
      </c>
    </row>
    <row r="107" spans="1:17" ht="15.5" x14ac:dyDescent="0.35">
      <c r="B107" s="1" t="str">
        <f t="shared" ca="1" si="52"/>
        <v>(3y + 2) + (5y - 3)</v>
      </c>
      <c r="C107" s="1" t="str">
        <f t="shared" ca="1" si="51"/>
        <v>8y - 1</v>
      </c>
      <c r="E107">
        <f t="shared" ca="1" si="53"/>
        <v>3</v>
      </c>
      <c r="F107">
        <f t="shared" ca="1" si="54"/>
        <v>5</v>
      </c>
      <c r="G107">
        <f t="shared" ca="1" si="55"/>
        <v>1</v>
      </c>
      <c r="H107">
        <f t="shared" ca="1" si="56"/>
        <v>2</v>
      </c>
      <c r="I107">
        <f t="shared" ca="1" si="57"/>
        <v>-3</v>
      </c>
      <c r="J107">
        <f t="shared" ca="1" si="58"/>
        <v>1</v>
      </c>
      <c r="K107" t="str">
        <f t="shared" ca="1" si="59"/>
        <v>y</v>
      </c>
      <c r="L107">
        <f t="shared" ca="1" si="60"/>
        <v>8</v>
      </c>
      <c r="M107">
        <f t="shared" ca="1" si="61"/>
        <v>-1</v>
      </c>
      <c r="N107" t="str">
        <f t="shared" ca="1" si="62"/>
        <v xml:space="preserve"> - 1</v>
      </c>
      <c r="O107" t="str">
        <f t="shared" ca="1" si="63"/>
        <v>8y</v>
      </c>
      <c r="P107">
        <f t="shared" ca="1" si="64"/>
        <v>4</v>
      </c>
      <c r="Q107" t="str">
        <f t="shared" ca="1" si="65"/>
        <v>y</v>
      </c>
    </row>
    <row r="108" spans="1:17" ht="15.5" x14ac:dyDescent="0.35">
      <c r="B108" s="1"/>
      <c r="C108" s="1"/>
    </row>
    <row r="109" spans="1:17" ht="15.5" x14ac:dyDescent="0.35">
      <c r="A109">
        <f ca="1">ROUND(RAND()*MAX(A78:A108)+0.5,0)</f>
        <v>16</v>
      </c>
      <c r="B109" s="1" t="str">
        <f t="shared" ref="B109:B114" ca="1" si="68">VLOOKUP(A109,$A$91:$C$106,2)</f>
        <v>- (1a - 3) - (-1a - 1)</v>
      </c>
      <c r="C109" s="1" t="str">
        <f t="shared" ref="C109:C114" ca="1" si="69">VLOOKUP(A109,$A$91:$C$106,3)</f>
        <v>4</v>
      </c>
    </row>
    <row r="110" spans="1:17" ht="15.5" x14ac:dyDescent="0.35">
      <c r="A110">
        <f ca="1">MOD(A109+9,17)</f>
        <v>8</v>
      </c>
      <c r="B110" s="1" t="str">
        <f t="shared" ca="1" si="68"/>
        <v>- (1a - 4) - (-4a - 2)</v>
      </c>
      <c r="C110" s="1" t="str">
        <f t="shared" ca="1" si="69"/>
        <v>3a + 6</v>
      </c>
    </row>
    <row r="111" spans="1:17" ht="15.5" x14ac:dyDescent="0.35">
      <c r="A111">
        <f ca="1">MOD(A110+9,17)</f>
        <v>0</v>
      </c>
      <c r="B111" s="1" t="str">
        <f t="shared" ca="1" si="68"/>
        <v>- (2b + 2) + (4b - 2)</v>
      </c>
      <c r="C111" s="1" t="str">
        <f t="shared" ca="1" si="69"/>
        <v>2b - 4</v>
      </c>
    </row>
    <row r="112" spans="1:17" ht="15.5" x14ac:dyDescent="0.35">
      <c r="A112">
        <f ca="1">MOD(A111+9,17)</f>
        <v>9</v>
      </c>
      <c r="B112" s="1" t="str">
        <f t="shared" ca="1" si="68"/>
        <v>(2a + 4) + (-1a - 2)</v>
      </c>
      <c r="C112" s="1" t="str">
        <f t="shared" ca="1" si="69"/>
        <v>1a + 2</v>
      </c>
    </row>
    <row r="113" spans="1:19" ht="15.5" x14ac:dyDescent="0.35">
      <c r="A113">
        <f ca="1">MOD(A112+9,17)</f>
        <v>1</v>
      </c>
      <c r="B113" s="1" t="str">
        <f t="shared" ca="1" si="68"/>
        <v>(3b - 3) + (-4b + 4)</v>
      </c>
      <c r="C113" s="1" t="str">
        <f t="shared" ca="1" si="69"/>
        <v>-1b + 1</v>
      </c>
    </row>
    <row r="114" spans="1:19" ht="15.5" x14ac:dyDescent="0.35">
      <c r="A114">
        <f ca="1">MOD(A113+9,17)</f>
        <v>10</v>
      </c>
      <c r="B114" s="1" t="str">
        <f t="shared" ca="1" si="68"/>
        <v>- (3a - 1) + (-1a - 4)</v>
      </c>
      <c r="C114" s="1" t="str">
        <f t="shared" ca="1" si="69"/>
        <v>-4a - 3</v>
      </c>
    </row>
    <row r="115" spans="1:19" ht="15.5" x14ac:dyDescent="0.35">
      <c r="B115" s="1"/>
      <c r="C115" s="1"/>
    </row>
    <row r="116" spans="1:19" ht="15.5" x14ac:dyDescent="0.35">
      <c r="B116" s="1"/>
      <c r="C116" s="1"/>
    </row>
    <row r="117" spans="1:19" ht="15.5" x14ac:dyDescent="0.35">
      <c r="B117" s="1"/>
      <c r="C117" s="1"/>
    </row>
    <row r="118" spans="1:19" ht="15.5" x14ac:dyDescent="0.35">
      <c r="B118" s="1"/>
      <c r="C118" s="1"/>
    </row>
    <row r="119" spans="1:19" ht="15.5" x14ac:dyDescent="0.35">
      <c r="B119" s="1"/>
      <c r="C119" s="1"/>
    </row>
    <row r="120" spans="1:19" ht="15.5" x14ac:dyDescent="0.35">
      <c r="A120">
        <v>7</v>
      </c>
      <c r="B120" t="s">
        <v>0</v>
      </c>
      <c r="C120" t="s">
        <v>1</v>
      </c>
      <c r="E120" t="s">
        <v>69</v>
      </c>
      <c r="F120" t="s">
        <v>70</v>
      </c>
      <c r="G120" t="s">
        <v>75</v>
      </c>
      <c r="H120" t="s">
        <v>25</v>
      </c>
      <c r="I120" t="s">
        <v>26</v>
      </c>
      <c r="J120" t="s">
        <v>75</v>
      </c>
      <c r="K120" t="s">
        <v>72</v>
      </c>
      <c r="L120" t="s">
        <v>73</v>
      </c>
      <c r="M120" s="2" t="s">
        <v>74</v>
      </c>
      <c r="R120" s="3" t="s">
        <v>80</v>
      </c>
      <c r="S120" s="3" t="s">
        <v>81</v>
      </c>
    </row>
    <row r="121" spans="1:19" ht="15.5" x14ac:dyDescent="0.35">
      <c r="A121">
        <v>0</v>
      </c>
      <c r="B121" s="1" t="str">
        <f ca="1">IF(G121&lt;0,"-","")&amp;IF(ABS(G121)&lt;&gt;1,ABS(G121)&amp;" ∙ "," ")&amp;"("&amp;IF(E121=0,"",E121)&amp;K121&amp;IF(H121=0,"",IF(H121&lt;0," - "&amp;ABS(H121)," + "&amp;H121))&amp;") "&amp;IF(J121&lt;0,"- ","+ ")&amp;IF(ABS(J121)&lt;&gt;1,ABS(J121)&amp;" ∙ "," ")&amp;"("&amp;IF(F121=0,"",IF(F121&lt;0,"-"&amp;ABS(F121)&amp;K121,F121&amp;K121))&amp;IF(I121=0,"",IF(I121&lt;0," - "&amp;ABS(I121)," + "&amp;I121))&amp;")"&amp;IF(R121=0,"",IF(R121&gt;0," + "&amp;R121&amp;K121," - "&amp;ABS(R121)&amp;K121))&amp;IF(S121=0,"",IF(S121&gt;0," + "&amp;S121," - "&amp;ABS(S121)))</f>
        <v>- (3y + 2) - 2 ∙ (2y + 5) - 1y</v>
      </c>
      <c r="C121" s="1" t="str">
        <f t="shared" ref="C121" ca="1" si="70">O121&amp;N121</f>
        <v>-8y - 12</v>
      </c>
      <c r="E121">
        <f ca="1">RANDBETWEEN(1,4)*(-1)^RANDBETWEEN(0,1)</f>
        <v>3</v>
      </c>
      <c r="F121">
        <f ca="1">RANDBETWEEN(1,5)*(-1)^RANDBETWEEN(0,1)</f>
        <v>2</v>
      </c>
      <c r="G121">
        <f ca="1">(-1)^RANDBETWEEN(0,1)*RANDBETWEEN(1,3)</f>
        <v>-1</v>
      </c>
      <c r="H121">
        <f ca="1">RANDBETWEEN(1,4)*(-1)^RANDBETWEEN(0,1)</f>
        <v>2</v>
      </c>
      <c r="I121">
        <f ca="1">RANDBETWEEN(1,5)*(-1)^RANDBETWEEN(0,1)</f>
        <v>5</v>
      </c>
      <c r="J121">
        <f ca="1">(-1)^RANDBETWEEN(0,1)*RANDBETWEEN(1,3)</f>
        <v>-2</v>
      </c>
      <c r="K121" t="str">
        <f ca="1">Q121</f>
        <v>y</v>
      </c>
      <c r="L121">
        <f ca="1">E121*G121+F121*J121+R121</f>
        <v>-8</v>
      </c>
      <c r="M121">
        <f ca="1">H121*G121+I121*J121+S121</f>
        <v>-12</v>
      </c>
      <c r="N121" t="str">
        <f ca="1">IF(O121="",M121,IF(M121&gt;0," + "&amp;M121,IF(M121&lt;0," - "&amp;ABS(M121),"")))</f>
        <v xml:space="preserve"> - 12</v>
      </c>
      <c r="O121" t="str">
        <f ca="1">IF(L121&lt;&gt;0,L121&amp;K121,"")</f>
        <v>-8y</v>
      </c>
      <c r="P121">
        <f ca="1">RANDBETWEEN(1,4)</f>
        <v>4</v>
      </c>
      <c r="Q121" t="str">
        <f ca="1">VLOOKUP(P121,$P$25:$Q$28,2)</f>
        <v>y</v>
      </c>
      <c r="R121">
        <f ca="1">RANDBETWEEN(-3,3)</f>
        <v>-1</v>
      </c>
      <c r="S121">
        <f ca="1">RANDBETWEEN(-3,3)</f>
        <v>0</v>
      </c>
    </row>
    <row r="122" spans="1:19" ht="15.5" x14ac:dyDescent="0.35">
      <c r="A122">
        <f>A121+1</f>
        <v>1</v>
      </c>
      <c r="B122" s="1" t="str">
        <f t="shared" ref="B122:B137" ca="1" si="71">IF(G122&lt;0,"-","")&amp;IF(ABS(G122)&lt;&gt;1,ABS(G122)&amp;" ∙ "," ")&amp;"("&amp;IF(E122=0,"",E122)&amp;K122&amp;IF(H122=0,"",IF(H122&lt;0," - "&amp;ABS(H122)," + "&amp;H122))&amp;") "&amp;IF(J122&lt;0,"- ","+ ")&amp;IF(ABS(J122)&lt;&gt;1,ABS(J122)&amp;" ∙ "," ")&amp;"("&amp;IF(F122=0,"",IF(F122&lt;0,"-"&amp;ABS(F122)&amp;K122,F122&amp;K122))&amp;IF(I122=0,"",IF(I122&lt;0," - "&amp;ABS(I122)," + "&amp;I122))&amp;")"&amp;IF(R122=0,"",IF(R122&gt;0," + "&amp;R122&amp;K122," - "&amp;ABS(R122)&amp;K122))&amp;IF(S122=0,"",IF(S122&gt;0," + "&amp;S122," - "&amp;ABS(S122)))</f>
        <v>-2 ∙ (-4x - 1) + 3 ∙ (2x + 1) - 2x + 2</v>
      </c>
      <c r="C122" s="1" t="str">
        <f t="shared" ref="C122:C137" ca="1" si="72">O122&amp;N122</f>
        <v>14x + 5</v>
      </c>
      <c r="E122">
        <f t="shared" ref="E122:E137" ca="1" si="73">RANDBETWEEN(1,4)*(-1)^RANDBETWEEN(0,1)</f>
        <v>-4</v>
      </c>
      <c r="F122">
        <f t="shared" ref="F122:F137" ca="1" si="74">RANDBETWEEN(1,5)*(-1)^RANDBETWEEN(0,1)</f>
        <v>2</v>
      </c>
      <c r="G122">
        <f t="shared" ref="G122:G137" ca="1" si="75">(-1)^RANDBETWEEN(0,1)*RANDBETWEEN(1,3)</f>
        <v>-2</v>
      </c>
      <c r="H122">
        <f t="shared" ref="H122:H137" ca="1" si="76">RANDBETWEEN(1,4)*(-1)^RANDBETWEEN(0,1)</f>
        <v>-1</v>
      </c>
      <c r="I122">
        <f t="shared" ref="I122:I137" ca="1" si="77">RANDBETWEEN(1,5)*(-1)^RANDBETWEEN(0,1)</f>
        <v>1</v>
      </c>
      <c r="J122">
        <f t="shared" ref="J122:J137" ca="1" si="78">(-1)^RANDBETWEEN(0,1)*RANDBETWEEN(1,3)</f>
        <v>3</v>
      </c>
      <c r="K122" t="str">
        <f t="shared" ref="K122:K137" ca="1" si="79">Q122</f>
        <v>x</v>
      </c>
      <c r="L122">
        <f t="shared" ref="L122:L137" ca="1" si="80">E122*G122+F122*J122</f>
        <v>14</v>
      </c>
      <c r="M122">
        <f t="shared" ref="M122:M137" ca="1" si="81">H122*G122+I122*J122</f>
        <v>5</v>
      </c>
      <c r="N122" t="str">
        <f t="shared" ref="N122:N137" ca="1" si="82">IF(O122="",M122,IF(M122&gt;0," + "&amp;M122,IF(M122&lt;0," - "&amp;ABS(M122),"")))</f>
        <v xml:space="preserve"> + 5</v>
      </c>
      <c r="O122" t="str">
        <f t="shared" ref="O122:O137" ca="1" si="83">IF(L122&lt;&gt;0,L122&amp;K122,"")</f>
        <v>14x</v>
      </c>
      <c r="P122">
        <f t="shared" ref="P122:P137" ca="1" si="84">RANDBETWEEN(1,4)</f>
        <v>3</v>
      </c>
      <c r="Q122" t="str">
        <f t="shared" ref="Q122:Q137" ca="1" si="85">VLOOKUP(P122,$P$25:$Q$28,2)</f>
        <v>x</v>
      </c>
      <c r="R122">
        <f t="shared" ref="R122:S137" ca="1" si="86">RANDBETWEEN(-3,3)</f>
        <v>-2</v>
      </c>
      <c r="S122">
        <f t="shared" ca="1" si="86"/>
        <v>2</v>
      </c>
    </row>
    <row r="123" spans="1:19" ht="15.5" x14ac:dyDescent="0.35">
      <c r="A123">
        <f t="shared" ref="A123:A136" si="87">A122+1</f>
        <v>2</v>
      </c>
      <c r="B123" s="1" t="str">
        <f t="shared" ca="1" si="71"/>
        <v>2 ∙ (4b - 2) +  (2b + 2) + 2b - 1</v>
      </c>
      <c r="C123" s="1" t="str">
        <f t="shared" ca="1" si="72"/>
        <v>10b - 2</v>
      </c>
      <c r="E123">
        <f t="shared" ca="1" si="73"/>
        <v>4</v>
      </c>
      <c r="F123">
        <f t="shared" ca="1" si="74"/>
        <v>2</v>
      </c>
      <c r="G123">
        <f t="shared" ca="1" si="75"/>
        <v>2</v>
      </c>
      <c r="H123">
        <f t="shared" ca="1" si="76"/>
        <v>-2</v>
      </c>
      <c r="I123">
        <f t="shared" ca="1" si="77"/>
        <v>2</v>
      </c>
      <c r="J123">
        <f t="shared" ca="1" si="78"/>
        <v>1</v>
      </c>
      <c r="K123" t="str">
        <f t="shared" ca="1" si="79"/>
        <v>b</v>
      </c>
      <c r="L123">
        <f t="shared" ca="1" si="80"/>
        <v>10</v>
      </c>
      <c r="M123">
        <f t="shared" ca="1" si="81"/>
        <v>-2</v>
      </c>
      <c r="N123" t="str">
        <f t="shared" ca="1" si="82"/>
        <v xml:space="preserve"> - 2</v>
      </c>
      <c r="O123" t="str">
        <f t="shared" ca="1" si="83"/>
        <v>10b</v>
      </c>
      <c r="P123">
        <f t="shared" ca="1" si="84"/>
        <v>2</v>
      </c>
      <c r="Q123" t="str">
        <f t="shared" ca="1" si="85"/>
        <v>b</v>
      </c>
      <c r="R123">
        <f t="shared" ca="1" si="86"/>
        <v>2</v>
      </c>
      <c r="S123">
        <f t="shared" ca="1" si="86"/>
        <v>-1</v>
      </c>
    </row>
    <row r="124" spans="1:19" ht="15.5" x14ac:dyDescent="0.35">
      <c r="A124">
        <f t="shared" si="87"/>
        <v>3</v>
      </c>
      <c r="B124" s="1" t="str">
        <f t="shared" ca="1" si="71"/>
        <v>3 ∙ (4x - 3) + 3 ∙ (-1x + 4)</v>
      </c>
      <c r="C124" s="1" t="str">
        <f t="shared" ca="1" si="72"/>
        <v>9x + 3</v>
      </c>
      <c r="E124">
        <f t="shared" ca="1" si="73"/>
        <v>4</v>
      </c>
      <c r="F124">
        <f t="shared" ca="1" si="74"/>
        <v>-1</v>
      </c>
      <c r="G124">
        <f t="shared" ca="1" si="75"/>
        <v>3</v>
      </c>
      <c r="H124">
        <f t="shared" ca="1" si="76"/>
        <v>-3</v>
      </c>
      <c r="I124">
        <f t="shared" ca="1" si="77"/>
        <v>4</v>
      </c>
      <c r="J124">
        <f t="shared" ca="1" si="78"/>
        <v>3</v>
      </c>
      <c r="K124" t="str">
        <f t="shared" ca="1" si="79"/>
        <v>x</v>
      </c>
      <c r="L124">
        <f t="shared" ca="1" si="80"/>
        <v>9</v>
      </c>
      <c r="M124">
        <f t="shared" ca="1" si="81"/>
        <v>3</v>
      </c>
      <c r="N124" t="str">
        <f t="shared" ca="1" si="82"/>
        <v xml:space="preserve"> + 3</v>
      </c>
      <c r="O124" t="str">
        <f t="shared" ca="1" si="83"/>
        <v>9x</v>
      </c>
      <c r="P124">
        <f t="shared" ca="1" si="84"/>
        <v>3</v>
      </c>
      <c r="Q124" t="str">
        <f t="shared" ca="1" si="85"/>
        <v>x</v>
      </c>
      <c r="R124">
        <f t="shared" ca="1" si="86"/>
        <v>0</v>
      </c>
      <c r="S124">
        <f t="shared" ca="1" si="86"/>
        <v>0</v>
      </c>
    </row>
    <row r="125" spans="1:19" ht="15.5" x14ac:dyDescent="0.35">
      <c r="A125">
        <f t="shared" si="87"/>
        <v>4</v>
      </c>
      <c r="B125" s="1" t="str">
        <f t="shared" ca="1" si="71"/>
        <v>3 ∙ (4x + 3) - 2 ∙ (1x + 5) + 3</v>
      </c>
      <c r="C125" s="1" t="str">
        <f t="shared" ca="1" si="72"/>
        <v>10x - 1</v>
      </c>
      <c r="E125">
        <f t="shared" ca="1" si="73"/>
        <v>4</v>
      </c>
      <c r="F125">
        <f t="shared" ca="1" si="74"/>
        <v>1</v>
      </c>
      <c r="G125">
        <f t="shared" ca="1" si="75"/>
        <v>3</v>
      </c>
      <c r="H125">
        <f t="shared" ca="1" si="76"/>
        <v>3</v>
      </c>
      <c r="I125">
        <f t="shared" ca="1" si="77"/>
        <v>5</v>
      </c>
      <c r="J125">
        <f t="shared" ca="1" si="78"/>
        <v>-2</v>
      </c>
      <c r="K125" t="str">
        <f t="shared" ca="1" si="79"/>
        <v>x</v>
      </c>
      <c r="L125">
        <f t="shared" ca="1" si="80"/>
        <v>10</v>
      </c>
      <c r="M125">
        <f t="shared" ca="1" si="81"/>
        <v>-1</v>
      </c>
      <c r="N125" t="str">
        <f t="shared" ca="1" si="82"/>
        <v xml:space="preserve"> - 1</v>
      </c>
      <c r="O125" t="str">
        <f t="shared" ca="1" si="83"/>
        <v>10x</v>
      </c>
      <c r="P125">
        <f t="shared" ca="1" si="84"/>
        <v>3</v>
      </c>
      <c r="Q125" t="str">
        <f t="shared" ca="1" si="85"/>
        <v>x</v>
      </c>
      <c r="R125">
        <f t="shared" ca="1" si="86"/>
        <v>0</v>
      </c>
      <c r="S125">
        <f t="shared" ca="1" si="86"/>
        <v>3</v>
      </c>
    </row>
    <row r="126" spans="1:19" ht="15.5" x14ac:dyDescent="0.35">
      <c r="A126">
        <f t="shared" si="87"/>
        <v>5</v>
      </c>
      <c r="B126" s="1" t="str">
        <f t="shared" ca="1" si="71"/>
        <v>-3 ∙ (4y + 4) - 2 ∙ (4y - 5) + 2y + 3</v>
      </c>
      <c r="C126" s="1" t="str">
        <f t="shared" ca="1" si="72"/>
        <v>-20y - 2</v>
      </c>
      <c r="E126">
        <f t="shared" ca="1" si="73"/>
        <v>4</v>
      </c>
      <c r="F126">
        <f t="shared" ca="1" si="74"/>
        <v>4</v>
      </c>
      <c r="G126">
        <f t="shared" ca="1" si="75"/>
        <v>-3</v>
      </c>
      <c r="H126">
        <f t="shared" ca="1" si="76"/>
        <v>4</v>
      </c>
      <c r="I126">
        <f t="shared" ca="1" si="77"/>
        <v>-5</v>
      </c>
      <c r="J126">
        <f t="shared" ca="1" si="78"/>
        <v>-2</v>
      </c>
      <c r="K126" t="str">
        <f t="shared" ca="1" si="79"/>
        <v>y</v>
      </c>
      <c r="L126">
        <f t="shared" ca="1" si="80"/>
        <v>-20</v>
      </c>
      <c r="M126">
        <f t="shared" ca="1" si="81"/>
        <v>-2</v>
      </c>
      <c r="N126" t="str">
        <f t="shared" ca="1" si="82"/>
        <v xml:space="preserve"> - 2</v>
      </c>
      <c r="O126" t="str">
        <f t="shared" ca="1" si="83"/>
        <v>-20y</v>
      </c>
      <c r="P126">
        <f t="shared" ca="1" si="84"/>
        <v>4</v>
      </c>
      <c r="Q126" t="str">
        <f t="shared" ca="1" si="85"/>
        <v>y</v>
      </c>
      <c r="R126">
        <f t="shared" ca="1" si="86"/>
        <v>2</v>
      </c>
      <c r="S126">
        <f t="shared" ca="1" si="86"/>
        <v>3</v>
      </c>
    </row>
    <row r="127" spans="1:19" ht="15.5" x14ac:dyDescent="0.35">
      <c r="A127">
        <f t="shared" si="87"/>
        <v>6</v>
      </c>
      <c r="B127" s="1" t="str">
        <f t="shared" ca="1" si="71"/>
        <v>2 ∙ (2a + 3) +  (1a + 5) - 1a + 1</v>
      </c>
      <c r="C127" s="1" t="str">
        <f t="shared" ca="1" si="72"/>
        <v>5a + 11</v>
      </c>
      <c r="E127">
        <f t="shared" ca="1" si="73"/>
        <v>2</v>
      </c>
      <c r="F127">
        <f t="shared" ca="1" si="74"/>
        <v>1</v>
      </c>
      <c r="G127">
        <f t="shared" ca="1" si="75"/>
        <v>2</v>
      </c>
      <c r="H127">
        <f t="shared" ca="1" si="76"/>
        <v>3</v>
      </c>
      <c r="I127">
        <f t="shared" ca="1" si="77"/>
        <v>5</v>
      </c>
      <c r="J127">
        <f t="shared" ca="1" si="78"/>
        <v>1</v>
      </c>
      <c r="K127" t="str">
        <f t="shared" ca="1" si="79"/>
        <v>a</v>
      </c>
      <c r="L127">
        <f t="shared" ca="1" si="80"/>
        <v>5</v>
      </c>
      <c r="M127">
        <f t="shared" ca="1" si="81"/>
        <v>11</v>
      </c>
      <c r="N127" t="str">
        <f t="shared" ca="1" si="82"/>
        <v xml:space="preserve"> + 11</v>
      </c>
      <c r="O127" t="str">
        <f t="shared" ca="1" si="83"/>
        <v>5a</v>
      </c>
      <c r="P127">
        <f t="shared" ca="1" si="84"/>
        <v>1</v>
      </c>
      <c r="Q127" t="str">
        <f t="shared" ca="1" si="85"/>
        <v>a</v>
      </c>
      <c r="R127">
        <f t="shared" ca="1" si="86"/>
        <v>-1</v>
      </c>
      <c r="S127">
        <f t="shared" ca="1" si="86"/>
        <v>1</v>
      </c>
    </row>
    <row r="128" spans="1:19" ht="15.5" x14ac:dyDescent="0.35">
      <c r="A128">
        <f t="shared" si="87"/>
        <v>7</v>
      </c>
      <c r="B128" s="1" t="str">
        <f t="shared" ca="1" si="71"/>
        <v>-2 ∙ (-3a + 2) + 3 ∙ (4a - 4) + 1a - 3</v>
      </c>
      <c r="C128" s="1" t="str">
        <f t="shared" ca="1" si="72"/>
        <v>18a - 16</v>
      </c>
      <c r="E128">
        <f t="shared" ca="1" si="73"/>
        <v>-3</v>
      </c>
      <c r="F128">
        <f t="shared" ca="1" si="74"/>
        <v>4</v>
      </c>
      <c r="G128">
        <f t="shared" ca="1" si="75"/>
        <v>-2</v>
      </c>
      <c r="H128">
        <f t="shared" ca="1" si="76"/>
        <v>2</v>
      </c>
      <c r="I128">
        <f t="shared" ca="1" si="77"/>
        <v>-4</v>
      </c>
      <c r="J128">
        <f t="shared" ca="1" si="78"/>
        <v>3</v>
      </c>
      <c r="K128" t="str">
        <f t="shared" ca="1" si="79"/>
        <v>a</v>
      </c>
      <c r="L128">
        <f t="shared" ca="1" si="80"/>
        <v>18</v>
      </c>
      <c r="M128">
        <f t="shared" ca="1" si="81"/>
        <v>-16</v>
      </c>
      <c r="N128" t="str">
        <f t="shared" ca="1" si="82"/>
        <v xml:space="preserve"> - 16</v>
      </c>
      <c r="O128" t="str">
        <f t="shared" ca="1" si="83"/>
        <v>18a</v>
      </c>
      <c r="P128">
        <f t="shared" ca="1" si="84"/>
        <v>1</v>
      </c>
      <c r="Q128" t="str">
        <f t="shared" ca="1" si="85"/>
        <v>a</v>
      </c>
      <c r="R128">
        <f t="shared" ca="1" si="86"/>
        <v>1</v>
      </c>
      <c r="S128">
        <f t="shared" ca="1" si="86"/>
        <v>-3</v>
      </c>
    </row>
    <row r="129" spans="1:19" ht="15.5" x14ac:dyDescent="0.35">
      <c r="A129">
        <f t="shared" si="87"/>
        <v>8</v>
      </c>
      <c r="B129" s="1" t="str">
        <f t="shared" ca="1" si="71"/>
        <v>3 ∙ (-2y + 1) + 3 ∙ (-3y - 2) - 3y - 2</v>
      </c>
      <c r="C129" s="1" t="str">
        <f t="shared" ca="1" si="72"/>
        <v>-15y - 3</v>
      </c>
      <c r="E129">
        <f t="shared" ca="1" si="73"/>
        <v>-2</v>
      </c>
      <c r="F129">
        <f t="shared" ca="1" si="74"/>
        <v>-3</v>
      </c>
      <c r="G129">
        <f t="shared" ca="1" si="75"/>
        <v>3</v>
      </c>
      <c r="H129">
        <f t="shared" ca="1" si="76"/>
        <v>1</v>
      </c>
      <c r="I129">
        <f t="shared" ca="1" si="77"/>
        <v>-2</v>
      </c>
      <c r="J129">
        <f t="shared" ca="1" si="78"/>
        <v>3</v>
      </c>
      <c r="K129" t="str">
        <f t="shared" ca="1" si="79"/>
        <v>y</v>
      </c>
      <c r="L129">
        <f t="shared" ca="1" si="80"/>
        <v>-15</v>
      </c>
      <c r="M129">
        <f t="shared" ca="1" si="81"/>
        <v>-3</v>
      </c>
      <c r="N129" t="str">
        <f t="shared" ca="1" si="82"/>
        <v xml:space="preserve"> - 3</v>
      </c>
      <c r="O129" t="str">
        <f t="shared" ca="1" si="83"/>
        <v>-15y</v>
      </c>
      <c r="P129">
        <f t="shared" ca="1" si="84"/>
        <v>4</v>
      </c>
      <c r="Q129" t="str">
        <f t="shared" ca="1" si="85"/>
        <v>y</v>
      </c>
      <c r="R129">
        <f t="shared" ca="1" si="86"/>
        <v>-3</v>
      </c>
      <c r="S129">
        <f t="shared" ca="1" si="86"/>
        <v>-2</v>
      </c>
    </row>
    <row r="130" spans="1:19" ht="15.5" x14ac:dyDescent="0.35">
      <c r="A130">
        <f t="shared" si="87"/>
        <v>9</v>
      </c>
      <c r="B130" s="1" t="str">
        <f t="shared" ca="1" si="71"/>
        <v>- (1a - 2) +  (-1a - 4) - 2a + 2</v>
      </c>
      <c r="C130" s="1" t="str">
        <f t="shared" ca="1" si="72"/>
        <v>-2a - 2</v>
      </c>
      <c r="E130">
        <f t="shared" ca="1" si="73"/>
        <v>1</v>
      </c>
      <c r="F130">
        <f t="shared" ca="1" si="74"/>
        <v>-1</v>
      </c>
      <c r="G130">
        <f t="shared" ca="1" si="75"/>
        <v>-1</v>
      </c>
      <c r="H130">
        <f t="shared" ca="1" si="76"/>
        <v>-2</v>
      </c>
      <c r="I130">
        <f t="shared" ca="1" si="77"/>
        <v>-4</v>
      </c>
      <c r="J130">
        <f t="shared" ca="1" si="78"/>
        <v>1</v>
      </c>
      <c r="K130" t="str">
        <f t="shared" ca="1" si="79"/>
        <v>a</v>
      </c>
      <c r="L130">
        <f t="shared" ca="1" si="80"/>
        <v>-2</v>
      </c>
      <c r="M130">
        <f t="shared" ca="1" si="81"/>
        <v>-2</v>
      </c>
      <c r="N130" t="str">
        <f t="shared" ca="1" si="82"/>
        <v xml:space="preserve"> - 2</v>
      </c>
      <c r="O130" t="str">
        <f t="shared" ca="1" si="83"/>
        <v>-2a</v>
      </c>
      <c r="P130">
        <f t="shared" ca="1" si="84"/>
        <v>1</v>
      </c>
      <c r="Q130" t="str">
        <f t="shared" ca="1" si="85"/>
        <v>a</v>
      </c>
      <c r="R130">
        <f t="shared" ca="1" si="86"/>
        <v>-2</v>
      </c>
      <c r="S130">
        <f t="shared" ca="1" si="86"/>
        <v>2</v>
      </c>
    </row>
    <row r="131" spans="1:19" ht="15.5" x14ac:dyDescent="0.35">
      <c r="A131">
        <f t="shared" si="87"/>
        <v>10</v>
      </c>
      <c r="B131" s="1" t="str">
        <f t="shared" ca="1" si="71"/>
        <v xml:space="preserve"> (2y - 1) - 3 ∙ (5y + 3) + 1y</v>
      </c>
      <c r="C131" s="1" t="str">
        <f t="shared" ca="1" si="72"/>
        <v>-13y - 10</v>
      </c>
      <c r="E131">
        <f t="shared" ca="1" si="73"/>
        <v>2</v>
      </c>
      <c r="F131">
        <f t="shared" ca="1" si="74"/>
        <v>5</v>
      </c>
      <c r="G131">
        <f t="shared" ca="1" si="75"/>
        <v>1</v>
      </c>
      <c r="H131">
        <f t="shared" ca="1" si="76"/>
        <v>-1</v>
      </c>
      <c r="I131">
        <f t="shared" ca="1" si="77"/>
        <v>3</v>
      </c>
      <c r="J131">
        <f t="shared" ca="1" si="78"/>
        <v>-3</v>
      </c>
      <c r="K131" t="str">
        <f t="shared" ca="1" si="79"/>
        <v>y</v>
      </c>
      <c r="L131">
        <f t="shared" ca="1" si="80"/>
        <v>-13</v>
      </c>
      <c r="M131">
        <f t="shared" ca="1" si="81"/>
        <v>-10</v>
      </c>
      <c r="N131" t="str">
        <f t="shared" ca="1" si="82"/>
        <v xml:space="preserve"> - 10</v>
      </c>
      <c r="O131" t="str">
        <f t="shared" ca="1" si="83"/>
        <v>-13y</v>
      </c>
      <c r="P131">
        <f t="shared" ca="1" si="84"/>
        <v>4</v>
      </c>
      <c r="Q131" t="str">
        <f t="shared" ca="1" si="85"/>
        <v>y</v>
      </c>
      <c r="R131">
        <f t="shared" ca="1" si="86"/>
        <v>1</v>
      </c>
      <c r="S131">
        <f t="shared" ca="1" si="86"/>
        <v>0</v>
      </c>
    </row>
    <row r="132" spans="1:19" ht="15.5" x14ac:dyDescent="0.35">
      <c r="A132">
        <f t="shared" si="87"/>
        <v>11</v>
      </c>
      <c r="B132" s="1" t="str">
        <f t="shared" ca="1" si="71"/>
        <v>3 ∙ (3a + 1) -  (-1a + 5) + 3a + 2</v>
      </c>
      <c r="C132" s="1" t="str">
        <f t="shared" ca="1" si="72"/>
        <v>10a - 2</v>
      </c>
      <c r="E132">
        <f t="shared" ca="1" si="73"/>
        <v>3</v>
      </c>
      <c r="F132">
        <f t="shared" ca="1" si="74"/>
        <v>-1</v>
      </c>
      <c r="G132">
        <f t="shared" ca="1" si="75"/>
        <v>3</v>
      </c>
      <c r="H132">
        <f t="shared" ca="1" si="76"/>
        <v>1</v>
      </c>
      <c r="I132">
        <f t="shared" ca="1" si="77"/>
        <v>5</v>
      </c>
      <c r="J132">
        <f t="shared" ca="1" si="78"/>
        <v>-1</v>
      </c>
      <c r="K132" t="str">
        <f t="shared" ca="1" si="79"/>
        <v>a</v>
      </c>
      <c r="L132">
        <f t="shared" ca="1" si="80"/>
        <v>10</v>
      </c>
      <c r="M132">
        <f t="shared" ca="1" si="81"/>
        <v>-2</v>
      </c>
      <c r="N132" t="str">
        <f t="shared" ca="1" si="82"/>
        <v xml:space="preserve"> - 2</v>
      </c>
      <c r="O132" t="str">
        <f t="shared" ca="1" si="83"/>
        <v>10a</v>
      </c>
      <c r="P132">
        <f t="shared" ca="1" si="84"/>
        <v>1</v>
      </c>
      <c r="Q132" t="str">
        <f t="shared" ca="1" si="85"/>
        <v>a</v>
      </c>
      <c r="R132">
        <f t="shared" ca="1" si="86"/>
        <v>3</v>
      </c>
      <c r="S132">
        <f t="shared" ca="1" si="86"/>
        <v>2</v>
      </c>
    </row>
    <row r="133" spans="1:19" ht="15.5" x14ac:dyDescent="0.35">
      <c r="A133">
        <f t="shared" si="87"/>
        <v>12</v>
      </c>
      <c r="B133" s="1" t="str">
        <f t="shared" ca="1" si="71"/>
        <v>2 ∙ (3b - 4) - 2 ∙ (-2b - 5) - 3b - 1</v>
      </c>
      <c r="C133" s="1" t="str">
        <f t="shared" ca="1" si="72"/>
        <v>10b + 2</v>
      </c>
      <c r="E133">
        <f t="shared" ca="1" si="73"/>
        <v>3</v>
      </c>
      <c r="F133">
        <f t="shared" ca="1" si="74"/>
        <v>-2</v>
      </c>
      <c r="G133">
        <f t="shared" ca="1" si="75"/>
        <v>2</v>
      </c>
      <c r="H133">
        <f t="shared" ca="1" si="76"/>
        <v>-4</v>
      </c>
      <c r="I133">
        <f t="shared" ca="1" si="77"/>
        <v>-5</v>
      </c>
      <c r="J133">
        <f t="shared" ca="1" si="78"/>
        <v>-2</v>
      </c>
      <c r="K133" t="str">
        <f t="shared" ca="1" si="79"/>
        <v>b</v>
      </c>
      <c r="L133">
        <f t="shared" ca="1" si="80"/>
        <v>10</v>
      </c>
      <c r="M133">
        <f t="shared" ca="1" si="81"/>
        <v>2</v>
      </c>
      <c r="N133" t="str">
        <f t="shared" ca="1" si="82"/>
        <v xml:space="preserve"> + 2</v>
      </c>
      <c r="O133" t="str">
        <f t="shared" ca="1" si="83"/>
        <v>10b</v>
      </c>
      <c r="P133">
        <f t="shared" ca="1" si="84"/>
        <v>2</v>
      </c>
      <c r="Q133" t="str">
        <f t="shared" ca="1" si="85"/>
        <v>b</v>
      </c>
      <c r="R133">
        <f t="shared" ca="1" si="86"/>
        <v>-3</v>
      </c>
      <c r="S133">
        <f t="shared" ca="1" si="86"/>
        <v>-1</v>
      </c>
    </row>
    <row r="134" spans="1:19" ht="15.5" x14ac:dyDescent="0.35">
      <c r="A134">
        <f t="shared" si="87"/>
        <v>13</v>
      </c>
      <c r="B134" s="1" t="str">
        <f t="shared" ca="1" si="71"/>
        <v>2 ∙ (4a - 2) + 3 ∙ (-4a + 3) - 3a + 2</v>
      </c>
      <c r="C134" s="1" t="str">
        <f t="shared" ca="1" si="72"/>
        <v>-4a + 5</v>
      </c>
      <c r="E134">
        <f t="shared" ca="1" si="73"/>
        <v>4</v>
      </c>
      <c r="F134">
        <f t="shared" ca="1" si="74"/>
        <v>-4</v>
      </c>
      <c r="G134">
        <f t="shared" ca="1" si="75"/>
        <v>2</v>
      </c>
      <c r="H134">
        <f t="shared" ca="1" si="76"/>
        <v>-2</v>
      </c>
      <c r="I134">
        <f t="shared" ca="1" si="77"/>
        <v>3</v>
      </c>
      <c r="J134">
        <f t="shared" ca="1" si="78"/>
        <v>3</v>
      </c>
      <c r="K134" t="str">
        <f t="shared" ca="1" si="79"/>
        <v>a</v>
      </c>
      <c r="L134">
        <f t="shared" ca="1" si="80"/>
        <v>-4</v>
      </c>
      <c r="M134">
        <f t="shared" ca="1" si="81"/>
        <v>5</v>
      </c>
      <c r="N134" t="str">
        <f t="shared" ca="1" si="82"/>
        <v xml:space="preserve"> + 5</v>
      </c>
      <c r="O134" t="str">
        <f t="shared" ca="1" si="83"/>
        <v>-4a</v>
      </c>
      <c r="P134">
        <f t="shared" ca="1" si="84"/>
        <v>1</v>
      </c>
      <c r="Q134" t="str">
        <f t="shared" ca="1" si="85"/>
        <v>a</v>
      </c>
      <c r="R134">
        <f t="shared" ca="1" si="86"/>
        <v>-3</v>
      </c>
      <c r="S134">
        <f t="shared" ca="1" si="86"/>
        <v>2</v>
      </c>
    </row>
    <row r="135" spans="1:19" ht="15.5" x14ac:dyDescent="0.35">
      <c r="A135">
        <f t="shared" si="87"/>
        <v>14</v>
      </c>
      <c r="B135" s="1" t="str">
        <f t="shared" ca="1" si="71"/>
        <v>-2 ∙ (-1y - 2) -  (-1y + 5) - 2</v>
      </c>
      <c r="C135" s="1" t="str">
        <f t="shared" ca="1" si="72"/>
        <v>3y - 1</v>
      </c>
      <c r="E135">
        <f t="shared" ca="1" si="73"/>
        <v>-1</v>
      </c>
      <c r="F135">
        <f t="shared" ca="1" si="74"/>
        <v>-1</v>
      </c>
      <c r="G135">
        <f t="shared" ca="1" si="75"/>
        <v>-2</v>
      </c>
      <c r="H135">
        <f t="shared" ca="1" si="76"/>
        <v>-2</v>
      </c>
      <c r="I135">
        <f t="shared" ca="1" si="77"/>
        <v>5</v>
      </c>
      <c r="J135">
        <f t="shared" ca="1" si="78"/>
        <v>-1</v>
      </c>
      <c r="K135" t="str">
        <f t="shared" ca="1" si="79"/>
        <v>y</v>
      </c>
      <c r="L135">
        <f t="shared" ca="1" si="80"/>
        <v>3</v>
      </c>
      <c r="M135">
        <f t="shared" ca="1" si="81"/>
        <v>-1</v>
      </c>
      <c r="N135" t="str">
        <f t="shared" ca="1" si="82"/>
        <v xml:space="preserve"> - 1</v>
      </c>
      <c r="O135" t="str">
        <f t="shared" ca="1" si="83"/>
        <v>3y</v>
      </c>
      <c r="P135">
        <f t="shared" ca="1" si="84"/>
        <v>4</v>
      </c>
      <c r="Q135" t="str">
        <f t="shared" ca="1" si="85"/>
        <v>y</v>
      </c>
      <c r="R135">
        <f t="shared" ca="1" si="86"/>
        <v>0</v>
      </c>
      <c r="S135">
        <f t="shared" ca="1" si="86"/>
        <v>-2</v>
      </c>
    </row>
    <row r="136" spans="1:19" ht="15.5" x14ac:dyDescent="0.35">
      <c r="A136">
        <f t="shared" si="87"/>
        <v>15</v>
      </c>
      <c r="B136" s="1" t="str">
        <f t="shared" ca="1" si="71"/>
        <v>-2 ∙ (3a - 2) + 2 ∙ (-1a - 1)</v>
      </c>
      <c r="C136" s="1" t="str">
        <f t="shared" ca="1" si="72"/>
        <v>-8a + 2</v>
      </c>
      <c r="E136">
        <f t="shared" ca="1" si="73"/>
        <v>3</v>
      </c>
      <c r="F136">
        <f t="shared" ca="1" si="74"/>
        <v>-1</v>
      </c>
      <c r="G136">
        <f t="shared" ca="1" si="75"/>
        <v>-2</v>
      </c>
      <c r="H136">
        <f t="shared" ca="1" si="76"/>
        <v>-2</v>
      </c>
      <c r="I136">
        <f t="shared" ca="1" si="77"/>
        <v>-1</v>
      </c>
      <c r="J136">
        <f t="shared" ca="1" si="78"/>
        <v>2</v>
      </c>
      <c r="K136" t="str">
        <f t="shared" ca="1" si="79"/>
        <v>a</v>
      </c>
      <c r="L136">
        <f t="shared" ca="1" si="80"/>
        <v>-8</v>
      </c>
      <c r="M136">
        <f t="shared" ca="1" si="81"/>
        <v>2</v>
      </c>
      <c r="N136" t="str">
        <f t="shared" ca="1" si="82"/>
        <v xml:space="preserve"> + 2</v>
      </c>
      <c r="O136" t="str">
        <f t="shared" ca="1" si="83"/>
        <v>-8a</v>
      </c>
      <c r="P136">
        <f t="shared" ca="1" si="84"/>
        <v>1</v>
      </c>
      <c r="Q136" t="str">
        <f t="shared" ca="1" si="85"/>
        <v>a</v>
      </c>
      <c r="R136">
        <f t="shared" ca="1" si="86"/>
        <v>0</v>
      </c>
      <c r="S136">
        <f t="shared" ca="1" si="86"/>
        <v>0</v>
      </c>
    </row>
    <row r="137" spans="1:19" ht="15.5" x14ac:dyDescent="0.35">
      <c r="B137" s="1" t="str">
        <f t="shared" ca="1" si="71"/>
        <v>- (2y + 2) +  (1y + 4) - 1y + 2</v>
      </c>
      <c r="C137" s="1" t="str">
        <f t="shared" ca="1" si="72"/>
        <v>-1y + 2</v>
      </c>
      <c r="E137">
        <f t="shared" ca="1" si="73"/>
        <v>2</v>
      </c>
      <c r="F137">
        <f t="shared" ca="1" si="74"/>
        <v>1</v>
      </c>
      <c r="G137">
        <f t="shared" ca="1" si="75"/>
        <v>-1</v>
      </c>
      <c r="H137">
        <f t="shared" ca="1" si="76"/>
        <v>2</v>
      </c>
      <c r="I137">
        <f t="shared" ca="1" si="77"/>
        <v>4</v>
      </c>
      <c r="J137">
        <f t="shared" ca="1" si="78"/>
        <v>1</v>
      </c>
      <c r="K137" t="str">
        <f t="shared" ca="1" si="79"/>
        <v>y</v>
      </c>
      <c r="L137">
        <f t="shared" ca="1" si="80"/>
        <v>-1</v>
      </c>
      <c r="M137">
        <f t="shared" ca="1" si="81"/>
        <v>2</v>
      </c>
      <c r="N137" t="str">
        <f t="shared" ca="1" si="82"/>
        <v xml:space="preserve"> + 2</v>
      </c>
      <c r="O137" t="str">
        <f t="shared" ca="1" si="83"/>
        <v>-1y</v>
      </c>
      <c r="P137">
        <f t="shared" ca="1" si="84"/>
        <v>4</v>
      </c>
      <c r="Q137" t="str">
        <f t="shared" ca="1" si="85"/>
        <v>y</v>
      </c>
      <c r="R137">
        <f t="shared" ca="1" si="86"/>
        <v>-1</v>
      </c>
      <c r="S137">
        <f t="shared" ca="1" si="86"/>
        <v>2</v>
      </c>
    </row>
    <row r="138" spans="1:19" ht="15.5" x14ac:dyDescent="0.35">
      <c r="B138" s="1"/>
      <c r="C138" s="1"/>
    </row>
    <row r="139" spans="1:19" ht="15.5" x14ac:dyDescent="0.35">
      <c r="A139">
        <v>1</v>
      </c>
      <c r="B139" s="1" t="str">
        <f ca="1">VLOOKUP($A139,$A$121:$C$137,2)</f>
        <v>-2 ∙ (-4x - 1) + 3 ∙ (2x + 1) - 2x + 2</v>
      </c>
      <c r="C139" s="1" t="str">
        <f ca="1">VLOOKUP($A139,$A$121:$C$137,3)</f>
        <v>14x + 5</v>
      </c>
    </row>
    <row r="140" spans="1:19" ht="15.5" x14ac:dyDescent="0.35">
      <c r="A140">
        <v>2</v>
      </c>
      <c r="B140" s="1" t="str">
        <f t="shared" ref="B140:B144" ca="1" si="88">VLOOKUP($A140,$A$121:$C$137,2)</f>
        <v>2 ∙ (4b - 2) +  (2b + 2) + 2b - 1</v>
      </c>
      <c r="C140" s="1" t="str">
        <f t="shared" ref="C140:C144" ca="1" si="89">VLOOKUP($A140,$A$121:$C$137,3)</f>
        <v>10b - 2</v>
      </c>
    </row>
    <row r="141" spans="1:19" ht="15.5" x14ac:dyDescent="0.35">
      <c r="A141">
        <v>3</v>
      </c>
      <c r="B141" s="1" t="str">
        <f t="shared" ca="1" si="88"/>
        <v>3 ∙ (4x - 3) + 3 ∙ (-1x + 4)</v>
      </c>
      <c r="C141" s="1" t="str">
        <f t="shared" ca="1" si="89"/>
        <v>9x + 3</v>
      </c>
    </row>
    <row r="142" spans="1:19" ht="15.5" x14ac:dyDescent="0.35">
      <c r="A142">
        <v>4</v>
      </c>
      <c r="B142" s="1" t="str">
        <f t="shared" ca="1" si="88"/>
        <v>3 ∙ (4x + 3) - 2 ∙ (1x + 5) + 3</v>
      </c>
      <c r="C142" s="1" t="str">
        <f t="shared" ca="1" si="89"/>
        <v>10x - 1</v>
      </c>
    </row>
    <row r="143" spans="1:19" ht="15.5" x14ac:dyDescent="0.35">
      <c r="A143">
        <v>5</v>
      </c>
      <c r="B143" s="1" t="str">
        <f t="shared" ca="1" si="88"/>
        <v>-3 ∙ (4y + 4) - 2 ∙ (4y - 5) + 2y + 3</v>
      </c>
      <c r="C143" s="1" t="str">
        <f t="shared" ca="1" si="89"/>
        <v>-20y - 2</v>
      </c>
    </row>
    <row r="144" spans="1:19" ht="15.5" x14ac:dyDescent="0.35">
      <c r="A144">
        <v>6</v>
      </c>
      <c r="B144" s="1" t="str">
        <f t="shared" ca="1" si="88"/>
        <v>2 ∙ (2a + 3) +  (1a + 5) - 1a + 1</v>
      </c>
      <c r="C144" s="1" t="str">
        <f t="shared" ca="1" si="89"/>
        <v>5a + 11</v>
      </c>
    </row>
    <row r="146" spans="2:3" ht="15.5" x14ac:dyDescent="0.35">
      <c r="B146" s="2"/>
    </row>
    <row r="148" spans="2:3" ht="15.5" x14ac:dyDescent="0.35">
      <c r="B148" s="1"/>
      <c r="C148" s="1"/>
    </row>
    <row r="149" spans="2:3" ht="15.5" x14ac:dyDescent="0.35">
      <c r="B149" s="1"/>
      <c r="C149" s="1"/>
    </row>
    <row r="150" spans="2:3" ht="15.5" x14ac:dyDescent="0.35">
      <c r="B150" s="1"/>
      <c r="C150" s="1"/>
    </row>
    <row r="151" spans="2:3" ht="15.5" x14ac:dyDescent="0.35">
      <c r="B151" s="1"/>
      <c r="C151" s="1"/>
    </row>
    <row r="152" spans="2:3" ht="15.5" x14ac:dyDescent="0.35">
      <c r="B152" s="1"/>
      <c r="C152" s="1"/>
    </row>
    <row r="153" spans="2:3" ht="15.5" x14ac:dyDescent="0.35">
      <c r="B153" s="1"/>
      <c r="C153" s="1"/>
    </row>
    <row r="154" spans="2:3" ht="15.5" x14ac:dyDescent="0.35">
      <c r="B154" s="1"/>
      <c r="C154" s="1"/>
    </row>
    <row r="158" spans="2:3" ht="15.5" x14ac:dyDescent="0.35">
      <c r="B158" s="1"/>
      <c r="C158" s="1"/>
    </row>
    <row r="159" spans="2:3" ht="15.5" x14ac:dyDescent="0.35">
      <c r="B159" s="1"/>
      <c r="C159" s="1"/>
    </row>
    <row r="160" spans="2:3" ht="15.5" x14ac:dyDescent="0.35">
      <c r="B160" s="1"/>
      <c r="C160" s="1"/>
    </row>
    <row r="161" spans="2:3" ht="15.5" x14ac:dyDescent="0.35">
      <c r="B161" s="1"/>
      <c r="C161" s="1"/>
    </row>
    <row r="162" spans="2:3" ht="15.5" x14ac:dyDescent="0.35">
      <c r="B162" s="1"/>
      <c r="C162" s="1"/>
    </row>
    <row r="163" spans="2:3" ht="15.5" x14ac:dyDescent="0.35">
      <c r="B163" s="1"/>
      <c r="C163" s="1"/>
    </row>
    <row r="164" spans="2:3" ht="15.5" x14ac:dyDescent="0.35">
      <c r="B164" s="1"/>
      <c r="C164" s="1"/>
    </row>
    <row r="168" spans="2:3" ht="15.5" x14ac:dyDescent="0.35">
      <c r="B168" s="1"/>
      <c r="C168" s="1"/>
    </row>
    <row r="169" spans="2:3" ht="15.5" x14ac:dyDescent="0.35">
      <c r="B169" s="1"/>
      <c r="C169" s="1"/>
    </row>
    <row r="170" spans="2:3" ht="15.5" x14ac:dyDescent="0.35">
      <c r="B170" s="1"/>
      <c r="C170" s="1"/>
    </row>
    <row r="171" spans="2:3" ht="15.5" x14ac:dyDescent="0.35">
      <c r="B171" s="1"/>
      <c r="C171" s="1"/>
    </row>
    <row r="172" spans="2:3" ht="15.5" x14ac:dyDescent="0.35">
      <c r="B172" s="1"/>
      <c r="C172" s="1"/>
    </row>
    <row r="173" spans="2:3" ht="15.5" x14ac:dyDescent="0.35">
      <c r="B173" s="1"/>
      <c r="C173" s="1"/>
    </row>
    <row r="174" spans="2:3" ht="15.5" x14ac:dyDescent="0.35">
      <c r="B174" s="1"/>
      <c r="C174" s="1"/>
    </row>
    <row r="178" spans="2:3" ht="15.5" x14ac:dyDescent="0.35">
      <c r="B178" s="1"/>
      <c r="C178" s="1"/>
    </row>
    <row r="179" spans="2:3" ht="15.5" x14ac:dyDescent="0.35">
      <c r="B179" s="1"/>
      <c r="C179" s="1"/>
    </row>
    <row r="180" spans="2:3" ht="15.5" x14ac:dyDescent="0.35">
      <c r="B180" s="1"/>
      <c r="C180" s="1"/>
    </row>
    <row r="181" spans="2:3" ht="15.5" x14ac:dyDescent="0.35">
      <c r="B181" s="1"/>
      <c r="C181" s="1"/>
    </row>
    <row r="182" spans="2:3" ht="15.5" x14ac:dyDescent="0.35">
      <c r="B182" s="1"/>
      <c r="C182" s="1"/>
    </row>
    <row r="183" spans="2:3" ht="15.5" x14ac:dyDescent="0.35">
      <c r="B183" s="1"/>
      <c r="C183" s="1"/>
    </row>
    <row r="184" spans="2:3" ht="15.5" x14ac:dyDescent="0.35">
      <c r="B184" s="1"/>
      <c r="C184" s="1"/>
    </row>
    <row r="188" spans="2:3" ht="15.5" x14ac:dyDescent="0.35">
      <c r="B188" s="1"/>
      <c r="C188" s="1"/>
    </row>
    <row r="189" spans="2:3" ht="15.5" x14ac:dyDescent="0.35">
      <c r="B189" s="1"/>
      <c r="C189" s="1"/>
    </row>
    <row r="190" spans="2:3" ht="15.5" x14ac:dyDescent="0.35">
      <c r="B190" s="1"/>
      <c r="C190" s="1"/>
    </row>
    <row r="191" spans="2:3" ht="15.5" x14ac:dyDescent="0.35">
      <c r="B191" s="1"/>
      <c r="C191" s="1"/>
    </row>
    <row r="192" spans="2:3" ht="15.5" x14ac:dyDescent="0.35">
      <c r="B192" s="1"/>
      <c r="C192" s="1"/>
    </row>
    <row r="193" spans="2:3" ht="15.5" x14ac:dyDescent="0.35">
      <c r="B193" s="1"/>
      <c r="C193" s="1"/>
    </row>
    <row r="194" spans="2:3" ht="15.5" x14ac:dyDescent="0.35">
      <c r="B194" s="1"/>
      <c r="C194" s="1"/>
    </row>
    <row r="198" spans="2:3" ht="15.5" x14ac:dyDescent="0.35">
      <c r="B198" s="1"/>
      <c r="C198" s="1"/>
    </row>
    <row r="199" spans="2:3" ht="15.5" x14ac:dyDescent="0.35">
      <c r="B199" s="1"/>
      <c r="C199" s="1"/>
    </row>
    <row r="200" spans="2:3" ht="15.5" x14ac:dyDescent="0.35">
      <c r="B200" s="1"/>
      <c r="C200" s="1"/>
    </row>
    <row r="201" spans="2:3" ht="15.5" x14ac:dyDescent="0.35">
      <c r="B201" s="1"/>
      <c r="C201" s="1"/>
    </row>
    <row r="202" spans="2:3" ht="15.5" x14ac:dyDescent="0.35">
      <c r="B202" s="1"/>
      <c r="C202" s="1"/>
    </row>
    <row r="203" spans="2:3" ht="15.5" x14ac:dyDescent="0.35">
      <c r="B203" s="1"/>
      <c r="C203" s="1"/>
    </row>
    <row r="204" spans="2:3" ht="15.5" x14ac:dyDescent="0.35">
      <c r="B204" s="1"/>
      <c r="C204" s="1"/>
    </row>
    <row r="206" spans="2:3" ht="15.5" x14ac:dyDescent="0.35">
      <c r="B206" s="2"/>
    </row>
    <row r="208" spans="2:3" ht="15.5" x14ac:dyDescent="0.35">
      <c r="B208" s="1"/>
      <c r="C208" s="1"/>
    </row>
    <row r="209" spans="2:3" ht="15.5" x14ac:dyDescent="0.35">
      <c r="B209" s="1"/>
      <c r="C209" s="1"/>
    </row>
    <row r="210" spans="2:3" ht="15.5" x14ac:dyDescent="0.35">
      <c r="B210" s="1"/>
      <c r="C210" s="1"/>
    </row>
    <row r="211" spans="2:3" ht="15.5" x14ac:dyDescent="0.35">
      <c r="B211" s="1"/>
      <c r="C211" s="1"/>
    </row>
    <row r="212" spans="2:3" ht="15.5" x14ac:dyDescent="0.35">
      <c r="B212" s="1"/>
      <c r="C212" s="1"/>
    </row>
    <row r="213" spans="2:3" ht="15.5" x14ac:dyDescent="0.35">
      <c r="B213" s="1"/>
      <c r="C213" s="1"/>
    </row>
    <row r="214" spans="2:3" ht="15.5" x14ac:dyDescent="0.35">
      <c r="B214" s="1"/>
      <c r="C214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Arbeitsblatt</vt:lpstr>
      <vt:lpstr>Binomisch</vt:lpstr>
      <vt:lpstr>Binomisch2</vt:lpstr>
      <vt:lpstr>Zweisum</vt:lpstr>
      <vt:lpstr>Distributiv</vt:lpstr>
      <vt:lpstr>Tabelle3</vt:lpstr>
      <vt:lpstr>Tabelle3b</vt:lpstr>
      <vt:lpstr>Tabelle1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2023-10-09T13:33:07Z</cp:lastPrinted>
  <dcterms:created xsi:type="dcterms:W3CDTF">2009-10-08T17:52:09Z</dcterms:created>
  <dcterms:modified xsi:type="dcterms:W3CDTF">2023-10-09T13:33:24Z</dcterms:modified>
</cp:coreProperties>
</file>