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webseiten\SIW\"/>
    </mc:Choice>
  </mc:AlternateContent>
  <xr:revisionPtr revIDLastSave="0" documentId="13_ncr:1_{7DD9FB67-5A3D-4C11-9069-F42CD0482207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Arbeitsblatt" sheetId="1" r:id="rId1"/>
  </sheets>
  <definedNames>
    <definedName name="_xlnm.Print_Area" localSheetId="0">Arbeitsblatt!$A$1:$S$53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42" i="1" l="1"/>
  <c r="X42" i="1"/>
  <c r="V42" i="1"/>
  <c r="AC42" i="1" s="1"/>
  <c r="U42" i="1"/>
  <c r="Y39" i="1"/>
  <c r="X39" i="1"/>
  <c r="V39" i="1"/>
  <c r="U39" i="1"/>
  <c r="X35" i="1"/>
  <c r="V35" i="1"/>
  <c r="AE35" i="1" s="1"/>
  <c r="X34" i="1"/>
  <c r="AE34" i="1" s="1"/>
  <c r="V34" i="1"/>
  <c r="W33" i="1"/>
  <c r="V33" i="1"/>
  <c r="X32" i="1"/>
  <c r="U35" i="1"/>
  <c r="U34" i="1"/>
  <c r="U33" i="1"/>
  <c r="V32" i="1"/>
  <c r="U32" i="1"/>
  <c r="W31" i="1"/>
  <c r="V31" i="1"/>
  <c r="U31" i="1"/>
  <c r="Y41" i="1"/>
  <c r="Y40" i="1"/>
  <c r="Y38" i="1"/>
  <c r="X41" i="1"/>
  <c r="V41" i="1"/>
  <c r="AA41" i="1" s="1"/>
  <c r="U41" i="1"/>
  <c r="X40" i="1"/>
  <c r="V40" i="1"/>
  <c r="U40" i="1"/>
  <c r="X38" i="1"/>
  <c r="V38" i="1"/>
  <c r="Z38" i="1" s="1"/>
  <c r="U38" i="1"/>
  <c r="X28" i="1"/>
  <c r="V28" i="1"/>
  <c r="X27" i="1"/>
  <c r="AE27" i="1" s="1"/>
  <c r="V27" i="1"/>
  <c r="X26" i="1"/>
  <c r="V26" i="1"/>
  <c r="AE26" i="1" s="1"/>
  <c r="X25" i="1"/>
  <c r="AE25" i="1" s="1"/>
  <c r="V25" i="1"/>
  <c r="X24" i="1"/>
  <c r="U28" i="1"/>
  <c r="U27" i="1"/>
  <c r="U26" i="1"/>
  <c r="U25" i="1"/>
  <c r="V24" i="1"/>
  <c r="U24" i="1"/>
  <c r="U21" i="1"/>
  <c r="W21" i="1"/>
  <c r="V21" i="1"/>
  <c r="W20" i="1"/>
  <c r="V20" i="1"/>
  <c r="W19" i="1"/>
  <c r="V19" i="1"/>
  <c r="U20" i="1"/>
  <c r="U19" i="1"/>
  <c r="U18" i="1"/>
  <c r="U17" i="1"/>
  <c r="W18" i="1"/>
  <c r="V18" i="1"/>
  <c r="W17" i="1"/>
  <c r="V17" i="1"/>
  <c r="AA42" i="1" l="1"/>
  <c r="Z42" i="1"/>
  <c r="AA39" i="1"/>
  <c r="AC39" i="1" s="1"/>
  <c r="Z39" i="1"/>
  <c r="AE39" i="1" s="1"/>
  <c r="Z35" i="1"/>
  <c r="AC35" i="1" s="1"/>
  <c r="AA33" i="1"/>
  <c r="AC33" i="1" s="1"/>
  <c r="Z34" i="1"/>
  <c r="AE33" i="1"/>
  <c r="AC32" i="1"/>
  <c r="Z32" i="1"/>
  <c r="AE32" i="1" s="1"/>
  <c r="T35" i="1"/>
  <c r="AC31" i="1"/>
  <c r="T34" i="1"/>
  <c r="T33" i="1"/>
  <c r="T32" i="1"/>
  <c r="T31" i="1"/>
  <c r="AA31" i="1"/>
  <c r="AE31" i="1" s="1"/>
  <c r="AC41" i="1"/>
  <c r="Z41" i="1"/>
  <c r="AE41" i="1" s="1"/>
  <c r="AC38" i="1"/>
  <c r="Z40" i="1"/>
  <c r="AE40" i="1" s="1"/>
  <c r="AA40" i="1"/>
  <c r="AC40" i="1" s="1"/>
  <c r="AA38" i="1"/>
  <c r="AE38" i="1" s="1"/>
  <c r="T39" i="1"/>
  <c r="T42" i="1"/>
  <c r="T41" i="1"/>
  <c r="T40" i="1"/>
  <c r="T38" i="1"/>
  <c r="AC24" i="1"/>
  <c r="AC28" i="1"/>
  <c r="Z28" i="1"/>
  <c r="AE28" i="1" s="1"/>
  <c r="Z27" i="1"/>
  <c r="AC27" i="1" s="1"/>
  <c r="Z26" i="1"/>
  <c r="AC26" i="1" s="1"/>
  <c r="Z25" i="1"/>
  <c r="Z24" i="1"/>
  <c r="AE24" i="1" s="1"/>
  <c r="T28" i="1"/>
  <c r="T24" i="1"/>
  <c r="T27" i="1"/>
  <c r="T26" i="1"/>
  <c r="T25" i="1"/>
  <c r="T17" i="1"/>
  <c r="T21" i="1"/>
  <c r="T20" i="1"/>
  <c r="T18" i="1"/>
  <c r="T19" i="1"/>
  <c r="AA20" i="1"/>
  <c r="AC20" i="1" s="1"/>
  <c r="Z21" i="1"/>
  <c r="AC21" i="1" s="1"/>
  <c r="AA21" i="1"/>
  <c r="AE21" i="1" s="1"/>
  <c r="Z20" i="1"/>
  <c r="AE20" i="1" s="1"/>
  <c r="Z19" i="1"/>
  <c r="AA19" i="1"/>
  <c r="AE19" i="1" s="1"/>
  <c r="AA18" i="1"/>
  <c r="AC18" i="1" s="1"/>
  <c r="Z17" i="1"/>
  <c r="Z18" i="1"/>
  <c r="AE18" i="1" s="1"/>
  <c r="AC17" i="1"/>
  <c r="AA17" i="1"/>
  <c r="AE42" i="1" l="1"/>
  <c r="L51" i="1" s="1"/>
  <c r="AC34" i="1"/>
  <c r="C34" i="1" s="1"/>
  <c r="E49" i="1"/>
  <c r="L49" i="1"/>
  <c r="E48" i="1"/>
  <c r="C41" i="1"/>
  <c r="C39" i="1"/>
  <c r="C40" i="1"/>
  <c r="C38" i="1"/>
  <c r="L47" i="1"/>
  <c r="E47" i="1"/>
  <c r="L46" i="1"/>
  <c r="E46" i="1"/>
  <c r="AC25" i="1"/>
  <c r="C24" i="1" s="1"/>
  <c r="AC19" i="1"/>
  <c r="C20" i="1" s="1"/>
  <c r="AE17" i="1"/>
  <c r="E44" i="1" s="1"/>
  <c r="E51" i="1" l="1"/>
  <c r="L50" i="1"/>
  <c r="E50" i="1"/>
  <c r="C32" i="1"/>
  <c r="C33" i="1"/>
  <c r="C31" i="1"/>
  <c r="L48" i="1"/>
  <c r="C27" i="1"/>
  <c r="C19" i="1"/>
  <c r="C26" i="1"/>
  <c r="C25" i="1"/>
  <c r="C17" i="1"/>
  <c r="C18" i="1"/>
  <c r="L45" i="1"/>
  <c r="L44" i="1"/>
  <c r="E45" i="1"/>
</calcChain>
</file>

<file path=xl/sharedStrings.xml><?xml version="1.0" encoding="utf-8"?>
<sst xmlns="http://schemas.openxmlformats.org/spreadsheetml/2006/main" count="104" uniqueCount="41">
  <si>
    <t>Für neue Zufallswerte</t>
  </si>
  <si>
    <t>F9 drücken</t>
  </si>
  <si>
    <t>a</t>
  </si>
  <si>
    <t>b</t>
  </si>
  <si>
    <t>U</t>
  </si>
  <si>
    <t>a)</t>
  </si>
  <si>
    <t>b)</t>
  </si>
  <si>
    <t>c)</t>
  </si>
  <si>
    <t>d)</t>
  </si>
  <si>
    <t>Arbeitsblatt Flächenberechnung</t>
  </si>
  <si>
    <t xml:space="preserve">1. </t>
  </si>
  <si>
    <t>h</t>
  </si>
  <si>
    <t>r</t>
  </si>
  <si>
    <t>A</t>
  </si>
  <si>
    <t>Gegeben sind</t>
  </si>
  <si>
    <t>Berechne</t>
  </si>
  <si>
    <t>Lösung</t>
  </si>
  <si>
    <t>Berechne die Fläche A und den Umfang U</t>
  </si>
  <si>
    <t>Berechne die Fläche A und den Seitenlänge a</t>
  </si>
  <si>
    <t>Berechne die Fläche A und den Seitenlänge b</t>
  </si>
  <si>
    <t>Berechne den Umfang U und den Seitenlänge b</t>
  </si>
  <si>
    <t>Berechne den Umfang U und den Seitenlänge a</t>
  </si>
  <si>
    <t>Aufgabe 1: Rechteck</t>
  </si>
  <si>
    <t xml:space="preserve">Lösungen: </t>
  </si>
  <si>
    <t>Aufgabe 2: Dreieck</t>
  </si>
  <si>
    <t>Berechne die Fläche A</t>
  </si>
  <si>
    <t>Berechne die Höhe h</t>
  </si>
  <si>
    <t>Berechne die Grundseite a</t>
  </si>
  <si>
    <t xml:space="preserve">2. </t>
  </si>
  <si>
    <t>Aufgabe 3: Parallelogramm</t>
  </si>
  <si>
    <t>Aufgabe 4: Kreis</t>
  </si>
  <si>
    <t>3.</t>
  </si>
  <si>
    <t>4.</t>
  </si>
  <si>
    <t>Übersicht über die einzelnen Flächen</t>
  </si>
  <si>
    <t>Pi</t>
  </si>
  <si>
    <t>Berechne den Radius r und die Fläche A</t>
  </si>
  <si>
    <t>*</t>
  </si>
  <si>
    <t>Werte sind gerundet. Ggf. hast du kleine Abweichungen in den Nachkommastellen.</t>
  </si>
  <si>
    <t>Berechne den Umfang U</t>
  </si>
  <si>
    <t>Berechne die Seitenlänge b</t>
  </si>
  <si>
    <t>www.schlauistwow.de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</si>
</sst>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2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/>
    <xf numFmtId="0" fontId="5" fillId="0" borderId="0" xfId="0" applyFont="1"/>
    <xf numFmtId="0" fontId="7" fillId="0" borderId="0" xfId="0" applyFont="1"/>
    <xf numFmtId="0" fontId="5" fillId="0" borderId="0" xfId="0" applyFont="1" applyAlignment="1"/>
    <xf numFmtId="0" fontId="4" fillId="0" borderId="0" xfId="0" applyFont="1" applyAlignment="1"/>
    <xf numFmtId="0" fontId="2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8" fillId="0" borderId="0" xfId="0" applyFont="1"/>
    <xf numFmtId="0" fontId="1" fillId="0" borderId="5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169546</xdr:colOff>
      <xdr:row>3</xdr:row>
      <xdr:rowOff>27940</xdr:rowOff>
    </xdr:from>
    <xdr:to>
      <xdr:col>17</xdr:col>
      <xdr:colOff>122556</xdr:colOff>
      <xdr:row>8</xdr:row>
      <xdr:rowOff>132615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4660" t="43777" r="25718" b="35661"/>
        <a:stretch/>
      </xdr:blipFill>
      <xdr:spPr>
        <a:xfrm>
          <a:off x="614046" y="701040"/>
          <a:ext cx="4785360" cy="1088925"/>
        </a:xfrm>
        <a:prstGeom prst="rect">
          <a:avLst/>
        </a:prstGeom>
      </xdr:spPr>
    </xdr:pic>
    <xdr:clientData/>
  </xdr:twoCellAnchor>
  <xdr:twoCellAnchor editAs="oneCell">
    <xdr:from>
      <xdr:col>2</xdr:col>
      <xdr:colOff>173991</xdr:colOff>
      <xdr:row>8</xdr:row>
      <xdr:rowOff>118110</xdr:rowOff>
    </xdr:from>
    <xdr:to>
      <xdr:col>17</xdr:col>
      <xdr:colOff>127001</xdr:colOff>
      <xdr:row>13</xdr:row>
      <xdr:rowOff>173576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4644" t="73082" r="25737" b="8089"/>
        <a:stretch/>
      </xdr:blipFill>
      <xdr:spPr>
        <a:xfrm>
          <a:off x="618491" y="1775460"/>
          <a:ext cx="4785360" cy="10397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48568"/>
  <sheetViews>
    <sheetView tabSelected="1" zoomScaleNormal="100" workbookViewId="0">
      <selection activeCell="S12" sqref="S12"/>
    </sheetView>
  </sheetViews>
  <sheetFormatPr baseColWidth="10" defaultRowHeight="12.5" x14ac:dyDescent="0.25"/>
  <cols>
    <col min="1" max="1" width="2.453125" customWidth="1"/>
    <col min="2" max="2" width="3.90625" customWidth="1"/>
    <col min="3" max="3" width="6" customWidth="1"/>
    <col min="4" max="4" width="2.08984375" bestFit="1" customWidth="1"/>
    <col min="5" max="5" width="8.08984375" customWidth="1"/>
    <col min="6" max="6" width="2.08984375" bestFit="1" customWidth="1"/>
    <col min="7" max="7" width="8.08984375" customWidth="1"/>
    <col min="8" max="8" width="2.08984375" bestFit="1" customWidth="1"/>
    <col min="9" max="9" width="7.36328125" customWidth="1"/>
    <col min="10" max="10" width="6.08984375" customWidth="1"/>
    <col min="11" max="11" width="1.453125" customWidth="1"/>
    <col min="12" max="12" width="2.6328125" bestFit="1" customWidth="1"/>
    <col min="13" max="13" width="3" customWidth="1"/>
    <col min="14" max="14" width="4.6328125" customWidth="1"/>
    <col min="15" max="15" width="2.08984375" bestFit="1" customWidth="1"/>
    <col min="16" max="16" width="6" customWidth="1"/>
    <col min="17" max="17" width="7.453125" customWidth="1"/>
    <col min="18" max="18" width="7" customWidth="1"/>
    <col min="28" max="28" width="3.54296875" customWidth="1"/>
    <col min="29" max="29" width="26.36328125" bestFit="1" customWidth="1"/>
    <col min="30" max="30" width="38.90625" bestFit="1" customWidth="1"/>
  </cols>
  <sheetData>
    <row r="1" spans="1:33" ht="25.25" customHeight="1" x14ac:dyDescent="0.35">
      <c r="A1" s="11" t="s">
        <v>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  <c r="T1" s="1"/>
      <c r="U1" s="1"/>
    </row>
    <row r="2" spans="1:33" ht="7.5" customHeight="1" x14ac:dyDescent="0.25"/>
    <row r="3" spans="1:33" ht="15.5" x14ac:dyDescent="0.35">
      <c r="A3" s="5" t="s">
        <v>33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1"/>
      <c r="O3" s="1"/>
      <c r="R3" s="1"/>
      <c r="S3" s="9" t="s">
        <v>40</v>
      </c>
      <c r="T3" s="1"/>
      <c r="U3" s="1"/>
      <c r="V3" s="1"/>
      <c r="W3" s="1"/>
    </row>
    <row r="4" spans="1:33" ht="15.5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5"/>
      <c r="N4" s="1"/>
      <c r="O4" s="1"/>
      <c r="P4" s="1"/>
      <c r="Q4" s="1"/>
      <c r="R4" s="1"/>
      <c r="S4" s="1"/>
      <c r="T4" s="1"/>
      <c r="U4" s="1"/>
      <c r="V4" s="1"/>
      <c r="W4" s="1"/>
    </row>
    <row r="5" spans="1:33" ht="15.5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5"/>
      <c r="N5" s="1"/>
      <c r="O5" s="1"/>
      <c r="P5" s="1"/>
      <c r="Q5" s="1"/>
      <c r="R5" s="1"/>
      <c r="S5" s="1"/>
      <c r="T5" s="1"/>
      <c r="U5" s="1"/>
      <c r="V5" s="1"/>
      <c r="W5" s="1"/>
    </row>
    <row r="6" spans="1:33" ht="15.5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5"/>
      <c r="N6" s="1"/>
      <c r="O6" s="1"/>
      <c r="P6" s="1"/>
      <c r="Q6" s="1"/>
      <c r="R6" s="1"/>
      <c r="S6" s="1"/>
      <c r="T6" s="1"/>
      <c r="U6" s="1"/>
      <c r="V6" s="1"/>
      <c r="W6" s="1"/>
    </row>
    <row r="7" spans="1:33" ht="15.5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5"/>
      <c r="N7" s="1"/>
      <c r="O7" s="1"/>
      <c r="P7" s="1"/>
      <c r="Q7" s="1"/>
      <c r="R7" s="1"/>
      <c r="S7" s="1"/>
      <c r="T7" s="1"/>
      <c r="U7" s="1"/>
      <c r="V7" s="1"/>
      <c r="W7" s="1"/>
    </row>
    <row r="8" spans="1:33" ht="15.5" x14ac:dyDescent="0.35">
      <c r="A8" s="6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0" t="s">
        <v>0</v>
      </c>
      <c r="W8" s="10"/>
    </row>
    <row r="9" spans="1:33" ht="15.5" x14ac:dyDescent="0.35">
      <c r="A9" s="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0" t="s">
        <v>1</v>
      </c>
      <c r="W9" s="10"/>
    </row>
    <row r="10" spans="1:33" ht="15.5" x14ac:dyDescent="0.35">
      <c r="A10" s="6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33" ht="15.5" x14ac:dyDescent="0.35">
      <c r="A11" s="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33" ht="15.5" x14ac:dyDescent="0.35">
      <c r="A12" s="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6"/>
      <c r="U12" s="6"/>
      <c r="V12" s="6"/>
      <c r="W12" s="6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ht="15.5" x14ac:dyDescent="0.35">
      <c r="A13" s="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6"/>
      <c r="U13" s="6"/>
      <c r="V13" s="6"/>
      <c r="W13" s="6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ht="15.5" x14ac:dyDescent="0.35">
      <c r="A14" s="6">
        <v>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6"/>
      <c r="U14" s="6"/>
      <c r="V14" s="6"/>
      <c r="W14" s="6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ht="15.5" x14ac:dyDescent="0.35">
      <c r="A15" s="7" t="s">
        <v>22</v>
      </c>
      <c r="B15" s="5"/>
      <c r="C15" s="5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6"/>
      <c r="U15" s="6"/>
      <c r="V15" s="6"/>
      <c r="W15" s="6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ht="7.25" customHeight="1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6"/>
      <c r="U16" s="6"/>
      <c r="V16" s="6" t="s">
        <v>2</v>
      </c>
      <c r="W16" s="6" t="s">
        <v>3</v>
      </c>
      <c r="X16" s="3" t="s">
        <v>11</v>
      </c>
      <c r="Y16" s="6" t="s">
        <v>12</v>
      </c>
      <c r="Z16" s="6" t="s">
        <v>13</v>
      </c>
      <c r="AA16" s="6" t="s">
        <v>4</v>
      </c>
      <c r="AB16" s="3"/>
      <c r="AC16" s="6" t="s">
        <v>14</v>
      </c>
      <c r="AD16" s="6" t="s">
        <v>15</v>
      </c>
      <c r="AE16" s="6" t="s">
        <v>16</v>
      </c>
      <c r="AF16" s="3"/>
      <c r="AG16" s="3"/>
    </row>
    <row r="17" spans="1:33" ht="15.5" x14ac:dyDescent="0.35">
      <c r="A17" s="6">
        <v>1</v>
      </c>
      <c r="B17" s="1" t="s">
        <v>5</v>
      </c>
      <c r="C17" s="1" t="str">
        <f ca="1">VLOOKUP(A17,$T$17:$AE$21,10,FALSE)&amp;". "&amp;VLOOKUP(A17,$T$17:$AE$21,11,FALSE)&amp;"."</f>
        <v>Gegeben sind: a = 5,8, b = 5,9. Berechne die Fläche A und den Umfang U.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6">
        <f ca="1">_xlfn.RANK.EQ(U17,$U$17:$U$21)</f>
        <v>1</v>
      </c>
      <c r="U17" s="6">
        <f ca="1">RAND()</f>
        <v>0.82772730425938856</v>
      </c>
      <c r="V17" s="6">
        <f t="shared" ref="V17:W21" ca="1" si="0">RANDBETWEEN(20,80)/10</f>
        <v>5.8</v>
      </c>
      <c r="W17" s="6">
        <f t="shared" ca="1" si="0"/>
        <v>5.9</v>
      </c>
      <c r="X17" s="3"/>
      <c r="Y17" s="3"/>
      <c r="Z17" s="3">
        <f ca="1">V17*W17</f>
        <v>34.22</v>
      </c>
      <c r="AA17" s="3">
        <f ca="1">2*V17+2*W17</f>
        <v>23.4</v>
      </c>
      <c r="AB17" s="3"/>
      <c r="AC17" s="3" t="str">
        <f ca="1">AC$16&amp;": "&amp;V$16&amp;" = "&amp;V17&amp;", "&amp;W$16&amp;" = "&amp;W17</f>
        <v>Gegeben sind: a = 5,8, b = 5,9</v>
      </c>
      <c r="AD17" s="3" t="s">
        <v>17</v>
      </c>
      <c r="AE17" s="3" t="str">
        <f ca="1">Z$16&amp;" = "&amp;Z17&amp;", "&amp;AA$16&amp;" = "&amp;AA17</f>
        <v>A = 34,22, U = 23,4</v>
      </c>
      <c r="AF17" s="3"/>
      <c r="AG17" s="3"/>
    </row>
    <row r="18" spans="1:33" ht="15.5" x14ac:dyDescent="0.35">
      <c r="A18" s="6">
        <v>2</v>
      </c>
      <c r="B18" s="1" t="s">
        <v>6</v>
      </c>
      <c r="C18" s="1" t="str">
        <f ca="1">VLOOKUP(A18,$T$17:$AE$21,10,FALSE)&amp;". "&amp;VLOOKUP(A18,$T$17:$AE$21,11,FALSE)&amp;"."</f>
        <v>Gegeben sind a = 4,1, U = 12,8. Berechne die Fläche A und den Seitenlänge b.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6">
        <f ca="1">_xlfn.RANK.EQ(U18,$U$17:$U$21)</f>
        <v>2</v>
      </c>
      <c r="U18" s="6">
        <f t="shared" ref="U18:U21" ca="1" si="1">RAND()</f>
        <v>0.54755558071643085</v>
      </c>
      <c r="V18" s="6">
        <f t="shared" ca="1" si="0"/>
        <v>4.0999999999999996</v>
      </c>
      <c r="W18" s="6">
        <f t="shared" ca="1" si="0"/>
        <v>2.2999999999999998</v>
      </c>
      <c r="X18" s="3"/>
      <c r="Y18" s="3"/>
      <c r="Z18" s="3">
        <f ca="1">V18*W18</f>
        <v>9.4299999999999979</v>
      </c>
      <c r="AA18" s="3">
        <f ca="1">2*V18+2*W18</f>
        <v>12.799999999999999</v>
      </c>
      <c r="AB18" s="3"/>
      <c r="AC18" s="3" t="str">
        <f ca="1">"Gegeben sind a = "&amp;V18&amp;", U = "&amp;AA18</f>
        <v>Gegeben sind a = 4,1, U = 12,8</v>
      </c>
      <c r="AD18" s="3" t="s">
        <v>19</v>
      </c>
      <c r="AE18" s="3" t="str">
        <f ca="1">"A = "&amp;Z18&amp;", b = "&amp;W18</f>
        <v>A = 9,43, b = 2,3</v>
      </c>
      <c r="AF18" s="3"/>
      <c r="AG18" s="3"/>
    </row>
    <row r="19" spans="1:33" ht="15.5" x14ac:dyDescent="0.35">
      <c r="A19" s="6">
        <v>3</v>
      </c>
      <c r="B19" s="1" t="s">
        <v>7</v>
      </c>
      <c r="C19" s="1" t="str">
        <f ca="1">VLOOKUP(A19,$T$17:$AE$21,10,FALSE)&amp;". "&amp;VLOOKUP(A19,$T$17:$AE$21,11,FALSE)&amp;"."</f>
        <v>Gegeben sind b = 5,6, A = 42,56. Berechne den Umfang U und den Seitenlänge a.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6">
        <f ca="1">_xlfn.RANK.EQ(U19,$U$17:$U$21)</f>
        <v>5</v>
      </c>
      <c r="U19" s="6">
        <f t="shared" ca="1" si="1"/>
        <v>2.7168957151242457E-2</v>
      </c>
      <c r="V19" s="6">
        <f t="shared" ca="1" si="0"/>
        <v>2.5</v>
      </c>
      <c r="W19" s="6">
        <f t="shared" ca="1" si="0"/>
        <v>6.9</v>
      </c>
      <c r="X19" s="3"/>
      <c r="Y19" s="3"/>
      <c r="Z19" s="3">
        <f ca="1">V19*W19</f>
        <v>17.25</v>
      </c>
      <c r="AA19" s="3">
        <f ca="1">2*V19+2*W19</f>
        <v>18.8</v>
      </c>
      <c r="AB19" s="3"/>
      <c r="AC19" s="3" t="str">
        <f ca="1">"Gegeben sind a = "&amp;V19&amp;", A = "&amp;Z19</f>
        <v>Gegeben sind a = 2,5, A = 17,25</v>
      </c>
      <c r="AD19" s="3" t="s">
        <v>20</v>
      </c>
      <c r="AE19" s="3" t="str">
        <f ca="1">"U = "&amp;AA19&amp;", b = "&amp;W19</f>
        <v>U = 18,8, b = 6,9</v>
      </c>
      <c r="AF19" s="3"/>
      <c r="AG19" s="3"/>
    </row>
    <row r="20" spans="1:33" ht="15.5" x14ac:dyDescent="0.35">
      <c r="A20" s="6">
        <v>4</v>
      </c>
      <c r="B20" s="1" t="s">
        <v>8</v>
      </c>
      <c r="C20" s="1" t="str">
        <f ca="1">VLOOKUP(A20,$T$17:$AE$21,10,FALSE)&amp;". "&amp;VLOOKUP(A20,$T$17:$AE$21,11,FALSE)&amp;"."</f>
        <v>Gegeben sind b = 7,5, U = 26,2. Berechne die Fläche A und den Seitenlänge a.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6">
        <f ca="1">_xlfn.RANK.EQ(U20,$U$17:$U$21)</f>
        <v>4</v>
      </c>
      <c r="U20" s="6">
        <f t="shared" ca="1" si="1"/>
        <v>0.37469496930820267</v>
      </c>
      <c r="V20" s="6">
        <f t="shared" ca="1" si="0"/>
        <v>5.6</v>
      </c>
      <c r="W20" s="6">
        <f t="shared" ca="1" si="0"/>
        <v>7.5</v>
      </c>
      <c r="X20" s="3"/>
      <c r="Y20" s="3"/>
      <c r="Z20" s="3">
        <f ca="1">V20*W20</f>
        <v>42</v>
      </c>
      <c r="AA20" s="3">
        <f ca="1">2*V20+2*W20</f>
        <v>26.2</v>
      </c>
      <c r="AB20" s="3"/>
      <c r="AC20" s="3" t="str">
        <f ca="1">"Gegeben sind b = "&amp;W20&amp;", U = "&amp;AA20</f>
        <v>Gegeben sind b = 7,5, U = 26,2</v>
      </c>
      <c r="AD20" s="3" t="s">
        <v>18</v>
      </c>
      <c r="AE20" s="3" t="str">
        <f ca="1">"A = "&amp;Z20&amp;", a = "&amp;V20</f>
        <v>A = 42, a = 5,6</v>
      </c>
      <c r="AF20" s="3"/>
      <c r="AG20" s="3"/>
    </row>
    <row r="21" spans="1:33" ht="7.25" customHeight="1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6">
        <f ca="1">_xlfn.RANK.EQ(U21,$U$17:$U$21)</f>
        <v>3</v>
      </c>
      <c r="U21" s="6">
        <f t="shared" ca="1" si="1"/>
        <v>0.39305116005721163</v>
      </c>
      <c r="V21" s="6">
        <f t="shared" ca="1" si="0"/>
        <v>7.6</v>
      </c>
      <c r="W21" s="6">
        <f t="shared" ca="1" si="0"/>
        <v>5.6</v>
      </c>
      <c r="X21" s="3"/>
      <c r="Y21" s="6"/>
      <c r="Z21" s="6">
        <f ca="1">V21*W21</f>
        <v>42.559999999999995</v>
      </c>
      <c r="AA21" s="6">
        <f ca="1">2*V21+2*W21</f>
        <v>26.4</v>
      </c>
      <c r="AB21" s="3"/>
      <c r="AC21" s="6" t="str">
        <f ca="1">"Gegeben sind b = "&amp;W21&amp;", A = "&amp;Z21</f>
        <v>Gegeben sind b = 5,6, A = 42,56</v>
      </c>
      <c r="AD21" s="6" t="s">
        <v>21</v>
      </c>
      <c r="AE21" s="6" t="str">
        <f ca="1">"U = "&amp;AA21&amp;", a = "&amp;V21</f>
        <v>U = 26,4, a = 7,6</v>
      </c>
      <c r="AF21" s="3"/>
      <c r="AG21" s="3"/>
    </row>
    <row r="22" spans="1:33" ht="15.5" x14ac:dyDescent="0.35">
      <c r="A22" s="7" t="s">
        <v>24</v>
      </c>
      <c r="B22" s="5"/>
      <c r="C22" s="5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6"/>
      <c r="U22" s="6"/>
      <c r="V22" s="6"/>
      <c r="W22" s="6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ht="7.25" customHeigh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6"/>
      <c r="U23" s="6"/>
      <c r="V23" s="6" t="s">
        <v>2</v>
      </c>
      <c r="W23" s="6" t="s">
        <v>3</v>
      </c>
      <c r="X23" s="3" t="s">
        <v>11</v>
      </c>
      <c r="Y23" s="6" t="s">
        <v>12</v>
      </c>
      <c r="Z23" s="6" t="s">
        <v>13</v>
      </c>
      <c r="AA23" s="6" t="s">
        <v>4</v>
      </c>
      <c r="AB23" s="3"/>
      <c r="AC23" s="6" t="s">
        <v>14</v>
      </c>
      <c r="AD23" s="6" t="s">
        <v>15</v>
      </c>
      <c r="AE23" s="6" t="s">
        <v>16</v>
      </c>
      <c r="AF23" s="3"/>
      <c r="AG23" s="3"/>
    </row>
    <row r="24" spans="1:33" ht="15.5" x14ac:dyDescent="0.35">
      <c r="A24" s="6">
        <v>1</v>
      </c>
      <c r="B24" s="1" t="s">
        <v>5</v>
      </c>
      <c r="C24" s="1" t="str">
        <f ca="1">VLOOKUP(A24,$T$24:$AE$28,10,FALSE)&amp;". "&amp;VLOOKUP(A24,$T$24:$AE$28,11,FALSE)&amp;"."</f>
        <v>Gegeben sind a = 3,3, h = 7,2. Berechne die Fläche A.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6">
        <f ca="1">_xlfn.RANK.EQ(U24,$U$24:$U$28)</f>
        <v>3</v>
      </c>
      <c r="U24" s="6">
        <f ca="1">RAND()</f>
        <v>0.7564225964297141</v>
      </c>
      <c r="V24" s="6">
        <f ca="1">RANDBETWEEN(20,80)/10</f>
        <v>7.8</v>
      </c>
      <c r="W24" s="6"/>
      <c r="X24" s="6">
        <f ca="1">RANDBETWEEN(20,80)/10</f>
        <v>6.9</v>
      </c>
      <c r="Y24" s="3"/>
      <c r="Z24" s="3">
        <f ca="1">V24*X24/2</f>
        <v>26.91</v>
      </c>
      <c r="AA24" s="3"/>
      <c r="AB24" s="3"/>
      <c r="AC24" s="3" t="str">
        <f ca="1">"Gegeben sind a = "&amp;V24&amp;", h = "&amp;X24</f>
        <v>Gegeben sind a = 7,8, h = 6,9</v>
      </c>
      <c r="AD24" s="3" t="s">
        <v>25</v>
      </c>
      <c r="AE24" s="3" t="str">
        <f ca="1">Z$16&amp;" = "&amp;Z24</f>
        <v>A = 26,91</v>
      </c>
      <c r="AF24" s="3"/>
      <c r="AG24" s="3"/>
    </row>
    <row r="25" spans="1:33" ht="15.5" x14ac:dyDescent="0.35">
      <c r="A25" s="6">
        <v>2</v>
      </c>
      <c r="B25" s="1" t="s">
        <v>6</v>
      </c>
      <c r="C25" s="1" t="str">
        <f ca="1">VLOOKUP(A25,$T$24:$AE$28,10,FALSE)&amp;". "&amp;VLOOKUP(A25,$T$24:$AE$28,11,FALSE)&amp;"."</f>
        <v>Gegeben sind a = 4,6, A = 7,59. Berechne die Höhe h.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6">
        <f ca="1">_xlfn.RANK.EQ(U25,$U$24:$U$28)</f>
        <v>5</v>
      </c>
      <c r="U25" s="6">
        <f t="shared" ref="U25:U28" ca="1" si="2">RAND()</f>
        <v>7.0248967646396876E-3</v>
      </c>
      <c r="V25" s="6">
        <f ca="1">RANDBETWEEN(20,80)/10</f>
        <v>5.4</v>
      </c>
      <c r="W25" s="6"/>
      <c r="X25" s="6">
        <f ca="1">RANDBETWEEN(20,80)/10</f>
        <v>3.9</v>
      </c>
      <c r="Y25" s="3"/>
      <c r="Z25" s="3">
        <f ca="1">V25*X25/2</f>
        <v>10.530000000000001</v>
      </c>
      <c r="AA25" s="3"/>
      <c r="AB25" s="3"/>
      <c r="AC25" s="3" t="str">
        <f ca="1">"Gegeben sind a = "&amp;V25&amp;", A = "&amp;Z25</f>
        <v>Gegeben sind a = 5,4, A = 10,53</v>
      </c>
      <c r="AD25" s="3" t="s">
        <v>26</v>
      </c>
      <c r="AE25" s="3" t="str">
        <f ca="1">"h = "&amp;X25</f>
        <v>h = 3,9</v>
      </c>
      <c r="AF25" s="3"/>
      <c r="AG25" s="3"/>
    </row>
    <row r="26" spans="1:33" ht="15.5" x14ac:dyDescent="0.35">
      <c r="A26" s="6">
        <v>3</v>
      </c>
      <c r="B26" s="1" t="s">
        <v>7</v>
      </c>
      <c r="C26" s="1" t="str">
        <f ca="1">VLOOKUP(A26,$T$24:$AE$28,10,FALSE)&amp;". "&amp;VLOOKUP(A26,$T$24:$AE$28,11,FALSE)&amp;"."</f>
        <v>Gegeben sind a = 7,8, h = 6,9. Berechne die Fläche A.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6">
        <f ca="1">_xlfn.RANK.EQ(U26,$U$24:$U$28)</f>
        <v>4</v>
      </c>
      <c r="U26" s="6">
        <f t="shared" ca="1" si="2"/>
        <v>0.72318704891272756</v>
      </c>
      <c r="V26" s="6">
        <f ca="1">RANDBETWEEN(20,80)/10</f>
        <v>3.9</v>
      </c>
      <c r="W26" s="6"/>
      <c r="X26" s="6">
        <f ca="1">RANDBETWEEN(20,80)/10</f>
        <v>2.1</v>
      </c>
      <c r="Y26" s="3"/>
      <c r="Z26" s="3">
        <f ca="1">V26*X26/2</f>
        <v>4.0949999999999998</v>
      </c>
      <c r="AA26" s="3"/>
      <c r="AB26" s="3"/>
      <c r="AC26" s="3" t="str">
        <f ca="1">"Gegeben sind h = "&amp;X26&amp;", A = "&amp;Z26</f>
        <v>Gegeben sind h = 2,1, A = 4,095</v>
      </c>
      <c r="AD26" s="3" t="s">
        <v>27</v>
      </c>
      <c r="AE26" s="3" t="str">
        <f ca="1">"a = "&amp;V26</f>
        <v>a = 3,9</v>
      </c>
      <c r="AF26" s="3"/>
      <c r="AG26" s="3"/>
    </row>
    <row r="27" spans="1:33" ht="15.5" x14ac:dyDescent="0.35">
      <c r="A27" s="6">
        <v>4</v>
      </c>
      <c r="B27" s="1" t="s">
        <v>8</v>
      </c>
      <c r="C27" s="1" t="str">
        <f ca="1">VLOOKUP(A27,$T$24:$AE$28,10,FALSE)&amp;". "&amp;VLOOKUP(A27,$T$24:$AE$28,11,FALSE)&amp;"."</f>
        <v>Gegeben sind h = 2,1, A = 4,095. Berechne die Grundseite a.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6">
        <f ca="1">_xlfn.RANK.EQ(U27,$U$24:$U$28)</f>
        <v>2</v>
      </c>
      <c r="U27" s="6">
        <f t="shared" ca="1" si="2"/>
        <v>0.87468973870405575</v>
      </c>
      <c r="V27" s="6">
        <f ca="1">RANDBETWEEN(20,80)/10</f>
        <v>4.5999999999999996</v>
      </c>
      <c r="W27" s="6"/>
      <c r="X27" s="6">
        <f ca="1">RANDBETWEEN(20,80)/10</f>
        <v>3.3</v>
      </c>
      <c r="Y27" s="3"/>
      <c r="Z27" s="3">
        <f ca="1">V27*X27/2</f>
        <v>7.589999999999999</v>
      </c>
      <c r="AA27" s="3"/>
      <c r="AB27" s="3"/>
      <c r="AC27" s="3" t="str">
        <f ca="1">"Gegeben sind a = "&amp;V27&amp;", A = "&amp;Z27</f>
        <v>Gegeben sind a = 4,6, A = 7,59</v>
      </c>
      <c r="AD27" s="3" t="s">
        <v>26</v>
      </c>
      <c r="AE27" s="3" t="str">
        <f ca="1">"h = "&amp;X27</f>
        <v>h = 3,3</v>
      </c>
      <c r="AF27" s="3"/>
      <c r="AG27" s="3"/>
    </row>
    <row r="28" spans="1:33" ht="7.25" customHeigh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6">
        <f ca="1">_xlfn.RANK.EQ(U28,$U$24:$U$28)</f>
        <v>1</v>
      </c>
      <c r="U28" s="6">
        <f t="shared" ca="1" si="2"/>
        <v>0.97488804790204786</v>
      </c>
      <c r="V28" s="6">
        <f ca="1">RANDBETWEEN(20,80)/10</f>
        <v>3.3</v>
      </c>
      <c r="W28" s="6"/>
      <c r="X28" s="3">
        <f ca="1">RANDBETWEEN(20,80)/10</f>
        <v>7.2</v>
      </c>
      <c r="Y28" s="6"/>
      <c r="Z28" s="6">
        <f ca="1">V28*X28/2</f>
        <v>11.879999999999999</v>
      </c>
      <c r="AA28" s="6"/>
      <c r="AB28" s="3"/>
      <c r="AC28" s="6" t="str">
        <f ca="1">"Gegeben sind a = "&amp;V28&amp;", h = "&amp;X28</f>
        <v>Gegeben sind a = 3,3, h = 7,2</v>
      </c>
      <c r="AD28" s="6" t="s">
        <v>25</v>
      </c>
      <c r="AE28" s="6" t="str">
        <f ca="1">Z$16&amp;" = "&amp;Z28</f>
        <v>A = 11,88</v>
      </c>
      <c r="AF28" s="3"/>
      <c r="AG28" s="3"/>
    </row>
    <row r="29" spans="1:33" ht="15.5" x14ac:dyDescent="0.35">
      <c r="A29" s="7" t="s">
        <v>29</v>
      </c>
      <c r="B29" s="5"/>
      <c r="C29" s="5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6"/>
      <c r="U29" s="6"/>
      <c r="V29" s="6"/>
      <c r="W29" s="6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ht="7.25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6"/>
      <c r="U30" s="6"/>
      <c r="V30" s="6" t="s">
        <v>2</v>
      </c>
      <c r="W30" s="6" t="s">
        <v>11</v>
      </c>
      <c r="X30" s="3" t="s">
        <v>11</v>
      </c>
      <c r="Y30" s="6" t="s">
        <v>12</v>
      </c>
      <c r="Z30" s="6" t="s">
        <v>13</v>
      </c>
      <c r="AA30" s="6" t="s">
        <v>4</v>
      </c>
      <c r="AB30" s="3"/>
      <c r="AC30" s="6" t="s">
        <v>14</v>
      </c>
      <c r="AD30" s="6" t="s">
        <v>15</v>
      </c>
      <c r="AE30" s="6" t="s">
        <v>16</v>
      </c>
      <c r="AF30" s="3"/>
      <c r="AG30" s="3"/>
    </row>
    <row r="31" spans="1:33" ht="15.5" x14ac:dyDescent="0.35">
      <c r="A31" s="6">
        <v>1</v>
      </c>
      <c r="B31" s="1" t="s">
        <v>5</v>
      </c>
      <c r="C31" s="1" t="str">
        <f ca="1">VLOOKUP(A31,$T$31:$AE$35,10,FALSE)&amp;". "&amp;VLOOKUP(A31,$T$31:$AE$35,11,FALSE)&amp;"."</f>
        <v>Gegeben sind: a = 5,2, b = 5,5. Berechne den Umfang U.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6">
        <f ca="1">_xlfn.RANK.EQ(U31,$U$31:$U$35)</f>
        <v>1</v>
      </c>
      <c r="U31" s="6">
        <f ca="1">RAND()</f>
        <v>0.83386957864011346</v>
      </c>
      <c r="V31" s="6">
        <f ca="1">RANDBETWEEN(20,80)/10</f>
        <v>5.2</v>
      </c>
      <c r="W31" s="6">
        <f ca="1">RANDBETWEEN(20,80)/10</f>
        <v>5.5</v>
      </c>
      <c r="X31" s="3"/>
      <c r="Y31" s="3"/>
      <c r="Z31" s="3"/>
      <c r="AA31" s="3">
        <f ca="1">2*V31+2*W31</f>
        <v>21.4</v>
      </c>
      <c r="AB31" s="3"/>
      <c r="AC31" s="3" t="str">
        <f ca="1">AC$16&amp;": "&amp;V$16&amp;" = "&amp;V31&amp;", "&amp;W$16&amp;" = "&amp;W31</f>
        <v>Gegeben sind: a = 5,2, b = 5,5</v>
      </c>
      <c r="AD31" s="3" t="s">
        <v>38</v>
      </c>
      <c r="AE31" s="3" t="str">
        <f ca="1">"U = "&amp;AA31</f>
        <v>U = 21,4</v>
      </c>
      <c r="AF31" s="3"/>
      <c r="AG31" s="3"/>
    </row>
    <row r="32" spans="1:33" ht="15.5" x14ac:dyDescent="0.35">
      <c r="A32" s="6">
        <v>2</v>
      </c>
      <c r="B32" s="1" t="s">
        <v>6</v>
      </c>
      <c r="C32" s="1" t="str">
        <f ca="1">VLOOKUP(A32,$T$31:$AE$35,10,FALSE)&amp;". "&amp;VLOOKUP(A32,$T$31:$AE$35,11,FALSE)&amp;"."</f>
        <v>Gegeben sind h = 7,4, A = 45,14. Berechne die Grundseite a.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6">
        <f t="shared" ref="T32:T35" ca="1" si="3">_xlfn.RANK.EQ(U32,$U$31:$U$35)</f>
        <v>3</v>
      </c>
      <c r="U32" s="6">
        <f t="shared" ref="U32:U35" ca="1" si="4">RAND()</f>
        <v>0.56186136582861224</v>
      </c>
      <c r="V32" s="6">
        <f ca="1">RANDBETWEEN(20,80)/10</f>
        <v>5.9</v>
      </c>
      <c r="W32" s="6"/>
      <c r="X32" s="6">
        <f ca="1">RANDBETWEEN(20,80)/10</f>
        <v>5</v>
      </c>
      <c r="Y32" s="3"/>
      <c r="Z32" s="3">
        <f ca="1">V32*X32</f>
        <v>29.5</v>
      </c>
      <c r="AA32" s="3"/>
      <c r="AB32" s="3"/>
      <c r="AC32" s="3" t="str">
        <f ca="1">"Gegeben sind a = "&amp;V32&amp;", h = "&amp;X32</f>
        <v>Gegeben sind a = 5,9, h = 5</v>
      </c>
      <c r="AD32" s="3" t="s">
        <v>25</v>
      </c>
      <c r="AE32" s="3" t="str">
        <f ca="1">"A = "&amp;Z32</f>
        <v>A = 29,5</v>
      </c>
      <c r="AF32" s="3"/>
      <c r="AG32" s="3"/>
    </row>
    <row r="33" spans="1:35" ht="15.5" x14ac:dyDescent="0.35">
      <c r="A33" s="6">
        <v>3</v>
      </c>
      <c r="B33" s="1" t="s">
        <v>7</v>
      </c>
      <c r="C33" s="1" t="str">
        <f ca="1">VLOOKUP(A33,$T$31:$AE$35,10,FALSE)&amp;". "&amp;VLOOKUP(A33,$T$31:$AE$35,11,FALSE)&amp;"."</f>
        <v>Gegeben sind a = 5,9, h = 5. Berechne die Fläche A.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6">
        <f t="shared" ca="1" si="3"/>
        <v>5</v>
      </c>
      <c r="U33" s="6">
        <f t="shared" ca="1" si="4"/>
        <v>0.19346351529174477</v>
      </c>
      <c r="V33" s="6">
        <f ca="1">RANDBETWEEN(20,80)/10</f>
        <v>6.4</v>
      </c>
      <c r="W33" s="6">
        <f ca="1">RANDBETWEEN(20,80)/10</f>
        <v>3.6</v>
      </c>
      <c r="X33" s="3"/>
      <c r="Y33" s="3"/>
      <c r="Z33" s="3"/>
      <c r="AA33" s="3">
        <f ca="1">2*V33+2*W33</f>
        <v>20</v>
      </c>
      <c r="AB33" s="3"/>
      <c r="AC33" s="3" t="str">
        <f ca="1">"Gegeben sind a = "&amp;V33&amp;", U = "&amp;AA33</f>
        <v>Gegeben sind a = 6,4, U = 20</v>
      </c>
      <c r="AD33" s="3" t="s">
        <v>39</v>
      </c>
      <c r="AE33" s="3" t="str">
        <f ca="1">"b = "&amp;W33</f>
        <v>b = 3,6</v>
      </c>
      <c r="AF33" s="3"/>
      <c r="AG33" s="3"/>
    </row>
    <row r="34" spans="1:35" ht="15.5" x14ac:dyDescent="0.35">
      <c r="A34" s="6">
        <v>4</v>
      </c>
      <c r="B34" s="1" t="s">
        <v>8</v>
      </c>
      <c r="C34" s="1" t="str">
        <f ca="1">VLOOKUP(A34,$T$31:$AE$35,10,FALSE)&amp;". "&amp;VLOOKUP(A34,$T$31:$AE$35,11,FALSE)&amp;"."</f>
        <v>Gegeben sind a = 6,4, A = 48. Berechne die Höhe h.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6">
        <f t="shared" ca="1" si="3"/>
        <v>4</v>
      </c>
      <c r="U34" s="6">
        <f t="shared" ca="1" si="4"/>
        <v>0.51321032766194241</v>
      </c>
      <c r="V34" s="6">
        <f ca="1">RANDBETWEEN(20,80)/10</f>
        <v>6.4</v>
      </c>
      <c r="W34" s="6"/>
      <c r="X34" s="6">
        <f ca="1">RANDBETWEEN(20,80)/10</f>
        <v>7.5</v>
      </c>
      <c r="Y34" s="3"/>
      <c r="Z34" s="3">
        <f ca="1">V34*X34</f>
        <v>48</v>
      </c>
      <c r="AA34" s="3"/>
      <c r="AB34" s="3"/>
      <c r="AC34" s="3" t="str">
        <f ca="1">"Gegeben sind a = "&amp;V34&amp;", A = "&amp;Z34</f>
        <v>Gegeben sind a = 6,4, A = 48</v>
      </c>
      <c r="AD34" s="3" t="s">
        <v>26</v>
      </c>
      <c r="AE34" s="3" t="str">
        <f ca="1">"h = "&amp;X34</f>
        <v>h = 7,5</v>
      </c>
      <c r="AF34" s="3"/>
      <c r="AG34" s="3"/>
    </row>
    <row r="35" spans="1:35" ht="7.25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6">
        <f t="shared" ca="1" si="3"/>
        <v>2</v>
      </c>
      <c r="U35" s="6">
        <f t="shared" ca="1" si="4"/>
        <v>0.63213431095745565</v>
      </c>
      <c r="V35" s="6">
        <f ca="1">RANDBETWEEN(20,80)/10</f>
        <v>6.1</v>
      </c>
      <c r="W35" s="6"/>
      <c r="X35" s="6">
        <f ca="1">RANDBETWEEN(20,80)/10</f>
        <v>7.4</v>
      </c>
      <c r="Y35" s="3"/>
      <c r="Z35" s="3">
        <f ca="1">V35*X35</f>
        <v>45.14</v>
      </c>
      <c r="AA35" s="3"/>
      <c r="AB35" s="3"/>
      <c r="AC35" s="3" t="str">
        <f ca="1">"Gegeben sind h = "&amp;X35&amp;", A = "&amp;Z35</f>
        <v>Gegeben sind h = 7,4, A = 45,14</v>
      </c>
      <c r="AD35" s="3" t="s">
        <v>27</v>
      </c>
      <c r="AE35" s="3" t="str">
        <f ca="1">"a = "&amp;V35</f>
        <v>a = 6,1</v>
      </c>
      <c r="AF35" s="3"/>
      <c r="AG35" s="3"/>
    </row>
    <row r="36" spans="1:35" ht="15.5" x14ac:dyDescent="0.35">
      <c r="A36" s="7" t="s">
        <v>30</v>
      </c>
      <c r="B36" s="5"/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6"/>
      <c r="U36" s="6"/>
      <c r="V36" s="6"/>
      <c r="W36" s="6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5" ht="7.25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4"/>
      <c r="T37" s="6"/>
      <c r="U37" s="6"/>
      <c r="V37" s="6" t="s">
        <v>12</v>
      </c>
      <c r="W37" s="6" t="s">
        <v>3</v>
      </c>
      <c r="X37" s="3"/>
      <c r="Y37" s="6" t="s">
        <v>34</v>
      </c>
      <c r="Z37" s="6" t="s">
        <v>13</v>
      </c>
      <c r="AA37" s="6" t="s">
        <v>4</v>
      </c>
      <c r="AB37" s="3"/>
      <c r="AC37" s="6" t="s">
        <v>14</v>
      </c>
      <c r="AD37" s="6" t="s">
        <v>15</v>
      </c>
      <c r="AE37" s="6" t="s">
        <v>16</v>
      </c>
      <c r="AF37" s="3"/>
      <c r="AG37" s="3"/>
      <c r="AH37" s="3"/>
      <c r="AI37" s="3"/>
    </row>
    <row r="38" spans="1:35" ht="15.5" x14ac:dyDescent="0.35">
      <c r="A38" s="6">
        <v>1</v>
      </c>
      <c r="B38" s="1" t="s">
        <v>5</v>
      </c>
      <c r="C38" s="1" t="str">
        <f ca="1">VLOOKUP(A38,$T$38:$AE$42,10,FALSE)&amp;". "&amp;VLOOKUP(A38,$T$38:$AE$42,11,FALSE)&amp;"."</f>
        <v>Gegeben ist U = 39,58. Berechne den Radius r und die Fläche A.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4"/>
      <c r="T38" s="6">
        <f ca="1">_xlfn.RANK.EQ(U38,$U$38:$U$42)</f>
        <v>2</v>
      </c>
      <c r="U38" s="6">
        <f ca="1">RAND()</f>
        <v>0.62918330365076802</v>
      </c>
      <c r="V38" s="6">
        <f ca="1">RANDBETWEEN(20,80)/10</f>
        <v>6</v>
      </c>
      <c r="W38" s="6"/>
      <c r="X38" s="6">
        <f ca="1">RANDBETWEEN(20,80)/10</f>
        <v>5.9</v>
      </c>
      <c r="Y38" s="3">
        <f>PI()</f>
        <v>3.1415926535897931</v>
      </c>
      <c r="Z38" s="3">
        <f ca="1">ROUND(Y38*V38^2,2)</f>
        <v>113.1</v>
      </c>
      <c r="AA38" s="3">
        <f ca="1">ROUND(2*Y38*V38,2)</f>
        <v>37.700000000000003</v>
      </c>
      <c r="AB38" s="3"/>
      <c r="AC38" s="3" t="str">
        <f ca="1">"Gegeben ist r = "&amp;V38&amp;""</f>
        <v>Gegeben ist r = 6</v>
      </c>
      <c r="AD38" s="3" t="s">
        <v>17</v>
      </c>
      <c r="AE38" s="3" t="str">
        <f ca="1">"A = "&amp;Z38&amp;", U = "&amp;AA38</f>
        <v>A = 113,1, U = 37,7</v>
      </c>
      <c r="AF38" s="3"/>
      <c r="AG38" s="3"/>
      <c r="AH38" s="3"/>
      <c r="AI38" s="3"/>
    </row>
    <row r="39" spans="1:35" ht="15.5" x14ac:dyDescent="0.35">
      <c r="A39" s="6">
        <v>2</v>
      </c>
      <c r="B39" s="1" t="s">
        <v>6</v>
      </c>
      <c r="C39" s="1" t="str">
        <f ca="1">VLOOKUP(A39,$T$38:$AE$42,10,FALSE)&amp;". "&amp;VLOOKUP(A39,$T$38:$AE$42,11,FALSE)&amp;"."</f>
        <v>Gegeben ist r = 6. Berechne die Fläche A und den Umfang U.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4"/>
      <c r="T39" s="6">
        <f t="shared" ref="T39:T42" ca="1" si="5">_xlfn.RANK.EQ(U39,$U$38:$U$42)</f>
        <v>4</v>
      </c>
      <c r="U39" s="6">
        <f t="shared" ref="U39:U42" ca="1" si="6">RAND()</f>
        <v>0.26147342721824063</v>
      </c>
      <c r="V39" s="6">
        <f ca="1">RANDBETWEEN(20,80)/10</f>
        <v>3.1</v>
      </c>
      <c r="W39" s="6"/>
      <c r="X39" s="6">
        <f ca="1">RANDBETWEEN(20,80)/10</f>
        <v>5.6</v>
      </c>
      <c r="Y39" s="3">
        <f>PI()</f>
        <v>3.1415926535897931</v>
      </c>
      <c r="Z39" s="3">
        <f t="shared" ref="Z39" ca="1" si="7">ROUND(Y39*V39^2,2)</f>
        <v>30.19</v>
      </c>
      <c r="AA39" s="3">
        <f t="shared" ref="AA39" ca="1" si="8">ROUND(2*Y39*V39,2)</f>
        <v>19.48</v>
      </c>
      <c r="AB39" s="3"/>
      <c r="AC39" s="3" t="str">
        <f ca="1">"Gegeben ist U = "&amp;AA39&amp;""</f>
        <v>Gegeben ist U = 19,48</v>
      </c>
      <c r="AD39" s="3" t="s">
        <v>35</v>
      </c>
      <c r="AE39" s="3" t="str">
        <f ca="1">"r = "&amp;V39&amp;", A = "&amp;Z39</f>
        <v>r = 3,1, A = 30,19</v>
      </c>
      <c r="AF39" s="3"/>
      <c r="AG39" s="3"/>
      <c r="AH39" s="3"/>
      <c r="AI39" s="3"/>
    </row>
    <row r="40" spans="1:35" ht="15.5" x14ac:dyDescent="0.35">
      <c r="A40" s="6">
        <v>3</v>
      </c>
      <c r="B40" s="1" t="s">
        <v>7</v>
      </c>
      <c r="C40" s="1" t="str">
        <f ca="1">VLOOKUP(A40,$T$38:$AE$42,10,FALSE)&amp;". "&amp;VLOOKUP(A40,$T$38:$AE$42,11,FALSE)&amp;"."</f>
        <v>Gegeben ist r = 4,8. Berechne die Fläche A und den Umfang U.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4"/>
      <c r="T40" s="6">
        <f t="shared" ca="1" si="5"/>
        <v>1</v>
      </c>
      <c r="U40" s="6">
        <f t="shared" ca="1" si="6"/>
        <v>0.76597803757704541</v>
      </c>
      <c r="V40" s="6">
        <f ca="1">RANDBETWEEN(20,80)/10</f>
        <v>6.3</v>
      </c>
      <c r="W40" s="6"/>
      <c r="X40" s="6">
        <f ca="1">RANDBETWEEN(20,80)/10</f>
        <v>6</v>
      </c>
      <c r="Y40" s="3">
        <f>PI()</f>
        <v>3.1415926535897931</v>
      </c>
      <c r="Z40" s="3">
        <f t="shared" ref="Z40:Z41" ca="1" si="9">ROUND(Y40*V40^2,2)</f>
        <v>124.69</v>
      </c>
      <c r="AA40" s="3">
        <f t="shared" ref="AA40:AA41" ca="1" si="10">ROUND(2*Y40*V40,2)</f>
        <v>39.58</v>
      </c>
      <c r="AB40" s="3"/>
      <c r="AC40" s="3" t="str">
        <f ca="1">"Gegeben ist U = "&amp;AA40&amp;""</f>
        <v>Gegeben ist U = 39,58</v>
      </c>
      <c r="AD40" s="3" t="s">
        <v>35</v>
      </c>
      <c r="AE40" s="3" t="str">
        <f ca="1">"r = "&amp;V40&amp;", A = "&amp;Z40</f>
        <v>r = 6,3, A = 124,69</v>
      </c>
      <c r="AF40" s="3"/>
      <c r="AG40" s="3"/>
      <c r="AH40" s="3"/>
      <c r="AI40" s="3"/>
    </row>
    <row r="41" spans="1:35" ht="15.5" x14ac:dyDescent="0.35">
      <c r="A41" s="6">
        <v>4</v>
      </c>
      <c r="B41" s="1" t="s">
        <v>8</v>
      </c>
      <c r="C41" s="1" t="str">
        <f ca="1">VLOOKUP(A41,$T$38:$AE$42,10,FALSE)&amp;". "&amp;VLOOKUP(A41,$T$38:$AE$42,11,FALSE)&amp;"."</f>
        <v>Gegeben ist U = 19,48. Berechne den Radius r und die Fläche A.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4"/>
      <c r="T41" s="6">
        <f t="shared" ca="1" si="5"/>
        <v>3</v>
      </c>
      <c r="U41" s="6">
        <f t="shared" ca="1" si="6"/>
        <v>0.53838346038008633</v>
      </c>
      <c r="V41" s="6">
        <f ca="1">RANDBETWEEN(20,80)/10</f>
        <v>4.8</v>
      </c>
      <c r="W41" s="6"/>
      <c r="X41" s="6">
        <f ca="1">RANDBETWEEN(20,80)/10</f>
        <v>5.6</v>
      </c>
      <c r="Y41" s="3">
        <f>PI()</f>
        <v>3.1415926535897931</v>
      </c>
      <c r="Z41" s="3">
        <f t="shared" ca="1" si="9"/>
        <v>72.38</v>
      </c>
      <c r="AA41" s="3">
        <f t="shared" ca="1" si="10"/>
        <v>30.16</v>
      </c>
      <c r="AB41" s="3"/>
      <c r="AC41" s="3" t="str">
        <f ca="1">"Gegeben ist r = "&amp;V41&amp;""</f>
        <v>Gegeben ist r = 4,8</v>
      </c>
      <c r="AD41" s="3" t="s">
        <v>17</v>
      </c>
      <c r="AE41" s="3" t="str">
        <f ca="1">"A = "&amp;Z41&amp;", U = "&amp;AA41</f>
        <v>A = 72,38, U = 30,16</v>
      </c>
      <c r="AF41" s="3"/>
      <c r="AG41" s="3"/>
      <c r="AH41" s="3"/>
      <c r="AI41" s="3"/>
    </row>
    <row r="42" spans="1:35" ht="6.5" customHeight="1" x14ac:dyDescent="0.3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6">
        <f t="shared" ca="1" si="5"/>
        <v>5</v>
      </c>
      <c r="U42" s="6">
        <f t="shared" ca="1" si="6"/>
        <v>6.9431933602400742E-2</v>
      </c>
      <c r="V42" s="6">
        <f ca="1">RANDBETWEEN(20,80)/10</f>
        <v>4.5999999999999996</v>
      </c>
      <c r="W42" s="6"/>
      <c r="X42" s="6">
        <f ca="1">RANDBETWEEN(20,80)/10</f>
        <v>3.5</v>
      </c>
      <c r="Y42" s="3">
        <f>PI()</f>
        <v>3.1415926535897931</v>
      </c>
      <c r="Z42" s="3">
        <f t="shared" ref="Z42" ca="1" si="11">ROUND(Y42*V42^2,2)</f>
        <v>66.48</v>
      </c>
      <c r="AA42" s="3">
        <f t="shared" ref="AA42" ca="1" si="12">ROUND(2*Y42*V42,2)</f>
        <v>28.9</v>
      </c>
      <c r="AB42" s="3"/>
      <c r="AC42" s="3" t="str">
        <f ca="1">"Gegeben ist r = "&amp;V42&amp;""</f>
        <v>Gegeben ist r = 4,6</v>
      </c>
      <c r="AD42" s="3" t="s">
        <v>17</v>
      </c>
      <c r="AE42" s="3" t="str">
        <f ca="1">"A = "&amp;Z42&amp;", U = "&amp;AA42</f>
        <v>A = 66,48, U = 28,9</v>
      </c>
      <c r="AF42" s="3"/>
      <c r="AG42" s="3"/>
      <c r="AH42" s="3"/>
      <c r="AI42" s="3"/>
    </row>
    <row r="43" spans="1:35" s="4" customFormat="1" ht="14" x14ac:dyDescent="0.3">
      <c r="A43" s="8" t="s">
        <v>23</v>
      </c>
    </row>
    <row r="44" spans="1:35" s="4" customFormat="1" ht="14" x14ac:dyDescent="0.3">
      <c r="A44" s="4" t="s">
        <v>10</v>
      </c>
      <c r="C44" s="4" t="s">
        <v>5</v>
      </c>
      <c r="E44" s="4" t="str">
        <f ca="1">VLOOKUP(1,$T$17:$AE$21,12,FALSE)</f>
        <v>A = 34,22, U = 23,4</v>
      </c>
      <c r="J44" s="4" t="s">
        <v>6</v>
      </c>
      <c r="L44" s="4" t="str">
        <f ca="1">VLOOKUP(2,$T$17:$AE$21,12,FALSE)</f>
        <v>A = 9,43, b = 2,3</v>
      </c>
    </row>
    <row r="45" spans="1:35" s="4" customFormat="1" ht="14" x14ac:dyDescent="0.3">
      <c r="C45" s="4" t="s">
        <v>7</v>
      </c>
      <c r="E45" s="4" t="str">
        <f ca="1">VLOOKUP(3,$T$17:$AE$21,12,FALSE)</f>
        <v>U = 26,4, a = 7,6</v>
      </c>
      <c r="J45" s="4" t="s">
        <v>8</v>
      </c>
      <c r="L45" s="4" t="str">
        <f ca="1">VLOOKUP(4,$T$17:$AE$21,12,FALSE)</f>
        <v>A = 42, a = 5,6</v>
      </c>
    </row>
    <row r="46" spans="1:35" s="4" customFormat="1" ht="14" x14ac:dyDescent="0.3">
      <c r="A46" s="4" t="s">
        <v>28</v>
      </c>
      <c r="C46" s="4" t="s">
        <v>5</v>
      </c>
      <c r="E46" s="4" t="str">
        <f ca="1">VLOOKUP(1,$T$24:$AE$28,12,FALSE)</f>
        <v>A = 11,88</v>
      </c>
      <c r="J46" s="4" t="s">
        <v>6</v>
      </c>
      <c r="L46" s="4" t="str">
        <f ca="1">VLOOKUP(2,$T$24:$AE$28,12,FALSE)</f>
        <v>h = 3,3</v>
      </c>
    </row>
    <row r="47" spans="1:35" s="4" customFormat="1" ht="14" x14ac:dyDescent="0.3">
      <c r="C47" s="4" t="s">
        <v>7</v>
      </c>
      <c r="E47" s="4" t="str">
        <f ca="1">VLOOKUP(3,$T$24:$AE$28,12,FALSE)</f>
        <v>A = 26,91</v>
      </c>
      <c r="J47" s="4" t="s">
        <v>8</v>
      </c>
      <c r="L47" s="4" t="str">
        <f ca="1">VLOOKUP(4,$T$24:$AE$28,12,FALSE)</f>
        <v>a = 3,9</v>
      </c>
    </row>
    <row r="48" spans="1:35" s="4" customFormat="1" ht="14" x14ac:dyDescent="0.3">
      <c r="A48" s="4" t="s">
        <v>31</v>
      </c>
      <c r="C48" s="4" t="s">
        <v>5</v>
      </c>
      <c r="E48" s="4" t="str">
        <f ca="1">VLOOKUP(1,$T$31:$AE$35,12,FALSE)</f>
        <v>U = 21,4</v>
      </c>
      <c r="J48" s="4" t="s">
        <v>6</v>
      </c>
      <c r="L48" s="4" t="str">
        <f ca="1">VLOOKUP(2,$T$31:$AE$35,12,FALSE)</f>
        <v>a = 6,1</v>
      </c>
    </row>
    <row r="49" spans="1:23" s="4" customFormat="1" ht="14" x14ac:dyDescent="0.3">
      <c r="C49" s="4" t="s">
        <v>7</v>
      </c>
      <c r="E49" s="4" t="str">
        <f ca="1">VLOOKUP(3,$T$31:$AE$35,12,FALSE)</f>
        <v>A = 29,5</v>
      </c>
      <c r="J49" s="4" t="s">
        <v>8</v>
      </c>
      <c r="L49" s="4" t="str">
        <f ca="1">VLOOKUP(4,$T$31:$AE$35,12,FALSE)</f>
        <v>h = 7,5</v>
      </c>
    </row>
    <row r="50" spans="1:23" s="4" customFormat="1" ht="14" x14ac:dyDescent="0.3">
      <c r="A50" s="4" t="s">
        <v>32</v>
      </c>
      <c r="B50" s="4" t="s">
        <v>36</v>
      </c>
      <c r="C50" s="4" t="s">
        <v>5</v>
      </c>
      <c r="E50" s="4" t="str">
        <f ca="1">VLOOKUP(1,$T$38:$AE$42,12,FALSE)</f>
        <v>r = 6,3, A = 124,69</v>
      </c>
      <c r="J50" s="4" t="s">
        <v>6</v>
      </c>
      <c r="L50" s="4" t="str">
        <f ca="1">VLOOKUP(2,$T$38:$AE$42,12,FALSE)</f>
        <v>A = 113,1, U = 37,7</v>
      </c>
    </row>
    <row r="51" spans="1:23" s="4" customFormat="1" ht="14" x14ac:dyDescent="0.3">
      <c r="C51" s="4" t="s">
        <v>7</v>
      </c>
      <c r="E51" s="4" t="str">
        <f ca="1">VLOOKUP(3,$T$38:$AE$42,12,FALSE)</f>
        <v>A = 72,38, U = 30,16</v>
      </c>
      <c r="J51" s="4" t="s">
        <v>8</v>
      </c>
      <c r="L51" s="4" t="str">
        <f ca="1">VLOOKUP(4,$T$38:$AE$42,12,FALSE)</f>
        <v>r = 3,1, A = 30,19</v>
      </c>
    </row>
    <row r="52" spans="1:23" ht="7.75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5.5" x14ac:dyDescent="0.35">
      <c r="A53" s="1"/>
      <c r="B53" s="2"/>
      <c r="C53" s="2"/>
      <c r="D53" s="4" t="s">
        <v>36</v>
      </c>
      <c r="E53" s="4" t="s">
        <v>37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1048568" spans="21:21" ht="15.5" x14ac:dyDescent="0.35">
      <c r="U1048568" s="1"/>
    </row>
  </sheetData>
  <mergeCells count="3">
    <mergeCell ref="V8:W8"/>
    <mergeCell ref="V9:W9"/>
    <mergeCell ref="A1:S1"/>
  </mergeCells>
  <phoneticPr fontId="0" type="noConversion"/>
  <pageMargins left="0.43307086614173229" right="0.23622047244094491" top="0.74803149606299213" bottom="0.74803149606299213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Arbeitsblatt</vt:lpstr>
      <vt:lpstr>Arbeitsblatt!Druckbereich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Gandalf</dc:creator>
  <cp:lastModifiedBy>Stefan Müller</cp:lastModifiedBy>
  <cp:lastPrinted>2022-11-29T16:26:14Z</cp:lastPrinted>
  <dcterms:created xsi:type="dcterms:W3CDTF">2009-10-08T17:52:09Z</dcterms:created>
  <dcterms:modified xsi:type="dcterms:W3CDTF">2022-11-29T19:35:09Z</dcterms:modified>
</cp:coreProperties>
</file>